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SKP 2021\KSK 2021\"/>
    </mc:Choice>
  </mc:AlternateContent>
  <xr:revisionPtr revIDLastSave="0" documentId="13_ncr:1_{44399B30-96D5-436D-81F7-FF4EA4E5312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lat bantu hitung" sheetId="5" r:id="rId1"/>
    <sheet name="SKP" sheetId="3" r:id="rId2"/>
    <sheet name="NILAI CAPAIAN SKP" sheetId="4" r:id="rId3"/>
    <sheet name="Buku Penilaian" sheetId="6" r:id="rId4"/>
    <sheet name="PENILAIAN oke" sheetId="2" r:id="rId5"/>
    <sheet name="Sheet1" sheetId="1" r:id="rId6"/>
  </sheets>
  <externalReferences>
    <externalReference r:id="rId7"/>
  </externalReferences>
  <definedNames>
    <definedName name="_xlnm.Print_Area" localSheetId="2">'NILAI CAPAIAN SKP'!$A$1:$T$60</definedName>
    <definedName name="_xlnm.Print_Area" localSheetId="4">'PENILAIAN oke'!$A$1:$U$57</definedName>
    <definedName name="_xlnm.Print_Area" localSheetId="1">SKP!$A$1:$J$47</definedName>
    <definedName name="_xlnm.Print_Titles" localSheetId="2">'NILAI CAPAIAN SKP'!$1:$7</definedName>
    <definedName name="_xlnm.Print_Titles" localSheetId="1">SKP!$9:$10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7" i="4" l="1"/>
  <c r="AR47" i="4"/>
  <c r="AU47" i="4" s="1"/>
  <c r="AM47" i="4"/>
  <c r="AL47" i="4"/>
  <c r="AK47" i="4"/>
  <c r="AJ47" i="4"/>
  <c r="AG47" i="4"/>
  <c r="AF47" i="4"/>
  <c r="AN47" i="4" s="1"/>
  <c r="AE47" i="4"/>
  <c r="AI47" i="4" s="1"/>
  <c r="AD47" i="4"/>
  <c r="AH47" i="4" s="1"/>
  <c r="AU46" i="4"/>
  <c r="AT46" i="4"/>
  <c r="AV46" i="4" s="1"/>
  <c r="AS46" i="4"/>
  <c r="AR46" i="4"/>
  <c r="AM46" i="4"/>
  <c r="AL46" i="4"/>
  <c r="AK46" i="4"/>
  <c r="AJ46" i="4"/>
  <c r="AG46" i="4"/>
  <c r="AF46" i="4"/>
  <c r="AN46" i="4" s="1"/>
  <c r="AE46" i="4"/>
  <c r="AI46" i="4" s="1"/>
  <c r="AD46" i="4"/>
  <c r="AH46" i="4" s="1"/>
  <c r="AU45" i="4"/>
  <c r="AS45" i="4"/>
  <c r="AR45" i="4"/>
  <c r="AT45" i="4" s="1"/>
  <c r="AV45" i="4" s="1"/>
  <c r="AM45" i="4"/>
  <c r="AL45" i="4"/>
  <c r="AK45" i="4"/>
  <c r="AJ45" i="4"/>
  <c r="AG45" i="4"/>
  <c r="AF45" i="4"/>
  <c r="AN45" i="4" s="1"/>
  <c r="AE45" i="4"/>
  <c r="AI45" i="4" s="1"/>
  <c r="AD45" i="4"/>
  <c r="AH45" i="4" s="1"/>
  <c r="AS44" i="4"/>
  <c r="AR44" i="4"/>
  <c r="AU44" i="4" s="1"/>
  <c r="AM44" i="4"/>
  <c r="AL44" i="4"/>
  <c r="AK44" i="4"/>
  <c r="AJ44" i="4"/>
  <c r="AG44" i="4"/>
  <c r="AF44" i="4"/>
  <c r="AN44" i="4" s="1"/>
  <c r="AE44" i="4"/>
  <c r="AI44" i="4" s="1"/>
  <c r="AD44" i="4"/>
  <c r="AH44" i="4" s="1"/>
  <c r="AS43" i="4"/>
  <c r="AT43" i="4" s="1"/>
  <c r="AR43" i="4"/>
  <c r="AU43" i="4" s="1"/>
  <c r="AM43" i="4"/>
  <c r="AL43" i="4"/>
  <c r="AK43" i="4"/>
  <c r="AJ43" i="4"/>
  <c r="AG43" i="4"/>
  <c r="AF43" i="4"/>
  <c r="AN43" i="4" s="1"/>
  <c r="AE43" i="4"/>
  <c r="AI43" i="4" s="1"/>
  <c r="AD43" i="4"/>
  <c r="AH43" i="4" s="1"/>
  <c r="AU42" i="4"/>
  <c r="AT42" i="4"/>
  <c r="AV42" i="4" s="1"/>
  <c r="AS42" i="4"/>
  <c r="AR42" i="4"/>
  <c r="AM42" i="4"/>
  <c r="AL42" i="4"/>
  <c r="AK42" i="4"/>
  <c r="AJ42" i="4"/>
  <c r="AG42" i="4"/>
  <c r="AF42" i="4"/>
  <c r="AN42" i="4" s="1"/>
  <c r="AE42" i="4"/>
  <c r="AI42" i="4" s="1"/>
  <c r="AD42" i="4"/>
  <c r="AH42" i="4" s="1"/>
  <c r="AU41" i="4"/>
  <c r="AS41" i="4"/>
  <c r="AR41" i="4"/>
  <c r="AT41" i="4" s="1"/>
  <c r="AV41" i="4" s="1"/>
  <c r="AM41" i="4"/>
  <c r="AL41" i="4"/>
  <c r="AK41" i="4"/>
  <c r="AJ41" i="4"/>
  <c r="AG41" i="4"/>
  <c r="AF41" i="4"/>
  <c r="AN41" i="4" s="1"/>
  <c r="AE41" i="4"/>
  <c r="AI41" i="4" s="1"/>
  <c r="AD41" i="4"/>
  <c r="AH41" i="4" s="1"/>
  <c r="AS40" i="4"/>
  <c r="AR40" i="4"/>
  <c r="AU40" i="4" s="1"/>
  <c r="AM40" i="4"/>
  <c r="AL40" i="4"/>
  <c r="AK40" i="4"/>
  <c r="AJ40" i="4"/>
  <c r="AG40" i="4"/>
  <c r="AF40" i="4"/>
  <c r="AN40" i="4" s="1"/>
  <c r="AE40" i="4"/>
  <c r="AI40" i="4" s="1"/>
  <c r="AD40" i="4"/>
  <c r="AH40" i="4" s="1"/>
  <c r="AS39" i="4"/>
  <c r="AT39" i="4" s="1"/>
  <c r="AV39" i="4" s="1"/>
  <c r="AR39" i="4"/>
  <c r="AU39" i="4" s="1"/>
  <c r="AM39" i="4"/>
  <c r="AL39" i="4"/>
  <c r="AK39" i="4"/>
  <c r="AJ39" i="4"/>
  <c r="AG39" i="4"/>
  <c r="AF39" i="4"/>
  <c r="AN39" i="4" s="1"/>
  <c r="AE39" i="4"/>
  <c r="AI39" i="4" s="1"/>
  <c r="AD39" i="4"/>
  <c r="AH39" i="4" s="1"/>
  <c r="AU38" i="4"/>
  <c r="AT38" i="4"/>
  <c r="AV38" i="4" s="1"/>
  <c r="AS38" i="4"/>
  <c r="AR38" i="4"/>
  <c r="AM38" i="4"/>
  <c r="AL38" i="4"/>
  <c r="AK38" i="4"/>
  <c r="AJ38" i="4"/>
  <c r="AG38" i="4"/>
  <c r="AF38" i="4"/>
  <c r="AN38" i="4" s="1"/>
  <c r="AE38" i="4"/>
  <c r="AI38" i="4" s="1"/>
  <c r="AD38" i="4"/>
  <c r="AH38" i="4" s="1"/>
  <c r="AU37" i="4"/>
  <c r="AS37" i="4"/>
  <c r="AR37" i="4"/>
  <c r="AT37" i="4" s="1"/>
  <c r="AV37" i="4" s="1"/>
  <c r="AM37" i="4"/>
  <c r="AL37" i="4"/>
  <c r="AK37" i="4"/>
  <c r="AJ37" i="4"/>
  <c r="AG37" i="4"/>
  <c r="AF37" i="4"/>
  <c r="AN37" i="4" s="1"/>
  <c r="AE37" i="4"/>
  <c r="AI37" i="4" s="1"/>
  <c r="AD37" i="4"/>
  <c r="AH37" i="4" s="1"/>
  <c r="AS36" i="4"/>
  <c r="AR36" i="4"/>
  <c r="AU36" i="4" s="1"/>
  <c r="AM36" i="4"/>
  <c r="AL36" i="4"/>
  <c r="AK36" i="4"/>
  <c r="AJ36" i="4"/>
  <c r="AG36" i="4"/>
  <c r="AF36" i="4"/>
  <c r="AN36" i="4" s="1"/>
  <c r="AE36" i="4"/>
  <c r="AI36" i="4" s="1"/>
  <c r="AD36" i="4"/>
  <c r="AH36" i="4" s="1"/>
  <c r="AS35" i="4"/>
  <c r="AT35" i="4" s="1"/>
  <c r="AR35" i="4"/>
  <c r="AU35" i="4" s="1"/>
  <c r="AM35" i="4"/>
  <c r="AL35" i="4"/>
  <c r="AK35" i="4"/>
  <c r="AJ35" i="4"/>
  <c r="AG35" i="4"/>
  <c r="AF35" i="4"/>
  <c r="AN35" i="4" s="1"/>
  <c r="AE35" i="4"/>
  <c r="AI35" i="4" s="1"/>
  <c r="AD35" i="4"/>
  <c r="AH35" i="4" s="1"/>
  <c r="AU34" i="4"/>
  <c r="AT34" i="4"/>
  <c r="AV34" i="4" s="1"/>
  <c r="AS34" i="4"/>
  <c r="AR34" i="4"/>
  <c r="AM34" i="4"/>
  <c r="AL34" i="4"/>
  <c r="AK34" i="4"/>
  <c r="AJ34" i="4"/>
  <c r="AG34" i="4"/>
  <c r="AF34" i="4"/>
  <c r="AN34" i="4" s="1"/>
  <c r="AE34" i="4"/>
  <c r="AI34" i="4" s="1"/>
  <c r="AD34" i="4"/>
  <c r="AH34" i="4" s="1"/>
  <c r="AU33" i="4"/>
  <c r="AS33" i="4"/>
  <c r="AR33" i="4"/>
  <c r="AT33" i="4" s="1"/>
  <c r="AV33" i="4" s="1"/>
  <c r="AM33" i="4"/>
  <c r="AL33" i="4"/>
  <c r="AK33" i="4"/>
  <c r="AJ33" i="4"/>
  <c r="AG33" i="4"/>
  <c r="AF33" i="4"/>
  <c r="AN33" i="4" s="1"/>
  <c r="AE33" i="4"/>
  <c r="AI33" i="4" s="1"/>
  <c r="AD33" i="4"/>
  <c r="AH33" i="4" s="1"/>
  <c r="AS32" i="4"/>
  <c r="AR32" i="4"/>
  <c r="AU32" i="4" s="1"/>
  <c r="AM32" i="4"/>
  <c r="AL32" i="4"/>
  <c r="AK32" i="4"/>
  <c r="AJ32" i="4"/>
  <c r="AG32" i="4"/>
  <c r="AF32" i="4"/>
  <c r="AN32" i="4" s="1"/>
  <c r="AE32" i="4"/>
  <c r="AI32" i="4" s="1"/>
  <c r="AD32" i="4"/>
  <c r="AH32" i="4" s="1"/>
  <c r="AS31" i="4"/>
  <c r="AT31" i="4" s="1"/>
  <c r="AR31" i="4"/>
  <c r="AU31" i="4" s="1"/>
  <c r="AM31" i="4"/>
  <c r="AL31" i="4"/>
  <c r="AK31" i="4"/>
  <c r="AJ31" i="4"/>
  <c r="AG31" i="4"/>
  <c r="AF31" i="4"/>
  <c r="AN31" i="4" s="1"/>
  <c r="AE31" i="4"/>
  <c r="AI31" i="4" s="1"/>
  <c r="AD31" i="4"/>
  <c r="AH31" i="4" s="1"/>
  <c r="AU30" i="4"/>
  <c r="AT30" i="4"/>
  <c r="AV30" i="4" s="1"/>
  <c r="AS30" i="4"/>
  <c r="AR30" i="4"/>
  <c r="AM30" i="4"/>
  <c r="AL30" i="4"/>
  <c r="AK30" i="4"/>
  <c r="AJ30" i="4"/>
  <c r="AG30" i="4"/>
  <c r="AF30" i="4"/>
  <c r="AN30" i="4" s="1"/>
  <c r="AE30" i="4"/>
  <c r="AI30" i="4" s="1"/>
  <c r="AD30" i="4"/>
  <c r="AH30" i="4" s="1"/>
  <c r="AU29" i="4"/>
  <c r="AS29" i="4"/>
  <c r="AR29" i="4"/>
  <c r="AT29" i="4" s="1"/>
  <c r="AV29" i="4" s="1"/>
  <c r="AM29" i="4"/>
  <c r="AL29" i="4"/>
  <c r="AK29" i="4"/>
  <c r="AJ29" i="4"/>
  <c r="AG29" i="4"/>
  <c r="AF29" i="4"/>
  <c r="AN29" i="4" s="1"/>
  <c r="AE29" i="4"/>
  <c r="AI29" i="4" s="1"/>
  <c r="AD29" i="4"/>
  <c r="AH29" i="4" s="1"/>
  <c r="AS28" i="4"/>
  <c r="AR28" i="4"/>
  <c r="AU28" i="4" s="1"/>
  <c r="AM28" i="4"/>
  <c r="AL28" i="4"/>
  <c r="AK28" i="4"/>
  <c r="AJ28" i="4"/>
  <c r="AG28" i="4"/>
  <c r="AF28" i="4"/>
  <c r="AN28" i="4" s="1"/>
  <c r="AE28" i="4"/>
  <c r="AI28" i="4" s="1"/>
  <c r="AD28" i="4"/>
  <c r="AH28" i="4" s="1"/>
  <c r="AS27" i="4"/>
  <c r="AT27" i="4" s="1"/>
  <c r="AR27" i="4"/>
  <c r="AU27" i="4" s="1"/>
  <c r="AM27" i="4"/>
  <c r="AL27" i="4"/>
  <c r="AK27" i="4"/>
  <c r="AJ27" i="4"/>
  <c r="AG27" i="4"/>
  <c r="AF27" i="4"/>
  <c r="AN27" i="4" s="1"/>
  <c r="AE27" i="4"/>
  <c r="AI27" i="4" s="1"/>
  <c r="AD27" i="4"/>
  <c r="AH27" i="4" s="1"/>
  <c r="AU26" i="4"/>
  <c r="AT26" i="4"/>
  <c r="AV26" i="4" s="1"/>
  <c r="AS26" i="4"/>
  <c r="AR26" i="4"/>
  <c r="AM26" i="4"/>
  <c r="AL26" i="4"/>
  <c r="AK26" i="4"/>
  <c r="AJ26" i="4"/>
  <c r="AG26" i="4"/>
  <c r="AF26" i="4"/>
  <c r="AN26" i="4" s="1"/>
  <c r="AE26" i="4"/>
  <c r="AI26" i="4" s="1"/>
  <c r="AD26" i="4"/>
  <c r="AH26" i="4" s="1"/>
  <c r="AU25" i="4"/>
  <c r="AS25" i="4"/>
  <c r="AR25" i="4"/>
  <c r="AT25" i="4" s="1"/>
  <c r="AV25" i="4" s="1"/>
  <c r="AM25" i="4"/>
  <c r="AL25" i="4"/>
  <c r="AK25" i="4"/>
  <c r="AJ25" i="4"/>
  <c r="AG25" i="4"/>
  <c r="AF25" i="4"/>
  <c r="AN25" i="4" s="1"/>
  <c r="AE25" i="4"/>
  <c r="AI25" i="4" s="1"/>
  <c r="AD25" i="4"/>
  <c r="AH25" i="4" s="1"/>
  <c r="AS24" i="4"/>
  <c r="AR24" i="4"/>
  <c r="AU24" i="4" s="1"/>
  <c r="AM24" i="4"/>
  <c r="AL24" i="4"/>
  <c r="AK24" i="4"/>
  <c r="AJ24" i="4"/>
  <c r="AG24" i="4"/>
  <c r="AF24" i="4"/>
  <c r="AN24" i="4" s="1"/>
  <c r="AE24" i="4"/>
  <c r="AI24" i="4" s="1"/>
  <c r="AD24" i="4"/>
  <c r="AH24" i="4" s="1"/>
  <c r="AS23" i="4"/>
  <c r="AT23" i="4" s="1"/>
  <c r="AV23" i="4" s="1"/>
  <c r="AR23" i="4"/>
  <c r="AU23" i="4" s="1"/>
  <c r="AM23" i="4"/>
  <c r="AL23" i="4"/>
  <c r="AK23" i="4"/>
  <c r="AJ23" i="4"/>
  <c r="AG23" i="4"/>
  <c r="AF23" i="4"/>
  <c r="AN23" i="4" s="1"/>
  <c r="AE23" i="4"/>
  <c r="AI23" i="4" s="1"/>
  <c r="AD23" i="4"/>
  <c r="AH23" i="4" s="1"/>
  <c r="AU22" i="4"/>
  <c r="AT22" i="4"/>
  <c r="AV22" i="4" s="1"/>
  <c r="AS22" i="4"/>
  <c r="AR22" i="4"/>
  <c r="AM22" i="4"/>
  <c r="AL22" i="4"/>
  <c r="AK22" i="4"/>
  <c r="AJ22" i="4"/>
  <c r="AG22" i="4"/>
  <c r="AF22" i="4"/>
  <c r="AN22" i="4" s="1"/>
  <c r="AE22" i="4"/>
  <c r="AI22" i="4" s="1"/>
  <c r="AD22" i="4"/>
  <c r="AH22" i="4" s="1"/>
  <c r="AU21" i="4"/>
  <c r="AS21" i="4"/>
  <c r="AR21" i="4"/>
  <c r="AT21" i="4" s="1"/>
  <c r="AV21" i="4" s="1"/>
  <c r="AM21" i="4"/>
  <c r="AL21" i="4"/>
  <c r="AK21" i="4"/>
  <c r="AJ21" i="4"/>
  <c r="AG21" i="4"/>
  <c r="AF21" i="4"/>
  <c r="AN21" i="4" s="1"/>
  <c r="AE21" i="4"/>
  <c r="AI21" i="4" s="1"/>
  <c r="AD21" i="4"/>
  <c r="AH21" i="4" s="1"/>
  <c r="AS20" i="4"/>
  <c r="AR20" i="4"/>
  <c r="AU20" i="4" s="1"/>
  <c r="AM20" i="4"/>
  <c r="AL20" i="4"/>
  <c r="AK20" i="4"/>
  <c r="AJ20" i="4"/>
  <c r="AG20" i="4"/>
  <c r="AF20" i="4"/>
  <c r="AN20" i="4" s="1"/>
  <c r="AE20" i="4"/>
  <c r="AI20" i="4" s="1"/>
  <c r="AD20" i="4"/>
  <c r="AH20" i="4" s="1"/>
  <c r="AS19" i="4"/>
  <c r="AT19" i="4" s="1"/>
  <c r="AV19" i="4" s="1"/>
  <c r="AR19" i="4"/>
  <c r="AU19" i="4" s="1"/>
  <c r="AM19" i="4"/>
  <c r="AL19" i="4"/>
  <c r="AK19" i="4"/>
  <c r="AJ19" i="4"/>
  <c r="AG19" i="4"/>
  <c r="AF19" i="4"/>
  <c r="AN19" i="4" s="1"/>
  <c r="AE19" i="4"/>
  <c r="AI19" i="4" s="1"/>
  <c r="AD19" i="4"/>
  <c r="AH19" i="4" s="1"/>
  <c r="AU18" i="4"/>
  <c r="AT18" i="4"/>
  <c r="AV18" i="4" s="1"/>
  <c r="AS18" i="4"/>
  <c r="AR18" i="4"/>
  <c r="AM18" i="4"/>
  <c r="AL18" i="4"/>
  <c r="AK18" i="4"/>
  <c r="AJ18" i="4"/>
  <c r="AG18" i="4"/>
  <c r="AF18" i="4"/>
  <c r="AN18" i="4" s="1"/>
  <c r="AE18" i="4"/>
  <c r="AI18" i="4" s="1"/>
  <c r="AD18" i="4"/>
  <c r="AH18" i="4" s="1"/>
  <c r="AU17" i="4"/>
  <c r="AS17" i="4"/>
  <c r="AR17" i="4"/>
  <c r="AT17" i="4" s="1"/>
  <c r="AV17" i="4" s="1"/>
  <c r="AM17" i="4"/>
  <c r="AL17" i="4"/>
  <c r="AK17" i="4"/>
  <c r="AJ17" i="4"/>
  <c r="AG17" i="4"/>
  <c r="AF17" i="4"/>
  <c r="AN17" i="4" s="1"/>
  <c r="AE17" i="4"/>
  <c r="AI17" i="4" s="1"/>
  <c r="AD17" i="4"/>
  <c r="AH17" i="4" s="1"/>
  <c r="AS16" i="4"/>
  <c r="AR16" i="4"/>
  <c r="AU16" i="4" s="1"/>
  <c r="AM16" i="4"/>
  <c r="AL16" i="4"/>
  <c r="AK16" i="4"/>
  <c r="AJ16" i="4"/>
  <c r="AG16" i="4"/>
  <c r="AF16" i="4"/>
  <c r="AN16" i="4" s="1"/>
  <c r="AE16" i="4"/>
  <c r="AI16" i="4" s="1"/>
  <c r="AD16" i="4"/>
  <c r="AH16" i="4" s="1"/>
  <c r="AS15" i="4"/>
  <c r="AT15" i="4" s="1"/>
  <c r="AR15" i="4"/>
  <c r="AU15" i="4" s="1"/>
  <c r="AM15" i="4"/>
  <c r="AL15" i="4"/>
  <c r="AK15" i="4"/>
  <c r="AJ15" i="4"/>
  <c r="AG15" i="4"/>
  <c r="AF15" i="4"/>
  <c r="AN15" i="4" s="1"/>
  <c r="AE15" i="4"/>
  <c r="AI15" i="4" s="1"/>
  <c r="AD15" i="4"/>
  <c r="AH15" i="4" s="1"/>
  <c r="AU14" i="4"/>
  <c r="AT14" i="4"/>
  <c r="AV14" i="4" s="1"/>
  <c r="AS14" i="4"/>
  <c r="AR14" i="4"/>
  <c r="AM14" i="4"/>
  <c r="AL14" i="4"/>
  <c r="AK14" i="4"/>
  <c r="AJ14" i="4"/>
  <c r="AG14" i="4"/>
  <c r="AF14" i="4"/>
  <c r="AN14" i="4" s="1"/>
  <c r="AE14" i="4"/>
  <c r="AI14" i="4" s="1"/>
  <c r="AD14" i="4"/>
  <c r="AH14" i="4" s="1"/>
  <c r="AU13" i="4"/>
  <c r="AT13" i="4"/>
  <c r="AV13" i="4" s="1"/>
  <c r="AS13" i="4"/>
  <c r="AR13" i="4"/>
  <c r="AM13" i="4"/>
  <c r="AL13" i="4"/>
  <c r="AK13" i="4"/>
  <c r="AJ13" i="4"/>
  <c r="AG13" i="4"/>
  <c r="AF13" i="4"/>
  <c r="AN13" i="4" s="1"/>
  <c r="AE13" i="4"/>
  <c r="AI13" i="4" s="1"/>
  <c r="AD13" i="4"/>
  <c r="AH13" i="4" s="1"/>
  <c r="AS12" i="4"/>
  <c r="AR12" i="4"/>
  <c r="AU12" i="4" s="1"/>
  <c r="AM12" i="4"/>
  <c r="AL12" i="4"/>
  <c r="AK12" i="4"/>
  <c r="AJ12" i="4"/>
  <c r="AG12" i="4"/>
  <c r="AF12" i="4"/>
  <c r="AN12" i="4" s="1"/>
  <c r="AE12" i="4"/>
  <c r="AI12" i="4" s="1"/>
  <c r="AD12" i="4"/>
  <c r="AH12" i="4" s="1"/>
  <c r="AS11" i="4"/>
  <c r="AR11" i="4"/>
  <c r="AU11" i="4" s="1"/>
  <c r="AM11" i="4"/>
  <c r="AL11" i="4"/>
  <c r="AK11" i="4"/>
  <c r="AJ11" i="4"/>
  <c r="AG11" i="4"/>
  <c r="AF11" i="4"/>
  <c r="AN11" i="4" s="1"/>
  <c r="AE11" i="4"/>
  <c r="AI11" i="4" s="1"/>
  <c r="AD11" i="4"/>
  <c r="AH11" i="4" s="1"/>
  <c r="AU10" i="4"/>
  <c r="AT10" i="4"/>
  <c r="AV10" i="4" s="1"/>
  <c r="AS10" i="4"/>
  <c r="AR10" i="4"/>
  <c r="AM10" i="4"/>
  <c r="AL10" i="4"/>
  <c r="AK10" i="4"/>
  <c r="AJ10" i="4"/>
  <c r="AG10" i="4"/>
  <c r="AF10" i="4"/>
  <c r="AN10" i="4" s="1"/>
  <c r="AE10" i="4"/>
  <c r="AI10" i="4" s="1"/>
  <c r="AD10" i="4"/>
  <c r="AH10" i="4" s="1"/>
  <c r="AU9" i="4"/>
  <c r="AT9" i="4"/>
  <c r="AV9" i="4" s="1"/>
  <c r="AS9" i="4"/>
  <c r="AR9" i="4"/>
  <c r="AM9" i="4"/>
  <c r="AL9" i="4"/>
  <c r="AK9" i="4"/>
  <c r="AJ9" i="4"/>
  <c r="AG9" i="4"/>
  <c r="AF9" i="4"/>
  <c r="AN9" i="4" s="1"/>
  <c r="AE9" i="4"/>
  <c r="AI9" i="4" s="1"/>
  <c r="AD9" i="4"/>
  <c r="AH9" i="4" s="1"/>
  <c r="C4" i="6"/>
  <c r="C3" i="6"/>
  <c r="H19" i="6"/>
  <c r="I19" i="6" s="1"/>
  <c r="H18" i="6"/>
  <c r="I17" i="6"/>
  <c r="I16" i="6"/>
  <c r="I15" i="6"/>
  <c r="I14" i="6"/>
  <c r="I13" i="6"/>
  <c r="I12" i="6"/>
  <c r="P47" i="2"/>
  <c r="O47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9" i="4"/>
  <c r="L39" i="4"/>
  <c r="L40" i="4"/>
  <c r="L41" i="4"/>
  <c r="L42" i="4"/>
  <c r="L43" i="4"/>
  <c r="L44" i="4"/>
  <c r="L45" i="4"/>
  <c r="L46" i="4"/>
  <c r="L47" i="4"/>
  <c r="AV27" i="4" l="1"/>
  <c r="AV43" i="4"/>
  <c r="AV35" i="4"/>
  <c r="AV15" i="4"/>
  <c r="AV31" i="4"/>
  <c r="AT11" i="4"/>
  <c r="AV11" i="4" s="1"/>
  <c r="AT47" i="4"/>
  <c r="AV47" i="4" s="1"/>
  <c r="AT12" i="4"/>
  <c r="AV12" i="4" s="1"/>
  <c r="AT16" i="4"/>
  <c r="AV16" i="4" s="1"/>
  <c r="AT20" i="4"/>
  <c r="AV20" i="4" s="1"/>
  <c r="AT24" i="4"/>
  <c r="AV24" i="4" s="1"/>
  <c r="AT28" i="4"/>
  <c r="AV28" i="4" s="1"/>
  <c r="AT32" i="4"/>
  <c r="AV32" i="4" s="1"/>
  <c r="AT36" i="4"/>
  <c r="AV36" i="4" s="1"/>
  <c r="AT40" i="4"/>
  <c r="AV40" i="4" s="1"/>
  <c r="AT44" i="4"/>
  <c r="AV44" i="4" s="1"/>
  <c r="F47" i="3"/>
  <c r="A47" i="3"/>
  <c r="F10" i="2" l="1"/>
  <c r="F11" i="2" s="1"/>
  <c r="AA39" i="4" l="1"/>
  <c r="AA40" i="4"/>
  <c r="AA41" i="4"/>
  <c r="AA42" i="4"/>
  <c r="AA43" i="4"/>
  <c r="AA44" i="4"/>
  <c r="AA45" i="4"/>
  <c r="AA46" i="4"/>
  <c r="AA47" i="4"/>
  <c r="K47" i="4"/>
  <c r="K39" i="4"/>
  <c r="K40" i="4"/>
  <c r="K41" i="4"/>
  <c r="K42" i="4"/>
  <c r="K43" i="4"/>
  <c r="K44" i="4"/>
  <c r="K45" i="4"/>
  <c r="K46" i="4"/>
  <c r="C10" i="4"/>
  <c r="L10" i="4" s="1"/>
  <c r="C11" i="4"/>
  <c r="L11" i="4" s="1"/>
  <c r="C12" i="4"/>
  <c r="L12" i="4" s="1"/>
  <c r="C13" i="4"/>
  <c r="L13" i="4" s="1"/>
  <c r="C14" i="4"/>
  <c r="L14" i="4" s="1"/>
  <c r="C15" i="4"/>
  <c r="L15" i="4" s="1"/>
  <c r="C16" i="4"/>
  <c r="L16" i="4" s="1"/>
  <c r="C17" i="4"/>
  <c r="L17" i="4" s="1"/>
  <c r="C18" i="4"/>
  <c r="L18" i="4" s="1"/>
  <c r="C19" i="4"/>
  <c r="L19" i="4" s="1"/>
  <c r="C20" i="4"/>
  <c r="L20" i="4" s="1"/>
  <c r="C21" i="4"/>
  <c r="L21" i="4" s="1"/>
  <c r="C22" i="4"/>
  <c r="L22" i="4" s="1"/>
  <c r="C23" i="4"/>
  <c r="L23" i="4" s="1"/>
  <c r="C24" i="4"/>
  <c r="L24" i="4" s="1"/>
  <c r="C25" i="4"/>
  <c r="L25" i="4" s="1"/>
  <c r="C26" i="4"/>
  <c r="L26" i="4" s="1"/>
  <c r="C27" i="4"/>
  <c r="L27" i="4" s="1"/>
  <c r="C28" i="4"/>
  <c r="L28" i="4" s="1"/>
  <c r="C29" i="4"/>
  <c r="L29" i="4" s="1"/>
  <c r="C30" i="4"/>
  <c r="L30" i="4" s="1"/>
  <c r="C31" i="4"/>
  <c r="L31" i="4" s="1"/>
  <c r="C32" i="4"/>
  <c r="L32" i="4" s="1"/>
  <c r="C33" i="4"/>
  <c r="L33" i="4" s="1"/>
  <c r="C34" i="4"/>
  <c r="L34" i="4" s="1"/>
  <c r="C9" i="4"/>
  <c r="L9" i="4" s="1"/>
  <c r="S44" i="4" l="1"/>
  <c r="T44" i="4" s="1"/>
  <c r="AB44" i="4" s="1"/>
  <c r="S42" i="4"/>
  <c r="T42" i="4" s="1"/>
  <c r="AB42" i="4" s="1"/>
  <c r="S39" i="4"/>
  <c r="T39" i="4" s="1"/>
  <c r="AB39" i="4" s="1"/>
  <c r="S43" i="4"/>
  <c r="T43" i="4" s="1"/>
  <c r="AB43" i="4" s="1"/>
  <c r="S46" i="4"/>
  <c r="T46" i="4" s="1"/>
  <c r="AB46" i="4" s="1"/>
  <c r="S45" i="4" l="1"/>
  <c r="T45" i="4" s="1"/>
  <c r="AB45" i="4" s="1"/>
  <c r="S41" i="4"/>
  <c r="T41" i="4" s="1"/>
  <c r="AB41" i="4" s="1"/>
  <c r="S47" i="4"/>
  <c r="T47" i="4" s="1"/>
  <c r="AB47" i="4" s="1"/>
  <c r="S40" i="4"/>
  <c r="T40" i="4" s="1"/>
  <c r="AB40" i="4" s="1"/>
  <c r="O60" i="4"/>
  <c r="E54" i="2" l="1"/>
  <c r="E53" i="2"/>
  <c r="H1698" i="5"/>
  <c r="A1698" i="5"/>
  <c r="H1697" i="5"/>
  <c r="A1697" i="5"/>
  <c r="F1690" i="5"/>
  <c r="F1689" i="5"/>
  <c r="F1688" i="5"/>
  <c r="F1687" i="5"/>
  <c r="F1686" i="5"/>
  <c r="F1685" i="5"/>
  <c r="F1684" i="5"/>
  <c r="F1683" i="5"/>
  <c r="F1682" i="5"/>
  <c r="F1681" i="5"/>
  <c r="G1680" i="5"/>
  <c r="F1680" i="5" s="1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G1599" i="5"/>
  <c r="F1599" i="5" s="1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G1498" i="5"/>
  <c r="F1498" i="5" s="1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G1476" i="5"/>
  <c r="F1476" i="5" s="1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J1447" i="5"/>
  <c r="G1447" i="5"/>
  <c r="F1447" i="5" s="1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G1429" i="5"/>
  <c r="F1429" i="5" s="1"/>
  <c r="F1427" i="5"/>
  <c r="F1426" i="5"/>
  <c r="F1425" i="5"/>
  <c r="F1424" i="5"/>
  <c r="F1423" i="5"/>
  <c r="F1422" i="5"/>
  <c r="F1421" i="5"/>
  <c r="F1420" i="5"/>
  <c r="F1419" i="5"/>
  <c r="F1418" i="5"/>
  <c r="J1417" i="5"/>
  <c r="G1417" i="5"/>
  <c r="F1417" i="5" s="1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G1336" i="5"/>
  <c r="F1336" i="5" s="1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G1294" i="5"/>
  <c r="F1294" i="5" s="1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G1278" i="5"/>
  <c r="F1278" i="5" s="1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J1262" i="5"/>
  <c r="G1262" i="5"/>
  <c r="F1262" i="5" s="1"/>
  <c r="F1260" i="5"/>
  <c r="F1259" i="5"/>
  <c r="F1258" i="5"/>
  <c r="F1257" i="5"/>
  <c r="F1256" i="5"/>
  <c r="F1255" i="5"/>
  <c r="F1254" i="5"/>
  <c r="F1253" i="5"/>
  <c r="F1252" i="5"/>
  <c r="J1251" i="5"/>
  <c r="G1251" i="5"/>
  <c r="F1251" i="5" s="1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J1223" i="5"/>
  <c r="G1223" i="5"/>
  <c r="F1223" i="5" s="1"/>
  <c r="F1221" i="5"/>
  <c r="F1220" i="5"/>
  <c r="F1219" i="5"/>
  <c r="F1218" i="5"/>
  <c r="F1217" i="5"/>
  <c r="F1216" i="5"/>
  <c r="F1215" i="5"/>
  <c r="F1214" i="5"/>
  <c r="F1213" i="5"/>
  <c r="F1212" i="5"/>
  <c r="J1211" i="5"/>
  <c r="G1211" i="5"/>
  <c r="F1211" i="5" s="1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J1130" i="5"/>
  <c r="G1130" i="5"/>
  <c r="F1130" i="5" s="1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J1029" i="5"/>
  <c r="G1029" i="5"/>
  <c r="F1029" i="5" s="1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J1002" i="5"/>
  <c r="G1002" i="5"/>
  <c r="F1002" i="5" s="1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J973" i="5"/>
  <c r="G973" i="5"/>
  <c r="F973" i="5" s="1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G955" i="5"/>
  <c r="F955" i="5" s="1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G932" i="5"/>
  <c r="F932" i="5" s="1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J914" i="5"/>
  <c r="G914" i="5"/>
  <c r="F914" i="5"/>
  <c r="F912" i="5"/>
  <c r="F911" i="5"/>
  <c r="F910" i="5"/>
  <c r="F909" i="5"/>
  <c r="F908" i="5"/>
  <c r="F907" i="5"/>
  <c r="F906" i="5"/>
  <c r="F905" i="5"/>
  <c r="F904" i="5"/>
  <c r="J903" i="5"/>
  <c r="G903" i="5"/>
  <c r="F903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J877" i="5"/>
  <c r="G877" i="5"/>
  <c r="F877" i="5" s="1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G712" i="5"/>
  <c r="F712" i="5" s="1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J547" i="5"/>
  <c r="G547" i="5"/>
  <c r="F547" i="5" s="1"/>
  <c r="F545" i="5"/>
  <c r="G544" i="5"/>
  <c r="F544" i="5" s="1"/>
  <c r="G541" i="5"/>
  <c r="F541" i="5" s="1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G376" i="5"/>
  <c r="F376" i="5" s="1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G211" i="5"/>
  <c r="F211" i="5" s="1"/>
  <c r="F209" i="5"/>
  <c r="F208" i="5"/>
  <c r="F207" i="5"/>
  <c r="G206" i="5"/>
  <c r="F206" i="5" s="1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G41" i="5"/>
  <c r="F41" i="5" s="1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G4" i="5"/>
  <c r="F4" i="5" s="1"/>
  <c r="A18" i="4" l="1"/>
  <c r="D18" i="4"/>
  <c r="F18" i="4"/>
  <c r="N18" i="4" s="1"/>
  <c r="G18" i="4"/>
  <c r="H18" i="4"/>
  <c r="J18" i="4"/>
  <c r="Q18" i="4" s="1"/>
  <c r="K18" i="4"/>
  <c r="A19" i="4"/>
  <c r="D19" i="4"/>
  <c r="F19" i="4"/>
  <c r="N19" i="4" s="1"/>
  <c r="G19" i="4"/>
  <c r="H19" i="4"/>
  <c r="J19" i="4"/>
  <c r="Q19" i="4" s="1"/>
  <c r="K19" i="4"/>
  <c r="A20" i="4"/>
  <c r="D20" i="4"/>
  <c r="F20" i="4"/>
  <c r="N20" i="4" s="1"/>
  <c r="G20" i="4"/>
  <c r="H20" i="4"/>
  <c r="J20" i="4"/>
  <c r="Q20" i="4" s="1"/>
  <c r="K20" i="4"/>
  <c r="A21" i="4"/>
  <c r="D21" i="4"/>
  <c r="F21" i="4"/>
  <c r="N21" i="4" s="1"/>
  <c r="G21" i="4"/>
  <c r="H21" i="4"/>
  <c r="J21" i="4"/>
  <c r="Q21" i="4" s="1"/>
  <c r="K21" i="4"/>
  <c r="A22" i="4"/>
  <c r="D22" i="4"/>
  <c r="F22" i="4"/>
  <c r="N22" i="4" s="1"/>
  <c r="G22" i="4"/>
  <c r="H22" i="4"/>
  <c r="J22" i="4"/>
  <c r="Q22" i="4" s="1"/>
  <c r="K22" i="4"/>
  <c r="A23" i="4"/>
  <c r="D23" i="4"/>
  <c r="F23" i="4"/>
  <c r="N23" i="4" s="1"/>
  <c r="G23" i="4"/>
  <c r="H23" i="4"/>
  <c r="J23" i="4"/>
  <c r="Q23" i="4" s="1"/>
  <c r="K23" i="4"/>
  <c r="A24" i="4"/>
  <c r="D24" i="4"/>
  <c r="F24" i="4"/>
  <c r="N24" i="4" s="1"/>
  <c r="G24" i="4"/>
  <c r="H24" i="4"/>
  <c r="J24" i="4"/>
  <c r="Q24" i="4" s="1"/>
  <c r="K24" i="4"/>
  <c r="A25" i="4"/>
  <c r="D25" i="4"/>
  <c r="F25" i="4"/>
  <c r="N25" i="4" s="1"/>
  <c r="G25" i="4"/>
  <c r="H25" i="4"/>
  <c r="J25" i="4"/>
  <c r="Q25" i="4" s="1"/>
  <c r="K25" i="4"/>
  <c r="A26" i="4"/>
  <c r="D26" i="4"/>
  <c r="AA26" i="4" s="1"/>
  <c r="F26" i="4"/>
  <c r="N26" i="4" s="1"/>
  <c r="G26" i="4"/>
  <c r="H26" i="4"/>
  <c r="J26" i="4"/>
  <c r="Q26" i="4" s="1"/>
  <c r="K26" i="4"/>
  <c r="A27" i="4"/>
  <c r="D27" i="4"/>
  <c r="F27" i="4"/>
  <c r="N27" i="4" s="1"/>
  <c r="G27" i="4"/>
  <c r="H27" i="4"/>
  <c r="J27" i="4"/>
  <c r="Q27" i="4" s="1"/>
  <c r="K27" i="4"/>
  <c r="A28" i="4"/>
  <c r="D28" i="4"/>
  <c r="F28" i="4"/>
  <c r="N28" i="4" s="1"/>
  <c r="G28" i="4"/>
  <c r="H28" i="4"/>
  <c r="J28" i="4"/>
  <c r="Q28" i="4" s="1"/>
  <c r="K28" i="4"/>
  <c r="A29" i="4"/>
  <c r="D29" i="4"/>
  <c r="F29" i="4"/>
  <c r="N29" i="4" s="1"/>
  <c r="G29" i="4"/>
  <c r="H29" i="4"/>
  <c r="J29" i="4"/>
  <c r="Q29" i="4" s="1"/>
  <c r="K29" i="4"/>
  <c r="A30" i="4"/>
  <c r="B30" i="4"/>
  <c r="D30" i="4"/>
  <c r="F30" i="4"/>
  <c r="N30" i="4" s="1"/>
  <c r="G30" i="4"/>
  <c r="H30" i="4"/>
  <c r="J30" i="4"/>
  <c r="Q30" i="4" s="1"/>
  <c r="K30" i="4"/>
  <c r="A31" i="4"/>
  <c r="D31" i="4"/>
  <c r="F31" i="4"/>
  <c r="N31" i="4" s="1"/>
  <c r="G31" i="4"/>
  <c r="H31" i="4"/>
  <c r="J31" i="4"/>
  <c r="Q31" i="4" s="1"/>
  <c r="K31" i="4"/>
  <c r="A32" i="4"/>
  <c r="B32" i="4"/>
  <c r="D32" i="4"/>
  <c r="F32" i="4"/>
  <c r="N32" i="4" s="1"/>
  <c r="G32" i="4"/>
  <c r="H32" i="4"/>
  <c r="J32" i="4"/>
  <c r="Q32" i="4" s="1"/>
  <c r="K32" i="4"/>
  <c r="A33" i="4"/>
  <c r="B33" i="4"/>
  <c r="D33" i="4"/>
  <c r="F33" i="4"/>
  <c r="N33" i="4" s="1"/>
  <c r="G33" i="4"/>
  <c r="H33" i="4"/>
  <c r="J33" i="4"/>
  <c r="Q33" i="4" s="1"/>
  <c r="K33" i="4"/>
  <c r="A34" i="4"/>
  <c r="D34" i="4"/>
  <c r="AA34" i="4" s="1"/>
  <c r="F34" i="4"/>
  <c r="N34" i="4" s="1"/>
  <c r="G34" i="4"/>
  <c r="H34" i="4"/>
  <c r="J34" i="4"/>
  <c r="Q34" i="4" s="1"/>
  <c r="K34" i="4"/>
  <c r="B39" i="3"/>
  <c r="B34" i="4" s="1"/>
  <c r="B36" i="3"/>
  <c r="B31" i="4" s="1"/>
  <c r="B34" i="3"/>
  <c r="B29" i="4" s="1"/>
  <c r="B33" i="3"/>
  <c r="B28" i="4" s="1"/>
  <c r="B32" i="3"/>
  <c r="B27" i="4" s="1"/>
  <c r="B31" i="3"/>
  <c r="B26" i="4" s="1"/>
  <c r="B30" i="3"/>
  <c r="B25" i="4" s="1"/>
  <c r="B29" i="3"/>
  <c r="B24" i="4" s="1"/>
  <c r="B28" i="3"/>
  <c r="B23" i="4" s="1"/>
  <c r="B27" i="3"/>
  <c r="B22" i="4" s="1"/>
  <c r="B26" i="3"/>
  <c r="B21" i="4" s="1"/>
  <c r="B25" i="3"/>
  <c r="B24" i="3"/>
  <c r="B20" i="4" s="1"/>
  <c r="B23" i="3"/>
  <c r="B19" i="4" s="1"/>
  <c r="B22" i="3"/>
  <c r="B18" i="4" s="1"/>
  <c r="B21" i="3"/>
  <c r="B17" i="3"/>
  <c r="B16" i="3"/>
  <c r="B15" i="3"/>
  <c r="B14" i="3"/>
  <c r="B12" i="3"/>
  <c r="AA20" i="4" l="1"/>
  <c r="AA28" i="4"/>
  <c r="AA24" i="4"/>
  <c r="AA27" i="4"/>
  <c r="AA23" i="4"/>
  <c r="AA30" i="4"/>
  <c r="AA29" i="4"/>
  <c r="AA25" i="4"/>
  <c r="AA21" i="4"/>
  <c r="AA18" i="4"/>
  <c r="AA33" i="4"/>
  <c r="AA32" i="4"/>
  <c r="AA31" i="4"/>
  <c r="AA22" i="4"/>
  <c r="AA19" i="4"/>
  <c r="P49" i="2"/>
  <c r="P48" i="2"/>
  <c r="P46" i="2"/>
  <c r="E44" i="2" s="1"/>
  <c r="P45" i="2"/>
  <c r="E43" i="2" s="1"/>
  <c r="P41" i="2"/>
  <c r="P40" i="2"/>
  <c r="P39" i="2"/>
  <c r="C49" i="2" s="1"/>
  <c r="P38" i="2"/>
  <c r="C48" i="2" s="1"/>
  <c r="A16" i="4"/>
  <c r="B16" i="4"/>
  <c r="D16" i="4"/>
  <c r="F16" i="4"/>
  <c r="N16" i="4" s="1"/>
  <c r="G16" i="4"/>
  <c r="H16" i="4"/>
  <c r="J16" i="4"/>
  <c r="Q16" i="4" s="1"/>
  <c r="K16" i="4"/>
  <c r="A17" i="4"/>
  <c r="B17" i="4"/>
  <c r="D17" i="4"/>
  <c r="AA17" i="4" s="1"/>
  <c r="F17" i="4"/>
  <c r="N17" i="4" s="1"/>
  <c r="G17" i="4"/>
  <c r="H17" i="4"/>
  <c r="J17" i="4"/>
  <c r="Q17" i="4" s="1"/>
  <c r="K17" i="4"/>
  <c r="S30" i="4" l="1"/>
  <c r="T30" i="4" s="1"/>
  <c r="AB30" i="4" s="1"/>
  <c r="AA16" i="4"/>
  <c r="S18" i="4"/>
  <c r="T18" i="4" s="1"/>
  <c r="AB18" i="4" s="1"/>
  <c r="S29" i="4"/>
  <c r="T29" i="4" s="1"/>
  <c r="AB29" i="4" s="1"/>
  <c r="S24" i="4"/>
  <c r="T24" i="4" s="1"/>
  <c r="AB24" i="4" s="1"/>
  <c r="S19" i="4"/>
  <c r="T19" i="4" s="1"/>
  <c r="AB19" i="4" s="1"/>
  <c r="S31" i="4"/>
  <c r="T31" i="4" s="1"/>
  <c r="AB31" i="4" s="1"/>
  <c r="S22" i="4"/>
  <c r="T22" i="4" s="1"/>
  <c r="AB22" i="4" s="1"/>
  <c r="S32" i="4"/>
  <c r="T32" i="4" s="1"/>
  <c r="AB32" i="4" s="1"/>
  <c r="S23" i="4"/>
  <c r="T23" i="4" s="1"/>
  <c r="AB23" i="4" s="1"/>
  <c r="S34" i="4"/>
  <c r="T34" i="4" s="1"/>
  <c r="AB34" i="4" s="1"/>
  <c r="S33" i="4"/>
  <c r="T33" i="4" s="1"/>
  <c r="AB33" i="4" s="1"/>
  <c r="F46" i="3"/>
  <c r="A46" i="3"/>
  <c r="O59" i="4" s="1"/>
  <c r="A10" i="4"/>
  <c r="A11" i="4"/>
  <c r="A12" i="4"/>
  <c r="A13" i="4"/>
  <c r="A14" i="4"/>
  <c r="A15" i="4"/>
  <c r="A9" i="4"/>
  <c r="B14" i="4"/>
  <c r="D14" i="4"/>
  <c r="F14" i="4"/>
  <c r="N14" i="4" s="1"/>
  <c r="G14" i="4"/>
  <c r="H14" i="4"/>
  <c r="J14" i="4"/>
  <c r="Q14" i="4" s="1"/>
  <c r="K14" i="4"/>
  <c r="B15" i="4"/>
  <c r="D15" i="4"/>
  <c r="F15" i="4"/>
  <c r="N15" i="4" s="1"/>
  <c r="G15" i="4"/>
  <c r="H15" i="4"/>
  <c r="J15" i="4"/>
  <c r="Q15" i="4" s="1"/>
  <c r="K15" i="4"/>
  <c r="B11" i="4"/>
  <c r="S27" i="4" l="1"/>
  <c r="T27" i="4" s="1"/>
  <c r="AB27" i="4" s="1"/>
  <c r="S26" i="4"/>
  <c r="T26" i="4" s="1"/>
  <c r="AB26" i="4" s="1"/>
  <c r="S28" i="4"/>
  <c r="T28" i="4" s="1"/>
  <c r="AB28" i="4" s="1"/>
  <c r="S20" i="4"/>
  <c r="T20" i="4" s="1"/>
  <c r="AB20" i="4" s="1"/>
  <c r="S25" i="4"/>
  <c r="T25" i="4" s="1"/>
  <c r="AB25" i="4" s="1"/>
  <c r="S21" i="4"/>
  <c r="T21" i="4" s="1"/>
  <c r="AB21" i="4" s="1"/>
  <c r="S16" i="4"/>
  <c r="T16" i="4" s="1"/>
  <c r="AB16" i="4" s="1"/>
  <c r="AA14" i="4"/>
  <c r="AA15" i="4"/>
  <c r="S17" i="4" l="1"/>
  <c r="T17" i="4" s="1"/>
  <c r="AB17" i="4" s="1"/>
  <c r="S15" i="4"/>
  <c r="T15" i="4" s="1"/>
  <c r="AB15" i="4" s="1"/>
  <c r="S14" i="4" l="1"/>
  <c r="T14" i="4" s="1"/>
  <c r="AB14" i="4" s="1"/>
  <c r="B38" i="4" l="1"/>
  <c r="B37" i="4"/>
  <c r="B36" i="4"/>
  <c r="B35" i="4"/>
  <c r="B13" i="4"/>
  <c r="B12" i="4"/>
  <c r="B10" i="4"/>
  <c r="K38" i="4"/>
  <c r="J38" i="4"/>
  <c r="Q38" i="4" s="1"/>
  <c r="H38" i="4"/>
  <c r="G38" i="4"/>
  <c r="F38" i="4"/>
  <c r="N38" i="4" s="1"/>
  <c r="D38" i="4"/>
  <c r="C38" i="4" s="1"/>
  <c r="L38" i="4" s="1"/>
  <c r="K37" i="4"/>
  <c r="J37" i="4"/>
  <c r="Q37" i="4" s="1"/>
  <c r="H37" i="4"/>
  <c r="G37" i="4"/>
  <c r="F37" i="4"/>
  <c r="N37" i="4" s="1"/>
  <c r="D37" i="4"/>
  <c r="K36" i="4"/>
  <c r="J36" i="4"/>
  <c r="Q36" i="4" s="1"/>
  <c r="H36" i="4"/>
  <c r="G36" i="4"/>
  <c r="F36" i="4"/>
  <c r="N36" i="4" s="1"/>
  <c r="D36" i="4"/>
  <c r="C36" i="4" s="1"/>
  <c r="L36" i="4" s="1"/>
  <c r="K35" i="4"/>
  <c r="J35" i="4"/>
  <c r="Q35" i="4" s="1"/>
  <c r="H35" i="4"/>
  <c r="G35" i="4"/>
  <c r="F35" i="4"/>
  <c r="N35" i="4" s="1"/>
  <c r="D35" i="4"/>
  <c r="C35" i="4" s="1"/>
  <c r="L35" i="4" s="1"/>
  <c r="K13" i="4"/>
  <c r="J13" i="4"/>
  <c r="Q13" i="4" s="1"/>
  <c r="H13" i="4"/>
  <c r="G13" i="4"/>
  <c r="F13" i="4"/>
  <c r="N13" i="4" s="1"/>
  <c r="D13" i="4"/>
  <c r="K12" i="4"/>
  <c r="J12" i="4"/>
  <c r="Q12" i="4" s="1"/>
  <c r="H12" i="4"/>
  <c r="G12" i="4"/>
  <c r="F12" i="4"/>
  <c r="N12" i="4" s="1"/>
  <c r="D12" i="4"/>
  <c r="K11" i="4"/>
  <c r="J11" i="4"/>
  <c r="Q11" i="4" s="1"/>
  <c r="H11" i="4"/>
  <c r="G11" i="4"/>
  <c r="F11" i="4"/>
  <c r="N11" i="4" s="1"/>
  <c r="D11" i="4"/>
  <c r="K10" i="4"/>
  <c r="J10" i="4"/>
  <c r="Q10" i="4" s="1"/>
  <c r="H10" i="4"/>
  <c r="G10" i="4"/>
  <c r="F10" i="4"/>
  <c r="N10" i="4" s="1"/>
  <c r="D10" i="4"/>
  <c r="K9" i="4"/>
  <c r="J9" i="4"/>
  <c r="Q9" i="4" s="1"/>
  <c r="H9" i="4"/>
  <c r="G9" i="4"/>
  <c r="F9" i="4"/>
  <c r="N9" i="4" s="1"/>
  <c r="D9" i="4"/>
  <c r="AA9" i="4" s="1"/>
  <c r="B9" i="4"/>
  <c r="AA37" i="4" l="1"/>
  <c r="C37" i="4"/>
  <c r="L37" i="4" s="1"/>
  <c r="AA11" i="4"/>
  <c r="AA36" i="4"/>
  <c r="AA38" i="4"/>
  <c r="AA10" i="4"/>
  <c r="AA12" i="4"/>
  <c r="AA35" i="4"/>
  <c r="AA13" i="4"/>
  <c r="AA52" i="4" l="1"/>
  <c r="S38" i="4"/>
  <c r="T38" i="4" s="1"/>
  <c r="AB38" i="4" s="1"/>
  <c r="S11" i="4"/>
  <c r="T11" i="4" s="1"/>
  <c r="AB11" i="4" s="1"/>
  <c r="S13" i="4"/>
  <c r="T13" i="4" s="1"/>
  <c r="AB13" i="4" s="1"/>
  <c r="S10" i="4" l="1"/>
  <c r="T10" i="4" s="1"/>
  <c r="AB10" i="4" s="1"/>
  <c r="S36" i="4"/>
  <c r="T36" i="4" s="1"/>
  <c r="AB36" i="4" s="1"/>
  <c r="S9" i="4"/>
  <c r="T9" i="4" s="1"/>
  <c r="AB9" i="4" s="1"/>
  <c r="S12" i="4"/>
  <c r="T12" i="4" s="1"/>
  <c r="AB12" i="4" s="1"/>
  <c r="S37" i="4"/>
  <c r="T37" i="4" s="1"/>
  <c r="AB37" i="4" s="1"/>
  <c r="S35" i="4"/>
  <c r="T35" i="4" s="1"/>
  <c r="AB35" i="4" s="1"/>
  <c r="T52" i="4" l="1"/>
  <c r="T53" i="4" l="1"/>
  <c r="E9" i="6"/>
  <c r="F3" i="2"/>
  <c r="I3" i="2" s="1"/>
  <c r="G8" i="2"/>
  <c r="G7" i="2"/>
  <c r="G6" i="2"/>
  <c r="G5" i="2"/>
  <c r="G4" i="2"/>
  <c r="G11" i="2" l="1"/>
  <c r="F12" i="2"/>
  <c r="I12" i="2" s="1"/>
  <c r="I13" i="2" s="1"/>
  <c r="I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BPS</author>
    <author>user</author>
  </authors>
  <commentList>
    <comment ref="E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BPS:</t>
        </r>
        <r>
          <rPr>
            <sz val="9"/>
            <color indexed="81"/>
            <rFont val="Tahoma"/>
            <family val="2"/>
          </rPr>
          <t xml:space="preserve">
13 BPS Kako dan 1 satker Prov</t>
        </r>
      </text>
    </comment>
    <comment ref="B20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Keg Penunjang bagi pejabat fungsional, misal Seminar </t>
        </r>
      </text>
    </comment>
  </commentList>
</comments>
</file>

<file path=xl/sharedStrings.xml><?xml version="1.0" encoding="utf-8"?>
<sst xmlns="http://schemas.openxmlformats.org/spreadsheetml/2006/main" count="7032" uniqueCount="797">
  <si>
    <t xml:space="preserve">     4.</t>
  </si>
  <si>
    <t>UNSUR YANG DINILAI</t>
  </si>
  <si>
    <t>Jumlah</t>
  </si>
  <si>
    <t>6. TANGGAPAN PEJABAT PENILAI</t>
  </si>
  <si>
    <t xml:space="preserve">a. Sasaran Kerja Pegawai (SKP)             </t>
  </si>
  <si>
    <t>x</t>
  </si>
  <si>
    <t xml:space="preserve">    ATAS KEBERATAN</t>
  </si>
  <si>
    <t>b. Perilaku Kerja</t>
  </si>
  <si>
    <t>1. Orientasi Pelayanan</t>
  </si>
  <si>
    <t>2. Integritas</t>
  </si>
  <si>
    <t>3. Komitmen</t>
  </si>
  <si>
    <t>4. Disiplin</t>
  </si>
  <si>
    <t>5. Kerjasama</t>
  </si>
  <si>
    <t>6. Kepemimpinan</t>
  </si>
  <si>
    <t>7. Jumlah</t>
  </si>
  <si>
    <t>Tanggal, ………………….</t>
  </si>
  <si>
    <t>8. Nilai rata – rata</t>
  </si>
  <si>
    <t>7. KEPUTUSAN ATASAN PEJABAT</t>
  </si>
  <si>
    <t>9. Nilai Perilaku Kerja</t>
  </si>
  <si>
    <t xml:space="preserve">    PENILAI ATAS KEBERATAN</t>
  </si>
  <si>
    <t>NILAI PRESTASI KERJA</t>
  </si>
  <si>
    <t>5. KEBERATAN DARI PEGAWAI NEGERI</t>
  </si>
  <si>
    <t xml:space="preserve">    SIPIL YANG DINILAI  (APABILA ADA)</t>
  </si>
  <si>
    <t>8.</t>
  </si>
  <si>
    <t>REKOMENDASI</t>
  </si>
  <si>
    <t>PENILAIAN PRESTASI KERJA</t>
  </si>
  <si>
    <t>PEGAWAI NEGERI SIPIL</t>
  </si>
  <si>
    <t>JANGKA WAKTU PENILAIAN</t>
  </si>
  <si>
    <t xml:space="preserve">     1.</t>
  </si>
  <si>
    <t>YANG DINILAI</t>
  </si>
  <si>
    <r>
      <t>a.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a m a</t>
    </r>
  </si>
  <si>
    <r>
      <t>b.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I P</t>
    </r>
  </si>
  <si>
    <t>PEJABAT PENILAI</t>
  </si>
  <si>
    <r>
      <t>c.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Pangkat, Golongan ruang, TMT</t>
    </r>
  </si>
  <si>
    <r>
      <t>d.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Jabatan/Pekerjaan</t>
    </r>
  </si>
  <si>
    <r>
      <t>e.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Unit Organisasi</t>
    </r>
  </si>
  <si>
    <t xml:space="preserve">     2.</t>
  </si>
  <si>
    <t>10.</t>
  </si>
  <si>
    <t>PEGAWAI NEGERI SIPIL YANG DINILAI</t>
  </si>
  <si>
    <t xml:space="preserve">     3.</t>
  </si>
  <si>
    <t>ATASAN PEJABAT PENILAI</t>
  </si>
  <si>
    <t>FORMULIR SASARAN KERJA</t>
  </si>
  <si>
    <t>NO</t>
  </si>
  <si>
    <t>I. PEJABAT PENILAI</t>
  </si>
  <si>
    <t>II. PEGAWAI NEGERI SIPIL YANG DINILAI</t>
  </si>
  <si>
    <t>Nama</t>
  </si>
  <si>
    <t>NIP</t>
  </si>
  <si>
    <t>Pangkat/Gol.Ruang</t>
  </si>
  <si>
    <t>Jabatan</t>
  </si>
  <si>
    <t>Unit Kerja</t>
  </si>
  <si>
    <t>III. KEGIATAN TUGAS JABATAN</t>
  </si>
  <si>
    <t>AK</t>
  </si>
  <si>
    <t>TARGET</t>
  </si>
  <si>
    <t>KUANT/OUTPUT</t>
  </si>
  <si>
    <t>KUAL/MUTU</t>
  </si>
  <si>
    <t>WAKTU</t>
  </si>
  <si>
    <t>BIAYA</t>
  </si>
  <si>
    <t>-</t>
  </si>
  <si>
    <t>Pejabat Penilai,</t>
  </si>
  <si>
    <t>Pegawai Negeri Sipil Yang Dinilai</t>
  </si>
  <si>
    <t>Catatan :</t>
  </si>
  <si>
    <t>* AK Bagi PNS yang memangku jabatan fungsional tertentu</t>
  </si>
  <si>
    <t>1)</t>
  </si>
  <si>
    <t>SKP selalu dibuat di bulan Januari pada hari kerja</t>
  </si>
  <si>
    <t xml:space="preserve">2) </t>
  </si>
  <si>
    <t>Bagi pejabat fungsional terampil gol.IIIa - IIIb, penilaian masih dapat dilakukan oleh Eselon IV</t>
  </si>
  <si>
    <t xml:space="preserve">3) </t>
  </si>
  <si>
    <t>Untuk Jabatan Fungsional Umum harus mengacu PERKA BKN 3 Tahun 2013</t>
  </si>
  <si>
    <t>4)</t>
  </si>
  <si>
    <t>KOLOM "WAKTU"</t>
  </si>
  <si>
    <t>Untuk satuan waktu pada SKP Jabatan Fungsional Umum dan Jabatan Struktural harusbisa memprediksi kapan kira-kira pekerjaan tersebut selesai, tidak harus selalu 12 bulan.</t>
  </si>
  <si>
    <t>Apabila pekerjaan selesai sebelum 12 bulan, akan mengakibatkan nilai capaian SKP menjadi rendah</t>
  </si>
  <si>
    <t>PENILAIAN CAPAIAN SASARAN KERJA</t>
  </si>
  <si>
    <t>I. Kegiatan Tugas  Jabatan</t>
  </si>
  <si>
    <t>REALISASI</t>
  </si>
  <si>
    <t>PENGHITUNGAN</t>
  </si>
  <si>
    <t>NILAI CAPAIAN SKP</t>
  </si>
  <si>
    <t>Kuant/ Output</t>
  </si>
  <si>
    <t>Kual/Mutu</t>
  </si>
  <si>
    <t>Waktu</t>
  </si>
  <si>
    <t>Biaya</t>
  </si>
  <si>
    <t>persen waktu</t>
  </si>
  <si>
    <t>persen biaya</t>
  </si>
  <si>
    <t>kuantitas</t>
  </si>
  <si>
    <t>kualitas</t>
  </si>
  <si>
    <t>waktu</t>
  </si>
  <si>
    <t>biaya</t>
  </si>
  <si>
    <t>RW&lt;24</t>
  </si>
  <si>
    <t>RW&gt;24</t>
  </si>
  <si>
    <t>RB&lt;24</t>
  </si>
  <si>
    <t>RB&gt;24</t>
  </si>
  <si>
    <t>I . KEGIATAN UTAMA</t>
  </si>
  <si>
    <t>II. TUGAS TAMBAHAN DAN KREATIVITAS/UNSUR PENUNJANG :</t>
  </si>
  <si>
    <t>CATATAN :</t>
  </si>
  <si>
    <t>RUMUS KOLOM "PENGHITUNGAN" (Apabila hanya ada 3 indikator; tanpa "Biaya")</t>
  </si>
  <si>
    <t>= (Realisasi Kuantitas/ Target Kuantitas*100)+(Realisasi Kualitas/Target Kualitas*100)+(1.76*Target Waktu-Realisasi Waktu)/Target Waktu*100</t>
  </si>
  <si>
    <t>2)</t>
  </si>
  <si>
    <t xml:space="preserve">RUMUS KOLOM "NILAI CAPAIAN" </t>
  </si>
  <si>
    <t>Apabila ada 3 indikator (kuantitas, kualitas &amp; waktu) maka pembaginya "3"</t>
  </si>
  <si>
    <t>Apabila ada 4 indikator (kuantitas, kualitas, waktu &amp; biaya) maka pembaginya "4"</t>
  </si>
  <si>
    <t>3)</t>
  </si>
  <si>
    <t>RUMUS KOLOM "NILAI CAPAIAN SKP"</t>
  </si>
  <si>
    <t>Angka pembagi disesuaikan dengan jumlah item kegiatan tugas jabatannya</t>
  </si>
  <si>
    <t xml:space="preserve">4) </t>
  </si>
  <si>
    <t>Tanggal mulai jangka waktu penilaian tepat sehari setelah tanggal pembuatan SKP</t>
  </si>
  <si>
    <t>5)</t>
  </si>
  <si>
    <t>Apabila target tidak dapat tercapai karena kondisi yang di luar prediksi, maka "Kuantitas Target" harus direvisi oleh atasan dan diberi catatan yang dapat dipertanggungjawankan</t>
  </si>
  <si>
    <t>Kegiatan Utama</t>
  </si>
  <si>
    <t>Bulan</t>
  </si>
  <si>
    <t>bulan</t>
  </si>
  <si>
    <t>Ir. ERLY HERIADI</t>
  </si>
  <si>
    <t>19660102 199301 1 002</t>
  </si>
  <si>
    <t>PENATA TK. I / III-d, 1 APRIL 2006</t>
  </si>
  <si>
    <t>KEPALA SEKSI STATISTIK PRODUKSI</t>
  </si>
  <si>
    <t>BADAN PUSAT STATISTIK KABUPATEN BANJAR</t>
  </si>
  <si>
    <t>ABDULLAH RIVA'I, SE</t>
  </si>
  <si>
    <t>19660228 199301 1 001</t>
  </si>
  <si>
    <t>KEPALA</t>
  </si>
  <si>
    <t>jenis dok</t>
  </si>
  <si>
    <t>ruta</t>
  </si>
  <si>
    <t>STATISTISI PELAKSANA LANJUTAN</t>
  </si>
  <si>
    <t>PEMBINA TK.I / IV b</t>
  </si>
  <si>
    <t>BADAN PUSAT STATISTIK PROV. KALIMANTAN SELATAN</t>
  </si>
  <si>
    <t>MUHAMMAD WIRA PERDANA</t>
  </si>
  <si>
    <t>19830504 200 604 1 011</t>
  </si>
  <si>
    <t>PENATA MUDA / IIIa, 1 APRIL 2019</t>
  </si>
  <si>
    <t>KECAMATAN SUNGAI TABUK BADAN PUSAT STATISTIK KABUPATEN BANJAR</t>
  </si>
  <si>
    <t>Rekrut petugas lapang sensus / Survey</t>
  </si>
  <si>
    <t>Pengumpulan data objek  Ruta sederhana    ( 0.010  /   Rumah Tangga )</t>
  </si>
  <si>
    <t>Pengumpulan data objek  Ruta Komplek ( 0.021 / Rumah tangga )</t>
  </si>
  <si>
    <t>Pengumpulan data objek non ruta sedang (0.021 / perusahaan / usaha)</t>
  </si>
  <si>
    <t>Memeriksa Hasil Peta wilayah blok sensus ( 0,032 )</t>
  </si>
  <si>
    <t>Membuat Peta Wilayah ( Peta Analog )</t>
  </si>
  <si>
    <t>kegiatan</t>
  </si>
  <si>
    <t>jam</t>
  </si>
  <si>
    <t>usaha/perusahaan</t>
  </si>
  <si>
    <t>rumah tangga</t>
  </si>
  <si>
    <t>perusahaan</t>
  </si>
  <si>
    <t>objek</t>
  </si>
  <si>
    <t>daftar</t>
  </si>
  <si>
    <t>Segmen</t>
  </si>
  <si>
    <t>jenis peralatan</t>
  </si>
  <si>
    <t xml:space="preserve">halaman </t>
  </si>
  <si>
    <t>buku</t>
  </si>
  <si>
    <t>satuan</t>
  </si>
  <si>
    <t>tabel</t>
  </si>
  <si>
    <t>0,06</t>
  </si>
  <si>
    <t>kunjungan</t>
  </si>
  <si>
    <t>BPS KABUPATEN BANJAR</t>
  </si>
  <si>
    <t>A</t>
  </si>
  <si>
    <t>Persiapan</t>
  </si>
  <si>
    <t>Memeriksa Hasil Pendaftaran Listing pada kegiatan statsitik</t>
  </si>
  <si>
    <t>Daftar</t>
  </si>
  <si>
    <t>Updating Sakernas Agustus 2019</t>
  </si>
  <si>
    <t>SDKI</t>
  </si>
  <si>
    <t xml:space="preserve">Susenas </t>
  </si>
  <si>
    <t>Susenas panel (Kor)</t>
  </si>
  <si>
    <t>Survei Ubinan Tan Pangan</t>
  </si>
  <si>
    <t>Survei Produkstifitas Hortikultura (VPRH)-Ubinan</t>
  </si>
  <si>
    <t>SUTAS 2018 ( L1 )</t>
  </si>
  <si>
    <t>PSPK</t>
  </si>
  <si>
    <t>Survei Subsektor Ruta Usaha Pertanian ST2013 (SOUT)</t>
  </si>
  <si>
    <t>IBS Tahunan</t>
  </si>
  <si>
    <t>IMK Tahunan</t>
  </si>
  <si>
    <t>IMK Triwulanan</t>
  </si>
  <si>
    <t xml:space="preserve"> IMK Khusus (VCAKPPHP)</t>
  </si>
  <si>
    <t>Survei Penggilingan Padi (PIPA)</t>
  </si>
  <si>
    <t xml:space="preserve">Pendataan Unit Pengelolaan PerIkanan (UPI) Tahunan </t>
  </si>
  <si>
    <t>Updating Perusahaan Konstruksi - Pengutipan (UDP)</t>
  </si>
  <si>
    <t>Survei Konstruksi Perorangan (SKP)</t>
  </si>
  <si>
    <t>Survei HK di Ps Tradisional HK4</t>
  </si>
  <si>
    <t>Survei HK di Ps Tradisional HK5</t>
  </si>
  <si>
    <t>Survei HK di Ps Tradisional HK6</t>
  </si>
  <si>
    <t>SBH-VSEN BL</t>
  </si>
  <si>
    <t>Survei Vol Penj eceran Beras (SV-PEB)</t>
  </si>
  <si>
    <t>Survei Konsumsi Beras</t>
  </si>
  <si>
    <t>Survei Matrik PMTB MI 01-09 data penunjang</t>
  </si>
  <si>
    <t>Survei Konsumsi 11 Bahan Pokok</t>
  </si>
  <si>
    <t xml:space="preserve">Updating perusahaan Konstruksi </t>
  </si>
  <si>
    <t>FKP PBDT 2015</t>
  </si>
  <si>
    <t>Survei Harga NilaiTukar Pengolah  Hasil Perikanan (Produksi-HP-PHPT)</t>
  </si>
  <si>
    <t>VKCB15-RT-P Pemutakhiran Ruta</t>
  </si>
  <si>
    <t xml:space="preserve">VKCB15-UP-L Listing Usaha Perdahgangan </t>
  </si>
  <si>
    <t xml:space="preserve">VKCB15-IMKPMM.P Pemutakhiran usaha hotel , Restoran, katering , Rumah Sakit, LP, IBS </t>
  </si>
  <si>
    <t>Survei Luas Panen dan Luas lahan Tanaman Pangan (VP2015)</t>
  </si>
  <si>
    <t>Survei Estimasi Parameter Mutasi Ternak (VT-EVT2015)</t>
  </si>
  <si>
    <t>Survei Komuditas Startegis Hortikultura dan perkebunan</t>
  </si>
  <si>
    <t>Susenas KOR 2015 Mulai 2015</t>
  </si>
  <si>
    <t>Mengatur alokasi dokumen sensus/survei tk kecamatan</t>
  </si>
  <si>
    <t>Sakernas</t>
  </si>
  <si>
    <t>Survei Upah Buruh</t>
  </si>
  <si>
    <t>Survei Struktur Upah</t>
  </si>
  <si>
    <t>Survei Studi Lanjut MMR hasil SP 2010</t>
  </si>
  <si>
    <t>SDKI-RT</t>
  </si>
  <si>
    <t>SDKI-WUS</t>
  </si>
  <si>
    <t>SDKI-PK</t>
  </si>
  <si>
    <t>SDKI-RP</t>
  </si>
  <si>
    <t>Susenas</t>
  </si>
  <si>
    <t>Survei perlindungan sosial(SPS)/Suplemen Susenas</t>
  </si>
  <si>
    <t>Survei migrasi dan remitan Trw (VSEN14-MIG)</t>
  </si>
  <si>
    <t>Survei prilaku anti Korupsi (SPAK)</t>
  </si>
  <si>
    <t>Survei Perilaku peduli Lingkungan hidup (SPPLH)</t>
  </si>
  <si>
    <t>Podes Desa</t>
  </si>
  <si>
    <t>Podes Kecamatan</t>
  </si>
  <si>
    <t>Podes Kabupaten</t>
  </si>
  <si>
    <t>Survei data Polkam</t>
  </si>
  <si>
    <t>Data Lingkungan Hidup</t>
  </si>
  <si>
    <t>Studi pengukuran Tingkat kebahagiaan (SPTK)</t>
  </si>
  <si>
    <t>Survei Ubinan Tanaman Pangan</t>
  </si>
  <si>
    <t>CL-Horti (Survei Perusahaan Horti)</t>
  </si>
  <si>
    <t>CPH -KAB Calon Direktori Pers Horti)</t>
  </si>
  <si>
    <t>CPH-PROV ( Calon direktori pers Horti Prov)</t>
  </si>
  <si>
    <t>PB-PERKEBUNAN (Survei Pers perkebunan)</t>
  </si>
  <si>
    <t>DKT PROV tw 1 (Pengumpulan data Kehutanan Tk Prov)</t>
  </si>
  <si>
    <t>DKT Prov Tw2-Tw4 (Pengumpulan data Kehutanan Trw Prov)</t>
  </si>
  <si>
    <t>DKT-KAB Tw1 (Pengumpulan Data kehutanan Triwulanan Kab)</t>
  </si>
  <si>
    <t>DKT KAB Tw2-Tw4 (Pengumpulan data Kehutanan Trw Kab)</t>
  </si>
  <si>
    <t>VT-PERUM (Survei pers pemegang IUPHHK pada kesatuan Pemangkuan Hutan Perum Perhutani)</t>
  </si>
  <si>
    <t>VT-STL (Survei Pers Penangkaran Satwa/Tumbuhan liar)</t>
  </si>
  <si>
    <t>Daftar LTT (Laporan Tahunan Pers Peternak Unggas)</t>
  </si>
  <si>
    <t>Daftar LTS (Laporan Tahunan Pers Peternak Sapi Perah)</t>
  </si>
  <si>
    <t>Daftar RPH (Rumah pemotongan Hewan) Trw</t>
  </si>
  <si>
    <t>Daftar Keurmaster</t>
  </si>
  <si>
    <t>Daftar TPI (Tempat pelelangan Ikan</t>
  </si>
  <si>
    <t>Daftar LTPI (Laporan tahunan Tempat pelelangan Ikan)</t>
  </si>
  <si>
    <t>Daftar PP (Pelabuhan perikanan)</t>
  </si>
  <si>
    <t>Daftar PPI (Pangkalan Pendaratan Ikan)</t>
  </si>
  <si>
    <t>VK2012-DSRT, VK2012 Kering(Survei Konversi GKPke GKG)</t>
  </si>
  <si>
    <t>VK2012 -DSP, VK2012 -DSPC,VK2012-Giling (Survei Konversi GKG ke Beras 2012</t>
  </si>
  <si>
    <t>Updating Direktori Perusahaan Pertanian (DPP) ST2013</t>
  </si>
  <si>
    <t>Survei Produkstifitas Hortikultura (VPRH) - Ubinan</t>
  </si>
  <si>
    <t xml:space="preserve">ST-2013 L </t>
  </si>
  <si>
    <t>ST2013-SPP.S</t>
  </si>
  <si>
    <t xml:space="preserve">Sout Tanaman pangan </t>
  </si>
  <si>
    <t>Sout Padi</t>
  </si>
  <si>
    <t>Sout Jagung Kedelai</t>
  </si>
  <si>
    <t>Survei Pers RT Perikanan (SPRTP)</t>
  </si>
  <si>
    <t>Survei Kehutanan Rakyat (SKR)</t>
  </si>
  <si>
    <t>Survei pertanian (SP) Lahan Tanaman Pangan Tahunan</t>
  </si>
  <si>
    <t>Survei pertanian (SP) Alsintan Tanaman Pangan Tahunan</t>
  </si>
  <si>
    <t>Survei pertanian (SP) Benih Tanaman Pangan Tahunan</t>
  </si>
  <si>
    <t>Survei pertanian (SP)  Tanaman Pangan Bulanan (SP padi Palawija)</t>
  </si>
  <si>
    <t>VP-TP (Survei Pers Tanaman pangan)</t>
  </si>
  <si>
    <t>Survei pertanian (SP) Alsintan Hortikultura Tahunan</t>
  </si>
  <si>
    <t>Survei pertanian (SP) Benih Hortikultura Tahunan</t>
  </si>
  <si>
    <t>Survei pertanian (SP)  Hortikultura Bulanan (SBS)</t>
  </si>
  <si>
    <t>Survei pertanian (SP)  Hortikultura trw (BST, TBF,TH)</t>
  </si>
  <si>
    <t>IBS tahunan</t>
  </si>
  <si>
    <t>IBS Bulanan</t>
  </si>
  <si>
    <t>Industri manufaktur Skala menengah Besar</t>
  </si>
  <si>
    <t>Survei Sampel Industri manufakture Skala Menengah besar</t>
  </si>
  <si>
    <t>IMK tahunan</t>
  </si>
  <si>
    <t>IMK Trw</t>
  </si>
  <si>
    <t>IMK-Khisus (VCAKPPHP)</t>
  </si>
  <si>
    <t>Survei penggilingan Padi (PIPA)</t>
  </si>
  <si>
    <t>Penelitian dan pengembangan sektor Industri</t>
  </si>
  <si>
    <t>Pendataan Unit Pengelolaan ikan (UPI) tahunan</t>
  </si>
  <si>
    <t>Pendataan Unit Pengelolaan ikan (UPI) Semesteran</t>
  </si>
  <si>
    <t>Survei deteksi dini Dampak Krisis (SD3K)</t>
  </si>
  <si>
    <t>Survei pertambangan dan energi Trw ( Air Bersih, Listrik ,Migas)</t>
  </si>
  <si>
    <t xml:space="preserve">Survei tahunan Pers Air bersih </t>
  </si>
  <si>
    <t xml:space="preserve">Survei tahunan Pers Penggalian ber-BH </t>
  </si>
  <si>
    <t>Survei tahunan Pers Penggalian Usaha Ruta (URT)</t>
  </si>
  <si>
    <t xml:space="preserve">Survei tahunan Pers Pertambangan Besar </t>
  </si>
  <si>
    <t>Survei tahunan Pers Pertambangan Besar Non Migas</t>
  </si>
  <si>
    <t>Survei tahunan Pers Pertambangan Besar  Migas</t>
  </si>
  <si>
    <t>Pengutipan Direktori Konstruksi ke Instansi/asosiasi</t>
  </si>
  <si>
    <t>Updating  Perusahaan Konstruksi -Pengutipan (UDP)</t>
  </si>
  <si>
    <t>Pengutipan Direktori Pers Pertambangan</t>
  </si>
  <si>
    <t>Updating direktori Perusahaan Pertambangan</t>
  </si>
  <si>
    <t>Survei Captive Power</t>
  </si>
  <si>
    <t>Updating pers  Perusahaan Pertambangan dan Energi</t>
  </si>
  <si>
    <t>Survei HPB Konstruksi (HPB-K)</t>
  </si>
  <si>
    <t>Survei HK di Ps Tradisional HK1-1</t>
  </si>
  <si>
    <t>Survei HK di Ps Tradisional HK1-2</t>
  </si>
  <si>
    <t>Survei HK di Ps Tradisional HK2-1</t>
  </si>
  <si>
    <t>Survei HK di Ps Tradisional HK2-2</t>
  </si>
  <si>
    <t>Survei HK di Ps Tradisional HK3</t>
  </si>
  <si>
    <t>Survei HK di Ps Swalayan HK1-1</t>
  </si>
  <si>
    <t>Survei HK di Ps Swalayan HK1-2</t>
  </si>
  <si>
    <t>Survei HK di Ps Swalayan HK2-1</t>
  </si>
  <si>
    <t>Survei HK Non Kota SBH</t>
  </si>
  <si>
    <t xml:space="preserve">Survei Outlet </t>
  </si>
  <si>
    <t>Survei VolEceran Beras (SV-PEB)</t>
  </si>
  <si>
    <t>Komuditas Sfesifik</t>
  </si>
  <si>
    <t>Survei Harga Konsumen pedesaan (HKD-1;HP1A)</t>
  </si>
  <si>
    <t>Survei Harga Konsumen pedesaan (HKD-2.1/HKD-2.2/HP1B)</t>
  </si>
  <si>
    <t>Survei Harga Pedesaan HD-1 (HP2.1)</t>
  </si>
  <si>
    <t>Survei Harga Pedesaan HD-2 (HP2.2)</t>
  </si>
  <si>
    <t>Survei Harga Pedesaan HD-3(HP2.3)</t>
  </si>
  <si>
    <t>Survei Harga Pedesaan HD-4 (HP2.4)</t>
  </si>
  <si>
    <t>Survei Harga Pedesaan HD-5 (HP2.5)</t>
  </si>
  <si>
    <t>Survei Harga Pedesaan HD-6 (HP2.6)</t>
  </si>
  <si>
    <t>Survei Harga Produsen gabah (HPG)</t>
  </si>
  <si>
    <t>Survei Harga Produsen Sektor Konstruksi (HP-K)</t>
  </si>
  <si>
    <t>Survei Harga Produsen Non Konstruksi (HP-S)</t>
  </si>
  <si>
    <t>Survei Beras di Tk Penggilingan Padi (HPBG)</t>
  </si>
  <si>
    <t>Survei Lembaga Keu (SLK/LKBB)</t>
  </si>
  <si>
    <t>Survei Keu Daerah (K1,K2,K3)</t>
  </si>
  <si>
    <t>BUMD</t>
  </si>
  <si>
    <t>Survei Penyempurnaan Diagram Timbang NTP (SPDT-K)</t>
  </si>
  <si>
    <t>Survei Penyempurnaan Diagram Timbang NTP (SPDT-P)</t>
  </si>
  <si>
    <t>Survei Keu daerah 9APBD1 dan APBD2)</t>
  </si>
  <si>
    <t>Survei Penyempurnaan Diagram Timbang garam  (SPDT-G)</t>
  </si>
  <si>
    <t>Survei Tamu Asing (VIOT)</t>
  </si>
  <si>
    <t>Survei Wisnus (VJRT)</t>
  </si>
  <si>
    <t>Survei Obyek Wisata</t>
  </si>
  <si>
    <t>Survei restoran dan BPW 9V-RES)</t>
  </si>
  <si>
    <t xml:space="preserve">Pola Distribusi Perdagangan </t>
  </si>
  <si>
    <t>Survei Komunikasi Teknologi Informasi (SKTI)</t>
  </si>
  <si>
    <t>Survei Khusus Cabe dan Bawang Merah</t>
  </si>
  <si>
    <t>Survei Pendukung Indikator Khusus (SPIK) Trw</t>
  </si>
  <si>
    <t>Survei Trw Kegiatan Usaha Sektor Jasa (STKU-SJ) Trw</t>
  </si>
  <si>
    <t>Survei Penyediaan dan penggunaan Barang (SPPB)</t>
  </si>
  <si>
    <t>Survei Khusus Neraca Produksi (SKNP)</t>
  </si>
  <si>
    <t>Survei Khusus Trw Neraca Produksi Barang (SKTNP-B)</t>
  </si>
  <si>
    <t>Survei Khusus Trw Neraca Produksi Jasa (SKTNP-J)</t>
  </si>
  <si>
    <t>Survei Khusus Jasa Wisata Tirta dan IMK Perikanan (SKJWTIP)</t>
  </si>
  <si>
    <t>Data Penunjang PDRB</t>
  </si>
  <si>
    <t>Survei Indikator Produksi Trw</t>
  </si>
  <si>
    <t>Survei Khusus Sektoral SKS trw</t>
  </si>
  <si>
    <t>Survei Khusus Sektoral SKS tahunan</t>
  </si>
  <si>
    <t>Survei Khusus Ekonomi Kreatif (SPEK)</t>
  </si>
  <si>
    <t>Indepth studi implementasi SNA</t>
  </si>
  <si>
    <t xml:space="preserve">Indepth studi Survei Khusus Perubahan tahun dasar </t>
  </si>
  <si>
    <t>Survei Khusus Sektor Jasa (SKS-J)</t>
  </si>
  <si>
    <t>Survei Khusus Lembaga Non Profit  tahunan (SKLNP)</t>
  </si>
  <si>
    <t>Survei Khusus Lembaga Non Profit  trw (SKLNPT)</t>
  </si>
  <si>
    <t>Survei Khusus tabungan dan Investasi RT (SKTIR)</t>
  </si>
  <si>
    <t>Survei Khusus Pers Swasta (SKPS)</t>
  </si>
  <si>
    <t>Survei Khusus Struktur Infut Pemerintah (SKSIP)</t>
  </si>
  <si>
    <t>Survei Khusus Model PDB (SKMPDB) Semesteran</t>
  </si>
  <si>
    <t>Survei Matrik Arus Komuditas Produsen (SMAK-D)</t>
  </si>
  <si>
    <t>Survei Matrik Arus Komuditas Importir (SMAK-M)</t>
  </si>
  <si>
    <t>Survei Khusus Studi penyusunan stock kapital (SK-SSK)</t>
  </si>
  <si>
    <t>Survei Khusus Konsumsi Ruta Trw ( SKKRT)</t>
  </si>
  <si>
    <t>Survei Khusus Studi Penyusunan Perubahan inventori (SKSPPI)</t>
  </si>
  <si>
    <t>Survei matriks PMTB Mi 01 -09 data pokok</t>
  </si>
  <si>
    <t>Survei matriks PMTB Mi 01 -09 data penunjang</t>
  </si>
  <si>
    <t>Survei matriks PMTB MiP 01 dan MIP 02</t>
  </si>
  <si>
    <t>Pengumpulan data skunder tahunan</t>
  </si>
  <si>
    <t>Pengumpulan data skunder trw</t>
  </si>
  <si>
    <t>Pengumpulan data Primer Trw</t>
  </si>
  <si>
    <t>Updating direktori lembaga no profit</t>
  </si>
  <si>
    <t>Survei Tendensi Konsumen (STK)</t>
  </si>
  <si>
    <t>Survei HPB Konstruksi (HPB-S)</t>
  </si>
  <si>
    <t>Mengatur alokasi Peralatan Observasi tk kecamatan</t>
  </si>
  <si>
    <t>Kegiatan</t>
  </si>
  <si>
    <t>Survei Produkstifitas Hortikultura (VPRH)- Ubinan</t>
  </si>
  <si>
    <t>Survei harga Produsen gabah (HPG)</t>
  </si>
  <si>
    <t>Merekrut / Mengalokasikan Petugas Lapangan Sensus/Survei (1 - 50 Orang)</t>
  </si>
  <si>
    <t>Survei Ongkos Usaha Hortikultura (SOUH - 2018</t>
  </si>
  <si>
    <t>Survei Antar Sensus Pertanian (SUTAS - 2018)</t>
  </si>
  <si>
    <t>Kerangka Sampel Area (KSA-2018)</t>
  </si>
  <si>
    <t>Merekrut / Mengalokasikan Petugas Lapangan Sensus/Survei (Lebih dari  50 Orang)</t>
  </si>
  <si>
    <t>Merekrut / Mengalokasikan Petugas Lapangan Kegiatan Observasi (1 - 20 Orang)</t>
  </si>
  <si>
    <t>Survei Prosuktifitas Hortikultura (VPRH)-Ubinan</t>
  </si>
  <si>
    <t>Rekonsiliansi Pemetaan Wilkerstat</t>
  </si>
  <si>
    <t>Merekrut / Mengalokasikan Petugas Lapangan Kegiatan Observasi (Lebih dari 20 Orang)</t>
  </si>
  <si>
    <t>Mengikuti Pelatihan Pengumpulan data sebagai pendata</t>
  </si>
  <si>
    <t>Hari</t>
  </si>
  <si>
    <t>Briefing SKKRT</t>
  </si>
  <si>
    <t>Survei Konversi Gabah ke Beras (SKGB) - 2018</t>
  </si>
  <si>
    <t>Survei Struktur Ongkos Usaha Hortikultura (SOUH - 2018)</t>
  </si>
  <si>
    <t>Mengikuti Pelatihan Pengumpulan data sebagai pengawas/Pemeriksa</t>
  </si>
  <si>
    <t>Sakernas Tahunan Bulan Agustus 2019</t>
  </si>
  <si>
    <t>Refressing KSA</t>
  </si>
  <si>
    <t>Pemetaan Wilkerstat</t>
  </si>
  <si>
    <t>Survei Usaha Tani Antar Sensus (SUTAS - 2018)</t>
  </si>
  <si>
    <t>Survei Kerangka Sampel Area (KSA - 2018) - Padi Sawah</t>
  </si>
  <si>
    <t>Melakukan Pengenalan Wilayah Obyek Statsitik Sensus/Survei</t>
  </si>
  <si>
    <t>Updating SUSENAS September 2019</t>
  </si>
  <si>
    <t>Susenas Triwulan (Kor)</t>
  </si>
  <si>
    <t>Susenas Modul MSBP</t>
  </si>
  <si>
    <t>Susenas Panel (Kor)</t>
  </si>
  <si>
    <t>Survei Prilaku Anti Korupsi (SPAK)</t>
  </si>
  <si>
    <t>Survei Perilaku Peduli Lingkungan Hidup (SPPLH)</t>
  </si>
  <si>
    <t>Studi Pengukuran Tingkat Kebahagiaan (SPTK)</t>
  </si>
  <si>
    <t xml:space="preserve">ST-2013 -UKPT  (Survei Subsektor Ruta Usaha Pertanian 2013 (SOUT) </t>
  </si>
  <si>
    <t>Survei WISNUS - 2018</t>
  </si>
  <si>
    <t>Survei Penyempurnaan Diagram timbang NTP (SPDT-K)</t>
  </si>
  <si>
    <t>Survei Penyempurnaan Diagram timbang NTP (SPDT-P)</t>
  </si>
  <si>
    <t>Survei Penyempurnaan Diagram timbang Garam (SPDT-G)</t>
  </si>
  <si>
    <t>Susenas Kor mulai 2015</t>
  </si>
  <si>
    <t>Melakukan Pengenalan Wilayah Obyek Statsitik Wilayah observasi</t>
  </si>
  <si>
    <t>Pemetaan SP2020 Wilkerstat</t>
  </si>
  <si>
    <t>Updating Pers Konstruksi -Pengutipan (UDP)</t>
  </si>
  <si>
    <t>Melakukan Pendaftaran (Listing) Pada kegiatan Statsitik Ruta</t>
  </si>
  <si>
    <t>Susenas September 2019</t>
  </si>
  <si>
    <t xml:space="preserve">ST-2013 -PBS  (Pemutakhiran Survei Subsektor Pada Usaha Pertanian ST 2013 (SOUT) </t>
  </si>
  <si>
    <t>SBH</t>
  </si>
  <si>
    <t>Survei Konsumsi 11 bahan Pokok</t>
  </si>
  <si>
    <t>Supas</t>
  </si>
  <si>
    <t>matching Direktori Pers pertanian DPPdan NRT</t>
  </si>
  <si>
    <t>Survei Luas panen dan Luas Tanaman Pangan (VP2015)</t>
  </si>
  <si>
    <t>Survei Estimasi Parameter mutasi ternak (VT-EPT2015)</t>
  </si>
  <si>
    <t>Melakukan Pendaftaran (Listing) Pada kegiatan Statsitik  Non Ruta</t>
  </si>
  <si>
    <t>IBS</t>
  </si>
  <si>
    <t>IMK Khusus</t>
  </si>
  <si>
    <t>Survei penggilingan padi (PIPA)</t>
  </si>
  <si>
    <t>Pndataan Unit Pengelolaan perikanan (UPI)-Tahunan</t>
  </si>
  <si>
    <t xml:space="preserve">Survei Vol Penj ecera Beras </t>
  </si>
  <si>
    <t>Survei Konsumsi beras</t>
  </si>
  <si>
    <t>Survei Matriks PMTB MI 01-09 Data Penunjang</t>
  </si>
  <si>
    <t>Koding Dok IDI</t>
  </si>
  <si>
    <t>Survei kajian Cadangan beras /Pangan</t>
  </si>
  <si>
    <t>VKCB15.RTP Pemutakhiran Ruta</t>
  </si>
  <si>
    <t>VKCB-UP.L Listing Usaha perdagangan</t>
  </si>
  <si>
    <t>VKCB15-IMKPMM.P Pemutakhiran usaha hotel, Restoran,Katering.RS, LP, IBS</t>
  </si>
  <si>
    <t>B</t>
  </si>
  <si>
    <t>Pengumpulan Data</t>
  </si>
  <si>
    <t>Melakukan pengumpulan data pada kegiatan statistik objek rumahtangga (sederhana)</t>
  </si>
  <si>
    <t>Ruta</t>
  </si>
  <si>
    <t>Survei Perlindungan Sosial (SPS)/Suplemen Susenas</t>
  </si>
  <si>
    <t>Monitoring dan Evaluasi Kelompok Kerja Raskin</t>
  </si>
  <si>
    <t>ST2013 UKPT (SOUT)</t>
  </si>
  <si>
    <t>Mengalokasikan dokumen Sakernas 2018 (Februari-Agustus)</t>
  </si>
  <si>
    <t>Survei Khusus Cabe  dan Bawang Merah</t>
  </si>
  <si>
    <t>Survei tendensi Konsumen (STK)</t>
  </si>
  <si>
    <t>SMDKBK/ Suplemen Sakernas Triwulanan</t>
  </si>
  <si>
    <t>Supas 2015 - V</t>
  </si>
  <si>
    <t>Survei Estimasi Parameter Mutasi Ternak (VT-EPT2015)</t>
  </si>
  <si>
    <t>Pendataan PBDT 2015</t>
  </si>
  <si>
    <t>Survei Harga nilai tukar Pengolahan hasil Perikanan (Kelompok makanan -HK-PHP1</t>
  </si>
  <si>
    <t>Survei Harga nilai tukar Pengolahan hasil Perikanan (Kelompok Nonmakanan -HK-PHP2</t>
  </si>
  <si>
    <t>DPP &amp; NRT</t>
  </si>
  <si>
    <t>Survei Stak Gabah dan Beras Februari 2018</t>
  </si>
  <si>
    <t>Survei Luas Panen dan Luas lahan tanaman Pangan (VP2015)</t>
  </si>
  <si>
    <t>Melakukan pengumpulan data pada kegiatan statistik objek rumahtangga (sedang)</t>
  </si>
  <si>
    <t>Survei Migrasi Dan Remitan Triwulanan</t>
  </si>
  <si>
    <t>Uji coba Survei Kebudayaan (SB12-RT)</t>
  </si>
  <si>
    <t>Survei Pekerja Informal 2018</t>
  </si>
  <si>
    <t>Survei Konversi Gabah ke Beras (SKGB - 2018) Penggeringan</t>
  </si>
  <si>
    <t>SKKRT Triwulanan</t>
  </si>
  <si>
    <t>SOUT Padi</t>
  </si>
  <si>
    <t>Survei Ongkos Usaha Hortikultura (SOUH - 2018)</t>
  </si>
  <si>
    <t>Survei Pendapatan RT Perikanan (SPRTP)</t>
  </si>
  <si>
    <t>SBH-VSEN.K</t>
  </si>
  <si>
    <t>SBH-VSEN.HR</t>
  </si>
  <si>
    <t>SBH-VSEN.BL</t>
  </si>
  <si>
    <t>Pola Distribusi perdagangan</t>
  </si>
  <si>
    <t>Survei Khusus Konsumsi Ruta Triwulanan (SKKRT)</t>
  </si>
  <si>
    <t>Updating Perusahaan Konstruksi</t>
  </si>
  <si>
    <t>Survei Komoditas Strategis Hortikultura dan Perkebunan</t>
  </si>
  <si>
    <t>Uji coba Survei Nilai nilai Kebangsaan (SNK)</t>
  </si>
  <si>
    <t>Survei Nilai nilai Kebangsaan (SNK)</t>
  </si>
  <si>
    <t>Melakukan pengumpulan data pada kegiatan statistik objek rumahtangga (Kompleks)</t>
  </si>
  <si>
    <t>Survei Studi Lanjutan MMR Hasil SP 2010</t>
  </si>
  <si>
    <t>Susenas Trw (Modul konsumsi</t>
  </si>
  <si>
    <t>Susenas Modul Hansos</t>
  </si>
  <si>
    <t>Susenas Kor (Modul Kesehatan Perumahan (MKP)) September 2019</t>
  </si>
  <si>
    <t>Susenas  Modul konsumsi (MKP) September 2019</t>
  </si>
  <si>
    <t>ST 2013 -L (Pencacahan Lengkap Ruta Usaha Pertanian)</t>
  </si>
  <si>
    <t>ST 2013 -SPP.S (Survei Pendapatan Ruta Usaha Pertanian)</t>
  </si>
  <si>
    <t>Survei Subsektor Ruta Usaha Pertanian  ST2013  (SOUT)</t>
  </si>
  <si>
    <t>SBH- VSEN.M1</t>
  </si>
  <si>
    <t>Survei Khusus Tabungan dan Investasi RT ( SKTIR)</t>
  </si>
  <si>
    <t>Supas 2015-S</t>
  </si>
  <si>
    <t>Survei Luas Panen dan Luas Lahan Tanaman Pangan (VP2015)</t>
  </si>
  <si>
    <t>Survei Harga Nilai Tukar Pengolahan Hasil Peikanan (Produksi-HP-PHP1)</t>
  </si>
  <si>
    <t>Survei Harga Nilai Tukar Pengolahan Hasil Peikanan (Biaya-HP-PHP2)</t>
  </si>
  <si>
    <t>Survei Harga Nilai Tukar Pengolahan Hasil Peikanan (SPDT-NTPHP-15P dan K))</t>
  </si>
  <si>
    <t>Susenas Kor 2015 mulai 2015</t>
  </si>
  <si>
    <t>Melakukan pengumpulan data pada kegiatan statistik objek Nonrumahtangga (sederhana)</t>
  </si>
  <si>
    <t>Resp</t>
  </si>
  <si>
    <t>Suevei Daftar Pelaku Usaha Transportasi Pasca SE2016 (Tahun 2019)</t>
  </si>
  <si>
    <t>Pengumpulan data penduduk (Keppres/RPA/RPT)</t>
  </si>
  <si>
    <t>Ujicoba Survei kebudayaan (SB12-DNS)</t>
  </si>
  <si>
    <t>Survei Data Polkam</t>
  </si>
  <si>
    <t>SKNP 2019</t>
  </si>
  <si>
    <t>Monitoring dan Evaluasi kelompok Kerja Raskin</t>
  </si>
  <si>
    <t>CL-HORTI (Pengecekan Lapangan Perusahaan Hortikultura)</t>
  </si>
  <si>
    <t>CPH-KAB (Calon direktori Perusahaan Hortikultura)</t>
  </si>
  <si>
    <t>CPH-PROV (Calon direktori Perusahaan Hortikultura Prov))</t>
  </si>
  <si>
    <t>DKT KAB TW2-TW-4 (Pengumpulan Data Kehutanan Triwulanan TK Kab)</t>
  </si>
  <si>
    <t>Daftar RPH</t>
  </si>
  <si>
    <t>Daftar TPI</t>
  </si>
  <si>
    <t>Daftar PP (Pelabuhan Perikanan)</t>
  </si>
  <si>
    <t>Daftar PPI</t>
  </si>
  <si>
    <t>Updating Direktori Perusahaan Perikanan (DPP) ST2013</t>
  </si>
  <si>
    <t>Survei Deteksi Dini Dampak Krisis (SD3K)</t>
  </si>
  <si>
    <t>Survei tahunan Perusahaan Penggalian Usaha Ruta (URT)</t>
  </si>
  <si>
    <t>Survei Konstruksi Trw (SKTr)</t>
  </si>
  <si>
    <t>Pengutipan Direktori Konstruksi Ke Instansi/Asosiasi</t>
  </si>
  <si>
    <t>Updating Perusahaan Konstruksi Pengutipan (UDP)</t>
  </si>
  <si>
    <t>Pengutipan Direktori Perusahaan Pertambangan</t>
  </si>
  <si>
    <t>Updating Direktori Perusahaan Pertambangan</t>
  </si>
  <si>
    <t>Updating Direktori Perusahaan Pertambangan dan Energi</t>
  </si>
  <si>
    <t>Survei pertambangan dan Energi Trw ( Air bersih, Listrik, Migas)</t>
  </si>
  <si>
    <t>Survei HK di Ps Swalayan  HK1-1</t>
  </si>
  <si>
    <t>Survei HK non kota SBH</t>
  </si>
  <si>
    <t>Survei Outlet</t>
  </si>
  <si>
    <t>Survei Vol Penj Eceran Beras  (SV-PEB)</t>
  </si>
  <si>
    <t>Komuditas Spesifek</t>
  </si>
  <si>
    <t>Survei Serentak IKK</t>
  </si>
  <si>
    <t>Survei Khusu Hari Raya Harga Perdagangan Besar</t>
  </si>
  <si>
    <t>Survei Harga Konsumen pedesaan (HKD-1/HP1A)</t>
  </si>
  <si>
    <t>Survei Harga Produsen Sektor Konstruksi  (HP-K)</t>
  </si>
  <si>
    <t>Survei Harga Produsen NonKonstruksi  (HP-S)</t>
  </si>
  <si>
    <t>Survei Beras ditk Penggilingan (HPBG)</t>
  </si>
  <si>
    <t>Survei Valuta Asing (Valas)</t>
  </si>
  <si>
    <t>Survei Khusus hari Raya Harga Produsen</t>
  </si>
  <si>
    <t>Survei Khusus hari Raya Harga Pedesaan</t>
  </si>
  <si>
    <t>Staistisk Hotel Bulanan (VHT-S)</t>
  </si>
  <si>
    <t>Pelabuhan UdaraI.(III.1)</t>
  </si>
  <si>
    <t>Pola distribusi Perdagangan</t>
  </si>
  <si>
    <t>Survei Penggunaan dan penyerapan Saran Komunikasi Teknologi Informasi (SP2SKTI)</t>
  </si>
  <si>
    <t>Survei Khusus Cabe dan bawang Merah</t>
  </si>
  <si>
    <t>Survei pendukung Indikator Khusus (SPIK) Trw</t>
  </si>
  <si>
    <t>Survei Triwulanan Kegiatan Usaha Sektor Jasa (STKU-SJ) Trw</t>
  </si>
  <si>
    <t>Survei Khusus Triwulanan Neraca Produksi Barang (SKTNP-B)</t>
  </si>
  <si>
    <t>Survei Khusus Triwulanan Neraca Produksi Jasa (SKTNP-J)</t>
  </si>
  <si>
    <t>Survei Indikator Produksi (Trw)</t>
  </si>
  <si>
    <t>Survei Khusus Sektoral-SKS (Trw)</t>
  </si>
  <si>
    <t>Survei Khusus Ekonomi Kreatif (SKEK))</t>
  </si>
  <si>
    <t>Survei Khusus Lembaga nonprofitTrw (SKLNPT)</t>
  </si>
  <si>
    <t>Survei Khusus Struktur Infut Pemerintah  (SKSIP)</t>
  </si>
  <si>
    <t>Survei Khusus Studi Penyusunan Perubahan Inventori  (SKSPPI)</t>
  </si>
  <si>
    <t>Survei Matrik PMTBMI 01-09 Data Penunjang</t>
  </si>
  <si>
    <t>Survei HPB Konstruksi (HPB-s)</t>
  </si>
  <si>
    <t>Survei kebutuhan Data (SKD)</t>
  </si>
  <si>
    <t>Pengumpulan Fenomena PDRB</t>
  </si>
  <si>
    <t>Koding Surat Kabar IDI</t>
  </si>
  <si>
    <t>Survei Harga Produsen Perkebunan (HPT-2018)</t>
  </si>
  <si>
    <t>Survei BEC (Penggunaan Barang Imparot)</t>
  </si>
  <si>
    <t>Survei dwelling Time (VDT2015)</t>
  </si>
  <si>
    <t>Survei Angkutan Penumpang Dan Barang (SAPB)</t>
  </si>
  <si>
    <t>Survei perusahaan Perkebunan Trw (PBT)</t>
  </si>
  <si>
    <t>Pengecekan Desa Monitoring dan Evaluasi Program UPSUS dan Dampak Kekeringan</t>
  </si>
  <si>
    <t>Update Direktori Lembaga Non Profit</t>
  </si>
  <si>
    <t xml:space="preserve">Survei Khusus hari raya , HP </t>
  </si>
  <si>
    <t>Survei Khusus hari raya , Hparga Perdesaan</t>
  </si>
  <si>
    <t>Survei Khusus hari raya , HP Besar</t>
  </si>
  <si>
    <t>Survei Harga Produsen Sektor Jasa</t>
  </si>
  <si>
    <t>Survei Harga Produsen Sektor Usaha Pertanian</t>
  </si>
  <si>
    <t>Survei Nilai Tukar Pengolahan Hasil perikanan (NTP-HP)</t>
  </si>
  <si>
    <t>Survei Nilai Tukar Pengolahan Hasil pangan</t>
  </si>
  <si>
    <t>Survei harga Konsumen Tambahan/Lebaran</t>
  </si>
  <si>
    <t>Survei Angkutan Lebaran</t>
  </si>
  <si>
    <t>Survei Penggunaan Barang Import (VBEC)</t>
  </si>
  <si>
    <t>Updating Direktori Perusahaan Pertanian DPP &amp; NRT</t>
  </si>
  <si>
    <t>Survei Stok Gabah dan Beras</t>
  </si>
  <si>
    <t>Survei kajian Cadangan Beras/Pangan (VKCB2015)</t>
  </si>
  <si>
    <t>Survei Harga Mesin dan Perkakas</t>
  </si>
  <si>
    <t>Melakukan pengumpulan data pada kegiatan statistik objek Nonrumahtangga (sedang)</t>
  </si>
  <si>
    <t>Ujicoba Survei Kebudayaan (SB12-RT)</t>
  </si>
  <si>
    <t>ST2013-NRT (Non Rumah Tangga)</t>
  </si>
  <si>
    <t xml:space="preserve">Survei Ubinan Tanaman Pangan </t>
  </si>
  <si>
    <t>PB-PERKEBUNAN (Survei Perusahaan Perkebunan)Triwulanan</t>
  </si>
  <si>
    <t>PB-PERKEBUNAN (Survei Perusahaan Perkebunan)Tahunan</t>
  </si>
  <si>
    <t>DKT PROV TW1 (Pengumpulan Data Kehutanan Triwulan Tk Provinsi)</t>
  </si>
  <si>
    <t>DKT PROV TW1 (Pengumpulan Data Kehutanan Triwulan Tk Kab/Kota)</t>
  </si>
  <si>
    <t>VT-STL (Survei Perusahaan Penangkaran Satwa/Tumbuhan Liar)</t>
  </si>
  <si>
    <t>DAFTAR-LTT (Laporan Tahunan Perusahaan Peternakan Ternak Besar/Kecil)</t>
  </si>
  <si>
    <t>DAFTAR-LTU (Laporan Tahunan Perusahaan Peternakan Unggas)</t>
  </si>
  <si>
    <t>DAFTAR-LTS (Laporan Tahunan Perusahaan Peternakan Sapi Parah)</t>
  </si>
  <si>
    <t>DAFTAR-LTPI (Laporan Tahunan Tempat Pelelangan Ikan)</t>
  </si>
  <si>
    <t>DAFTAR-LTB (Laporan Tahunan Budidaya Ikan)</t>
  </si>
  <si>
    <t>DAFTAR-LTP (Laporan Tahunan Perusahaan Penangkap Ikan)</t>
  </si>
  <si>
    <t>VK2012-DSP, VK2012-DSPC, VK2012-Giling (Survei Konversi GKG ke Beras 2012)</t>
  </si>
  <si>
    <t>Survei Produktivitas Hortikultura (VPRH) -Ubinan</t>
  </si>
  <si>
    <t>VP-TP (Survei Perusahaan Tanaman Pangan)</t>
  </si>
  <si>
    <t>Industri Besar Sedang Tahunan (IBS Tahunan)</t>
  </si>
  <si>
    <t xml:space="preserve">Survei Konversi Beras ke Tepung </t>
  </si>
  <si>
    <t>Industri Manufacture Skala Menengah Besar 2011</t>
  </si>
  <si>
    <t>Survei Sampel Industri Manufaktur Skala Menengah Besar</t>
  </si>
  <si>
    <t>Industri Menengah Kecil (IMK) Tahunan</t>
  </si>
  <si>
    <t>Industri Menengah Kecil (IMK) Triwulanan</t>
  </si>
  <si>
    <t>IMK-Khusus (VCAKPPHP)</t>
  </si>
  <si>
    <t>Survei Konversi Gabah ke Beras (SKGB - 2018) Penggilingan</t>
  </si>
  <si>
    <t>Penelitian dan Pengembanagan Sektor Industri</t>
  </si>
  <si>
    <t>Pendataan Unit Pengelolaan Perikanan (UPI)-Tahunan</t>
  </si>
  <si>
    <t xml:space="preserve">Pendataan Unit Pengelolaan Perikanan (UPI)-Semesteran </t>
  </si>
  <si>
    <t>Survei Tahunan Perusahaan Air Bersih (Air Bersih)</t>
  </si>
  <si>
    <t>Survei Tahunan Perusahaan Penggalian Ber-BH (Galian BH)</t>
  </si>
  <si>
    <t>Survei Tahunan Perusahaan Pertambangan Besar</t>
  </si>
  <si>
    <t>Survei Tahunan Perusahaan Pertambangan Besar Kilang</t>
  </si>
  <si>
    <t>Survei Tahunan Perusahaan Pertambangan Besar Non Migas</t>
  </si>
  <si>
    <t>Survei Tahunan Perusahaan Pertambangan Besar Migas</t>
  </si>
  <si>
    <t>Survei Kontruksi Tahunan (STKh)</t>
  </si>
  <si>
    <t>Survei Harga Produsen Gabah (HPG)</t>
  </si>
  <si>
    <t>Survei Lemb Keuangan (SLK/LKBB)</t>
  </si>
  <si>
    <t>Survei Keuangan Daerah (K1,K2,K3)</t>
  </si>
  <si>
    <t>Survei Keuangan Daerah (APBD 1 dan APBD 2)</t>
  </si>
  <si>
    <t>Survei Penyempurnaan Diagram  Timbang Garam (SPDT-G)</t>
  </si>
  <si>
    <t>Inventarisasi Hotel (VHT-L)</t>
  </si>
  <si>
    <t>Survei Profil Wisnus</t>
  </si>
  <si>
    <t>Survei Profil Pasar</t>
  </si>
  <si>
    <t>Pelabuhan Laut (SIMOPPEL)</t>
  </si>
  <si>
    <t>Survei Restoran &amp; BPW (V-RES)</t>
  </si>
  <si>
    <t>Survei Penyediaan dan Penggunaan Barang (SPPB)</t>
  </si>
  <si>
    <t>Survei Khusus Jasa Wisata Tirta &amp; IK Perikanan (SKJWTIP)</t>
  </si>
  <si>
    <t>Survei Khusus Sektoral _SKS Tahunan</t>
  </si>
  <si>
    <t xml:space="preserve">Indepth Study Implementasi SNA </t>
  </si>
  <si>
    <t>Indepth Study Survey Khusus Perubahan Tahun Dasar</t>
  </si>
  <si>
    <t>Survei Khusus Sektor Jasa (SKSJ)</t>
  </si>
  <si>
    <t>Survei Khusus Perusahaan Swasta (SKPS)</t>
  </si>
  <si>
    <t>Survei Khusus Model PDB (SKMPDB) Semester</t>
  </si>
  <si>
    <t>Survei Matrik Arus Komoditas Produsen (SMAK-D)</t>
  </si>
  <si>
    <t>Survei Matrik Arus Komoditas Importir (SMAK-M)</t>
  </si>
  <si>
    <t>Survei Khusus Studi Penyusunan Stok Kapital (SKSSK)</t>
  </si>
  <si>
    <t>Survei Matriks PMTB MI 01-09 Data Pokok</t>
  </si>
  <si>
    <t>Survei Matriks PMTB MIP-01 dan MIP-02</t>
  </si>
  <si>
    <t>Survei HK di Ps Swalayan HK1.2</t>
  </si>
  <si>
    <t>Survei Harga Perdesaan HD-6 (HP2.6)</t>
  </si>
  <si>
    <t>Survei Tendensi Bisnis (STB)</t>
  </si>
  <si>
    <t>Survei SPA</t>
  </si>
  <si>
    <t>Survei Luas Panen dan Luas Lahan Tanaman Pangan (VP2015) Ukuran Lahan</t>
  </si>
  <si>
    <t>Survei HK di Ps Swalayan HK2.1</t>
  </si>
  <si>
    <t>Survei Luas Panen dan Luas Lahan Tanaman Pangan (VP2015) -Ukuran Lahan</t>
  </si>
  <si>
    <t>VKCB15-RPP dan VKCB15-RTK Sampel Rumah Tangga</t>
  </si>
  <si>
    <t>VKCB15-UP.S Sampel Usaha Perdagangan</t>
  </si>
  <si>
    <t>VKCB-IPMM.S Sampel Usaha Hotel, Restoran, ketring, Rumah Sakit, Lembaga Pemasyarakatan, Industri Besar Sedang</t>
  </si>
  <si>
    <t>Melakukan pengumpulan data pada kegiatan statistik objek Non rumahtangga (kompleks)</t>
  </si>
  <si>
    <t>Podes Desa 2019</t>
  </si>
  <si>
    <t>Wawancara Mendalami IDI</t>
  </si>
  <si>
    <t>VT-PERUM (Survei Perusahaan Pemegang IUPHHK Pada Kesatuan Pemangkuan Hutan Perum Perhutan)</t>
  </si>
  <si>
    <t xml:space="preserve">Survei Harga Perdesaan HD-1 </t>
  </si>
  <si>
    <t xml:space="preserve">Survei Harga Perdesaan HD-2 </t>
  </si>
  <si>
    <t xml:space="preserve">Survei Harga Perdesaan HD-3 </t>
  </si>
  <si>
    <t>Survei Harga Perdesaan HKD-1</t>
  </si>
  <si>
    <t>Survei Harga Perdesaan HKD-2.1</t>
  </si>
  <si>
    <t>Survei Harga Perdesaan HKD-2.2</t>
  </si>
  <si>
    <t>Melakukan pengumpulan data skunder</t>
  </si>
  <si>
    <t>Pendataan Dokumen SP2020-RS (Pemetaan SP2020 Wilkerstat)</t>
  </si>
  <si>
    <t>Koding dokumen IDI</t>
  </si>
  <si>
    <t>CPH-KAB (Calon Direktori Perusahaan Hortikultura)</t>
  </si>
  <si>
    <t>CPH-PROV (Calon Direktori Perusahaan Hortikultura Provinsi)</t>
  </si>
  <si>
    <t>DKT PROV TW2-TW4 (Pengumpulan Data Kehutanan Triwulan Tk Provinsi)</t>
  </si>
  <si>
    <t>DKT KAB TW1 (Pengumpulan Data Kehutanan Triwulan Tk Kab/Kota)</t>
  </si>
  <si>
    <t>DKT KAB TW2-TW4 (Pengumpulan Data Kehutanan Triwulanan Tk Kab/Kota)</t>
  </si>
  <si>
    <t>Pengutipan Direktori Konstruksi ke Instalasi/Asosiasi</t>
  </si>
  <si>
    <t>Survei Angkutan Darat Penumpang (AJR II.2)</t>
  </si>
  <si>
    <t>Survei Angkutan Darat Barang (AJR II.3)</t>
  </si>
  <si>
    <t>Survei Panjang Jalan (PJ)</t>
  </si>
  <si>
    <t>Pelabuhan Laut (Simoppel)</t>
  </si>
  <si>
    <t>Pelabuhan Udara (III.1)</t>
  </si>
  <si>
    <t>Pengumpulan Data Sekunder Tahunan</t>
  </si>
  <si>
    <t>Pengumpulan Data Sekunder Triwulanan</t>
  </si>
  <si>
    <t>Pengumpulan Data Sekunder Lembaga Non Profit (Data SP Padi &amp; Palawija)</t>
  </si>
  <si>
    <t>Kecamatan Dalam Angka (KCA)</t>
  </si>
  <si>
    <t>Kabupaten/Kota Dalam Angka (KDA)</t>
  </si>
  <si>
    <t>Provinsi Dalam Angka (DDA)</t>
  </si>
  <si>
    <t xml:space="preserve">Statistik Daerah Kecamatan </t>
  </si>
  <si>
    <t>Statistik Daerah Kabupaten</t>
  </si>
  <si>
    <t>Statistik Daerah Provinsi</t>
  </si>
  <si>
    <t>Melakukan pengawasan pada kegiatan statistik objek rumah tangga (sederhana)</t>
  </si>
  <si>
    <t>ST2013-UKPT (Survei Subsektor Ruta Usaha Pertanian ST2013 (SOUT))</t>
  </si>
  <si>
    <t>Pendataan PBDT2015</t>
  </si>
  <si>
    <t>Survei Harga Nilai Tukar Pengolah Hasil Perikanan (Kelompok Makanan-HK-PHP1)</t>
  </si>
  <si>
    <t>Ground Check Ubinan 2019</t>
  </si>
  <si>
    <t>Updating WISNUS - 2018 Triw. I dan II</t>
  </si>
  <si>
    <t>Sampel WISNUS - 2018 Triw. I dan II</t>
  </si>
  <si>
    <t>Melakukan pengawasan pada kegiatan statistik objek rumah tangga (sedang)</t>
  </si>
  <si>
    <t>Sakernas Agustus 2019 (Sampel)</t>
  </si>
  <si>
    <t>Susenas Triw (Kor)</t>
  </si>
  <si>
    <t>VK2012-DSRT, VK2012-Kering (Survei Konversi GKP ke GKG 2012)</t>
  </si>
  <si>
    <t>SOUT Tanaman Pangan (VSOUTTP11)</t>
  </si>
  <si>
    <t>SOUT Jagung/Kedelai</t>
  </si>
  <si>
    <t>Survei Pendapatan RT Perikanan (SRTP)</t>
  </si>
  <si>
    <t>SBH_VSEN.K</t>
  </si>
  <si>
    <t>Survei Khusus Konsumsi Rumah Tangga Triwulanan (SKKRT)</t>
  </si>
  <si>
    <t>Survei Perilaku Anti Korupsi (SPAK)</t>
  </si>
  <si>
    <t>Studi Nilai-Nilai Kebangsaan (SNK)</t>
  </si>
  <si>
    <t>Melakukan pengawasan pada kegiatan statistik objek rumah tangga (kompleks)</t>
  </si>
  <si>
    <t>Survei Studi Lanjut MMR Hasil SP2010</t>
  </si>
  <si>
    <t>SDKI_PK</t>
  </si>
  <si>
    <t>Susenas Triwulan (Modul Konsumsi)</t>
  </si>
  <si>
    <t>Susenas Modul Hansos 2014</t>
  </si>
  <si>
    <t>ST2013-L (Pencacahan Lengkap Rumah Tangga Usaha Pertanian)</t>
  </si>
  <si>
    <t>ST2013-SPP.S (Survei Pendapatan Rumah Tangga Usaha Pertanian)</t>
  </si>
  <si>
    <t>Survei Subsektor Rumah Tangga Usaha Pertanian ST2013 (SOUT)</t>
  </si>
  <si>
    <t>Survei Khusus Tabungan dan Investasi RT (SKTIR)</t>
  </si>
  <si>
    <t>SUPAS 2015-S</t>
  </si>
  <si>
    <t>Susenas KOR 2015 mulai 2015</t>
  </si>
  <si>
    <t>Survei Harga Nilai Tukar Pengolah Hasil Perikanan (Produksi-HP-PHP1)</t>
  </si>
  <si>
    <t>Survei Harga Nilai Tukar Pengolah Hasil Perikanan (Biaya Produksi-HP-PHP2)</t>
  </si>
  <si>
    <t>Survei Harga Nilai Tukar Pengolah Hasil Perikanan (SPDT-NTPHP15.P dan K)</t>
  </si>
  <si>
    <t>Melakukan pengawasan pada kegiatan statistik objek Non rumah tangga (sederhana)</t>
  </si>
  <si>
    <t>Ujicoba Survei Kebudayaan (SB12-DSN)</t>
  </si>
  <si>
    <t>CL-HORTI (Pengecekan Lapang Perusahaan Hortikultura)</t>
  </si>
  <si>
    <t>DAFTAR-RPH (Rumah Pemotongan Hewan) Triwulanan</t>
  </si>
  <si>
    <t>DAFTAR-Keurmaster</t>
  </si>
  <si>
    <t>DAFTAR-TPI (Tempat Pelelangan Ikan) Triwulanan</t>
  </si>
  <si>
    <t>DAFTAR-PP (Pelabuhan Perikanan) Triwulanan</t>
  </si>
  <si>
    <t>DAFTAR-PPI (Pangkalan Pendaratan Ikan) Triwulanan</t>
  </si>
  <si>
    <t>Industri Besar Sedang Bulanan (IBS Bulanan)</t>
  </si>
  <si>
    <t>Survei Tahunan Perusahaan Penggalian Usaha Rumah Tangga (URT)</t>
  </si>
  <si>
    <t>Survei Kontruksi Triwulanan (SKTr)</t>
  </si>
  <si>
    <t>Survei Kontruksi Perorangan (SKP)</t>
  </si>
  <si>
    <t>Updating Perusahaan Kontruksi-Pengutipan (UDP)</t>
  </si>
  <si>
    <t xml:space="preserve">Updating Direktori Perusahaan Pertambangan </t>
  </si>
  <si>
    <t>Updating Perusahaan Pertambangan dan Energi</t>
  </si>
  <si>
    <t>Survei HPB Kontruksi (HPB-K)</t>
  </si>
  <si>
    <t>Survei HK di Ps Tradisional HK1.1</t>
  </si>
  <si>
    <t>Survei HK di Ps Tradisional HK1.2</t>
  </si>
  <si>
    <t>Survei HK di Ps Tradisional HK2.1</t>
  </si>
  <si>
    <t>Survei HK di Ps Tradisional HK2.2</t>
  </si>
  <si>
    <t>Survei HK di Ps Swalayan HK1.1</t>
  </si>
  <si>
    <t>Survei HK di Ps Swalayanl HK2.1</t>
  </si>
  <si>
    <t>Survei Vol Penjual Eceran Beras (SV-PEB)</t>
  </si>
  <si>
    <t xml:space="preserve">Komoditas Spesifik </t>
  </si>
  <si>
    <t>Survei Khusus Hari Raya Harga Pedagang Besar</t>
  </si>
  <si>
    <t>Survei Harga Konsumen Pedesaan (HKD-1/HP1A)</t>
  </si>
  <si>
    <t>Survei Harga Konsumen Pedesaan (HKD-2.1/HKD-2.2/HP1B)</t>
  </si>
  <si>
    <t>Survei Harga Perdesaan HD-1 (HP2.1)</t>
  </si>
  <si>
    <t>Survei Harga Perdesaan HD-2 (HP2.2)</t>
  </si>
  <si>
    <t>Survei</t>
  </si>
  <si>
    <t>Melakukan pengawasan pada kegiatan statistik objek Non rumah tangga (sedang)</t>
  </si>
  <si>
    <t>VP-HORTI (Survei Perusahaan Hortikultura)</t>
  </si>
  <si>
    <t>PB-PERKEBUNAN (Survei Perusahaan Perkebunan)</t>
  </si>
  <si>
    <t>Survei Objek Wisata</t>
  </si>
  <si>
    <t>Survei Kerangka Survei Area (KSA - 2018)</t>
  </si>
  <si>
    <t>Melakukan pengawasan pada kegiatan statistik objek Non rumah tangga (kompleks)</t>
  </si>
  <si>
    <t>Pengawasan/Supervisi/Monitoring Pemetaan SP2020 Wilkerstat</t>
  </si>
  <si>
    <t>Survei Khusus Lembaga Non Profit Tahunan (SKLNP)</t>
  </si>
  <si>
    <t>KSA Padi 2019</t>
  </si>
  <si>
    <t>Monitoring Segmen KSA Untuk Penggantian Sampel Ubinan 2019</t>
  </si>
  <si>
    <t>OH</t>
  </si>
  <si>
    <t>Survei Harga Perdesaan HD-3 (HP2.3)</t>
  </si>
  <si>
    <t>Survei Harga Perdesaan HD-4 (HP2.4)</t>
  </si>
  <si>
    <t>Survei Harga Perdesaan HD-5 (HP2.5)</t>
  </si>
  <si>
    <t>Melakukan pemeriksaan hasil pengumpulan data objek rumah tangga (sederhana)</t>
  </si>
  <si>
    <t>Rua</t>
  </si>
  <si>
    <t>SUTAS - 2018 ( L.1 dan L.2)</t>
  </si>
  <si>
    <t>Melakukan pemeriksaan hasil pengumpulan data objek rumah tangga (sedang)</t>
  </si>
  <si>
    <t>Susenas (Kor)</t>
  </si>
  <si>
    <t>Survei Konversi GKP ke GKG  2012</t>
  </si>
  <si>
    <t>SOUT Tan Pangan</t>
  </si>
  <si>
    <t>SOUT Jagunag/Kedelai</t>
  </si>
  <si>
    <t>Melakukan pemeriksaan hasil pengumpulan data objek rumah tangga (Kompleks)</t>
  </si>
  <si>
    <t>Susenas Modul Kesehatan Perumahan (MKP)</t>
  </si>
  <si>
    <t>Susenas  (Modul konsumsi)</t>
  </si>
  <si>
    <t>Melakukan pemeriksaan hasil pengumpulan data objek Non rumah tangga (sederhana)</t>
  </si>
  <si>
    <t>Ground Check SLS SP2020</t>
  </si>
  <si>
    <t>Survei Harga Perumahan Indonesia</t>
  </si>
  <si>
    <t>Melakukan pemeriksaan hasil pengumpulan data objek Non rumah tangga (sedang)</t>
  </si>
  <si>
    <t>Survei Kerangka Sempel Area (KSA - 2018)</t>
  </si>
  <si>
    <t>Subsegmen</t>
  </si>
  <si>
    <t>Melakukan pemeriksaan hasil pengumpulan data objek Non rumah tangga (Kompleks)</t>
  </si>
  <si>
    <t xml:space="preserve">Pemeriksaan Gambar Peta WA dan WB </t>
  </si>
  <si>
    <t>KSA 2019</t>
  </si>
  <si>
    <t>Martapura, 1 Maret 2019</t>
  </si>
  <si>
    <t>sls</t>
  </si>
  <si>
    <t xml:space="preserve">Pelaksanaan Rakorcam </t>
  </si>
  <si>
    <t>Sosialisasi SP 2020</t>
  </si>
  <si>
    <t>kegiatanb</t>
  </si>
  <si>
    <t>Pembentukan Sub SLS</t>
  </si>
  <si>
    <t>SLS</t>
  </si>
  <si>
    <t>Panitia Persiapan RAKORKAB SP2020 Kab Banjar</t>
  </si>
  <si>
    <t>Koordinasi dan penyampaian surat dukungan SP2020</t>
  </si>
  <si>
    <t>institusi</t>
  </si>
  <si>
    <t>Koordinasi dan kompilasi database ketua sls</t>
  </si>
  <si>
    <t>desa</t>
  </si>
  <si>
    <t>Institusi</t>
  </si>
  <si>
    <t>Koordinasi dan kompilasi trekening kades</t>
  </si>
  <si>
    <t>identifikasi desa untuk pendataan podes 2020</t>
  </si>
  <si>
    <t>Kecamatan</t>
  </si>
  <si>
    <t>Identifikasi desa untuk Zona Resiko CoVid 19</t>
  </si>
  <si>
    <t xml:space="preserve">Melakukan validasi  data objek / non ruta / ruta                                                               </t>
  </si>
  <si>
    <t>sos</t>
  </si>
  <si>
    <t>prod</t>
  </si>
  <si>
    <t>dist</t>
  </si>
  <si>
    <t>nerw</t>
  </si>
  <si>
    <t>ipds</t>
  </si>
  <si>
    <t xml:space="preserve">KECAMATAN SUNGAI TABUK </t>
  </si>
  <si>
    <t>Pengembangan Kompetensi Teknis</t>
  </si>
  <si>
    <t>Martapura, 4  Januari 2021</t>
  </si>
  <si>
    <t>Jangka Waktu Penilaian 5 Januari s.d. 30 Juni 2021</t>
  </si>
  <si>
    <t>Martapura, 30 Juni 2021</t>
  </si>
  <si>
    <t>19621110 198601 1 001</t>
  </si>
  <si>
    <t>PEMBINA UTAMA MADYA / IV D, 1 OKTOBER 2016</t>
  </si>
  <si>
    <t>11.DITERIMA TANGGAL, 5 Juli 2021</t>
  </si>
  <si>
    <t>DITERIMA TANGGAL, 4 Juli 2021</t>
  </si>
  <si>
    <t>9. DIBUAT TANGGAL, 30 Juni 2021</t>
  </si>
  <si>
    <t>: 1 Januari s/d 30 Juni 2021</t>
  </si>
  <si>
    <t>YOS RUSDIANSYAH S.E., M.M</t>
  </si>
  <si>
    <t>BUKU CATATAN PENILAIAN PERILAKU PNS</t>
  </si>
  <si>
    <t>:</t>
  </si>
  <si>
    <t>No</t>
  </si>
  <si>
    <t>Tanggal</t>
  </si>
  <si>
    <t>Uraian</t>
  </si>
  <si>
    <t>Nama/NIP dan Tanda Tangan                     Pejabat Penilai</t>
  </si>
  <si>
    <t>1 Januari 2021  s/d 30 Juni  2021</t>
  </si>
  <si>
    <t>sedangkan penilaian perilaku kerjanya adalah :</t>
  </si>
  <si>
    <t>sebagai berikut :</t>
  </si>
  <si>
    <t>Orientasi Pelayanan</t>
  </si>
  <si>
    <t>=</t>
  </si>
  <si>
    <t xml:space="preserve">Kepala Badan Pusat Statistik </t>
  </si>
  <si>
    <t>Integritas</t>
  </si>
  <si>
    <t>Kabupaten Banjar</t>
  </si>
  <si>
    <t>Komitmen</t>
  </si>
  <si>
    <t>Disiplin</t>
  </si>
  <si>
    <t>Kerjasama</t>
  </si>
  <si>
    <t>Kepemimpinan</t>
  </si>
  <si>
    <t>NIP. 19660228 199301 1 001</t>
  </si>
  <si>
    <t>Nilai 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</si>
</sst>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7"/>
      <name val="Times New Roman"/>
      <family val="1"/>
    </font>
    <font>
      <b/>
      <u/>
      <sz val="1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name val="Antique Olive Compact"/>
      <family val="2"/>
    </font>
    <font>
      <b/>
      <sz val="12"/>
      <name val="Antique Olive Compact"/>
    </font>
    <font>
      <b/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0"/>
      <name val="Arial Narrow"/>
      <family val="2"/>
    </font>
    <font>
      <b/>
      <sz val="7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u/>
      <sz val="10"/>
      <name val="Arial Narrow"/>
      <family val="2"/>
    </font>
    <font>
      <sz val="11"/>
      <color theme="1"/>
      <name val="Arial Narrow"/>
      <family val="2"/>
    </font>
    <font>
      <b/>
      <sz val="9"/>
      <name val="Arial Narrow"/>
      <family val="2"/>
    </font>
    <font>
      <b/>
      <sz val="5"/>
      <name val="Arial Narrow"/>
      <family val="2"/>
    </font>
    <font>
      <sz val="11"/>
      <name val="Arial Narrow"/>
      <family val="2"/>
    </font>
    <font>
      <u/>
      <sz val="11"/>
      <name val="Arial Narrow"/>
      <family val="2"/>
    </font>
    <font>
      <sz val="11"/>
      <color rgb="FF000000"/>
      <name val="Arial Narrow"/>
      <family val="2"/>
    </font>
    <font>
      <sz val="12"/>
      <name val="Calibri Light"/>
      <family val="1"/>
      <scheme val="major"/>
    </font>
    <font>
      <sz val="12"/>
      <color theme="1"/>
      <name val="Times New Roman"/>
      <family val="1"/>
    </font>
    <font>
      <b/>
      <sz val="10"/>
      <name val="Times New Roman"/>
      <family val="1"/>
    </font>
    <font>
      <strike/>
      <sz val="10"/>
      <name val="Arial Narrow"/>
      <family val="2"/>
    </font>
    <font>
      <strike/>
      <sz val="9"/>
      <name val="Arial Narrow"/>
      <family val="2"/>
    </font>
    <font>
      <strike/>
      <sz val="11"/>
      <name val="Arial Narrow"/>
      <family val="2"/>
    </font>
    <font>
      <b/>
      <strike/>
      <sz val="12"/>
      <name val="Arial Narrow"/>
      <family val="2"/>
    </font>
    <font>
      <strike/>
      <sz val="11"/>
      <color theme="1"/>
      <name val="Arial Narrow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  <font>
      <sz val="10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</cellStyleXfs>
  <cellXfs count="536">
    <xf numFmtId="0" fontId="0" fillId="0" borderId="0" xfId="0"/>
    <xf numFmtId="0" fontId="2" fillId="0" borderId="4" xfId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9" fontId="2" fillId="0" borderId="10" xfId="1" applyNumberFormat="1" applyFont="1" applyBorder="1" applyAlignment="1">
      <alignment horizontal="center" vertical="center" wrapText="1"/>
    </xf>
    <xf numFmtId="2" fontId="4" fillId="0" borderId="11" xfId="1" applyNumberFormat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4" fillId="2" borderId="11" xfId="1" applyFont="1" applyFill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4" fillId="0" borderId="14" xfId="1" applyFont="1" applyBorder="1" applyAlignment="1">
      <alignment horizontal="center" vertical="center" wrapText="1"/>
    </xf>
    <xf numFmtId="2" fontId="4" fillId="0" borderId="14" xfId="1" applyNumberFormat="1" applyFont="1" applyBorder="1" applyAlignment="1">
      <alignment horizontal="center" vertical="center" wrapText="1"/>
    </xf>
    <xf numFmtId="2" fontId="2" fillId="0" borderId="14" xfId="1" applyNumberFormat="1" applyFont="1" applyBorder="1" applyAlignment="1">
      <alignment horizontal="center" vertical="center" wrapText="1"/>
    </xf>
    <xf numFmtId="9" fontId="2" fillId="0" borderId="11" xfId="1" applyNumberFormat="1" applyFont="1" applyBorder="1" applyAlignment="1">
      <alignment horizontal="center" vertical="center" wrapText="1"/>
    </xf>
    <xf numFmtId="2" fontId="2" fillId="0" borderId="22" xfId="1" applyNumberFormat="1" applyFont="1" applyBorder="1" applyAlignment="1">
      <alignment horizontal="center" vertical="center" wrapText="1"/>
    </xf>
    <xf numFmtId="166" fontId="2" fillId="0" borderId="24" xfId="1" applyNumberFormat="1" applyFont="1" applyBorder="1" applyAlignment="1">
      <alignment horizontal="center" vertical="center"/>
    </xf>
    <xf numFmtId="166" fontId="2" fillId="0" borderId="0" xfId="1" applyNumberFormat="1" applyFont="1" applyBorder="1" applyAlignment="1">
      <alignment vertical="center"/>
    </xf>
    <xf numFmtId="0" fontId="3" fillId="0" borderId="12" xfId="1" applyFont="1" applyBorder="1" applyAlignment="1">
      <alignment horizontal="right" vertical="top" wrapText="1"/>
    </xf>
    <xf numFmtId="0" fontId="6" fillId="0" borderId="12" xfId="1" applyFont="1" applyBorder="1" applyAlignment="1">
      <alignment vertical="top" wrapText="1"/>
    </xf>
    <xf numFmtId="0" fontId="6" fillId="0" borderId="17" xfId="1" applyFont="1" applyBorder="1" applyAlignment="1">
      <alignment vertical="top" wrapText="1"/>
    </xf>
    <xf numFmtId="0" fontId="6" fillId="0" borderId="0" xfId="1" applyFont="1" applyBorder="1" applyAlignment="1">
      <alignment vertical="top" wrapText="1"/>
    </xf>
    <xf numFmtId="0" fontId="2" fillId="0" borderId="12" xfId="1" applyFont="1" applyBorder="1" applyAlignment="1">
      <alignment horizontal="left" indent="1"/>
    </xf>
    <xf numFmtId="0" fontId="2" fillId="0" borderId="0" xfId="1" applyFont="1" applyBorder="1" applyAlignment="1">
      <alignment horizontal="left" indent="1"/>
    </xf>
    <xf numFmtId="0" fontId="4" fillId="0" borderId="0" xfId="1" applyFont="1"/>
    <xf numFmtId="0" fontId="4" fillId="0" borderId="0" xfId="1" applyFont="1" applyBorder="1"/>
    <xf numFmtId="0" fontId="6" fillId="0" borderId="0" xfId="1" applyFont="1"/>
    <xf numFmtId="0" fontId="2" fillId="0" borderId="6" xfId="1" applyFont="1" applyBorder="1"/>
    <xf numFmtId="0" fontId="4" fillId="0" borderId="0" xfId="1" applyFont="1" applyBorder="1" applyAlignment="1">
      <alignment vertical="top" wrapText="1"/>
    </xf>
    <xf numFmtId="0" fontId="4" fillId="0" borderId="13" xfId="1" applyFont="1" applyBorder="1" applyAlignment="1">
      <alignment vertical="top" wrapText="1"/>
    </xf>
    <xf numFmtId="0" fontId="2" fillId="0" borderId="0" xfId="1" applyFont="1" applyBorder="1" applyAlignment="1">
      <alignment horizontal="left"/>
    </xf>
    <xf numFmtId="0" fontId="10" fillId="0" borderId="0" xfId="1" applyFont="1" applyBorder="1"/>
    <xf numFmtId="0" fontId="9" fillId="0" borderId="0" xfId="1" applyFont="1" applyBorder="1" applyAlignment="1"/>
    <xf numFmtId="0" fontId="2" fillId="0" borderId="0" xfId="1" applyFont="1" applyAlignment="1">
      <alignment horizontal="left" indent="1"/>
    </xf>
    <xf numFmtId="0" fontId="4" fillId="0" borderId="0" xfId="1" applyFont="1" applyBorder="1" applyAlignment="1">
      <alignment vertical="top"/>
    </xf>
    <xf numFmtId="164" fontId="16" fillId="0" borderId="40" xfId="3" applyFont="1" applyFill="1" applyBorder="1" applyAlignment="1">
      <alignment horizontal="left" vertical="center"/>
    </xf>
    <xf numFmtId="164" fontId="16" fillId="0" borderId="46" xfId="3" applyFont="1" applyFill="1" applyBorder="1" applyAlignment="1">
      <alignment horizontal="left" vertical="center"/>
    </xf>
    <xf numFmtId="164" fontId="16" fillId="0" borderId="46" xfId="3" applyFont="1" applyBorder="1" applyAlignment="1">
      <alignment horizontal="left" vertical="center"/>
    </xf>
    <xf numFmtId="164" fontId="16" fillId="0" borderId="52" xfId="3" applyFont="1" applyBorder="1" applyAlignment="1">
      <alignment horizontal="left" vertical="center"/>
    </xf>
    <xf numFmtId="0" fontId="15" fillId="0" borderId="58" xfId="1" applyFont="1" applyFill="1" applyBorder="1" applyAlignment="1">
      <alignment horizontal="center" vertical="center" wrapText="1"/>
    </xf>
    <xf numFmtId="0" fontId="15" fillId="0" borderId="58" xfId="1" applyFont="1" applyFill="1" applyBorder="1" applyAlignment="1">
      <alignment horizontal="center" vertical="center"/>
    </xf>
    <xf numFmtId="0" fontId="17" fillId="0" borderId="0" xfId="1" applyFont="1"/>
    <xf numFmtId="0" fontId="15" fillId="0" borderId="58" xfId="1" applyFont="1" applyBorder="1" applyAlignment="1">
      <alignment horizontal="center" vertical="center" wrapText="1"/>
    </xf>
    <xf numFmtId="0" fontId="15" fillId="0" borderId="58" xfId="1" applyFont="1" applyBorder="1" applyAlignment="1">
      <alignment horizontal="center" vertical="center"/>
    </xf>
    <xf numFmtId="0" fontId="15" fillId="0" borderId="65" xfId="1" applyFont="1" applyFill="1" applyBorder="1" applyAlignment="1">
      <alignment horizontal="center" vertical="center"/>
    </xf>
    <xf numFmtId="0" fontId="15" fillId="0" borderId="65" xfId="1" applyFont="1" applyFill="1" applyBorder="1" applyAlignment="1">
      <alignment horizontal="center" vertical="center" wrapText="1"/>
    </xf>
    <xf numFmtId="164" fontId="15" fillId="0" borderId="0" xfId="2" quotePrefix="1" applyNumberFormat="1" applyFont="1" applyFill="1" applyBorder="1" applyAlignment="1">
      <alignment horizontal="center" vertical="center"/>
    </xf>
    <xf numFmtId="164" fontId="15" fillId="0" borderId="0" xfId="2" applyNumberFormat="1" applyFont="1" applyBorder="1" applyAlignment="1">
      <alignment horizontal="center" vertical="center"/>
    </xf>
    <xf numFmtId="0" fontId="17" fillId="0" borderId="0" xfId="1" applyFont="1" applyAlignment="1">
      <alignment vertical="center"/>
    </xf>
    <xf numFmtId="164" fontId="17" fillId="0" borderId="0" xfId="1" applyNumberFormat="1" applyFont="1" applyAlignment="1">
      <alignment vertical="center"/>
    </xf>
    <xf numFmtId="0" fontId="17" fillId="0" borderId="0" xfId="1" quotePrefix="1" applyFont="1" applyAlignment="1">
      <alignment vertical="center"/>
    </xf>
    <xf numFmtId="167" fontId="17" fillId="0" borderId="0" xfId="1" quotePrefix="1" applyNumberFormat="1" applyFont="1" applyAlignment="1">
      <alignment vertical="center"/>
    </xf>
    <xf numFmtId="167" fontId="17" fillId="0" borderId="0" xfId="1" applyNumberFormat="1" applyFont="1" applyAlignment="1">
      <alignment vertical="center"/>
    </xf>
    <xf numFmtId="0" fontId="15" fillId="0" borderId="0" xfId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15" fillId="0" borderId="0" xfId="1" applyFont="1"/>
    <xf numFmtId="0" fontId="24" fillId="0" borderId="0" xfId="2" quotePrefix="1" applyFont="1" applyFill="1" applyBorder="1" applyAlignment="1">
      <alignment horizontal="center" vertical="center" wrapText="1"/>
    </xf>
    <xf numFmtId="0" fontId="28" fillId="0" borderId="0" xfId="0" applyFont="1"/>
    <xf numFmtId="0" fontId="15" fillId="0" borderId="56" xfId="1" applyFont="1" applyBorder="1" applyAlignment="1"/>
    <xf numFmtId="0" fontId="15" fillId="0" borderId="0" xfId="1" quotePrefix="1" applyFont="1"/>
    <xf numFmtId="0" fontId="17" fillId="0" borderId="0" xfId="1" quotePrefix="1" applyFont="1"/>
    <xf numFmtId="164" fontId="15" fillId="0" borderId="0" xfId="1" applyNumberFormat="1" applyFont="1"/>
    <xf numFmtId="164" fontId="15" fillId="0" borderId="0" xfId="1" quotePrefix="1" applyNumberFormat="1" applyFont="1"/>
    <xf numFmtId="0" fontId="4" fillId="0" borderId="0" xfId="1" applyFont="1" applyBorder="1" applyAlignment="1">
      <alignment horizontal="left" vertical="center"/>
    </xf>
    <xf numFmtId="0" fontId="16" fillId="0" borderId="70" xfId="0" applyFont="1" applyBorder="1" applyAlignment="1">
      <alignment horizontal="center" vertical="center"/>
    </xf>
    <xf numFmtId="0" fontId="16" fillId="4" borderId="71" xfId="0" applyFont="1" applyFill="1" applyBorder="1" applyAlignment="1">
      <alignment horizontal="left" vertical="center"/>
    </xf>
    <xf numFmtId="0" fontId="16" fillId="0" borderId="70" xfId="0" applyFont="1" applyBorder="1" applyAlignment="1">
      <alignment horizontal="center" vertical="center" wrapText="1"/>
    </xf>
    <xf numFmtId="0" fontId="15" fillId="0" borderId="0" xfId="0" applyFont="1"/>
    <xf numFmtId="0" fontId="16" fillId="5" borderId="58" xfId="0" applyFont="1" applyFill="1" applyBorder="1" applyAlignment="1">
      <alignment horizontal="center" vertical="center"/>
    </xf>
    <xf numFmtId="0" fontId="16" fillId="5" borderId="61" xfId="0" applyFont="1" applyFill="1" applyBorder="1" applyAlignment="1">
      <alignment horizontal="left" vertical="center"/>
    </xf>
    <xf numFmtId="0" fontId="16" fillId="5" borderId="59" xfId="0" applyFont="1" applyFill="1" applyBorder="1" applyAlignment="1">
      <alignment horizontal="center" vertical="center" wrapText="1"/>
    </xf>
    <xf numFmtId="0" fontId="16" fillId="5" borderId="61" xfId="0" applyFont="1" applyFill="1" applyBorder="1" applyAlignment="1">
      <alignment horizontal="center" vertical="center" wrapText="1"/>
    </xf>
    <xf numFmtId="0" fontId="16" fillId="5" borderId="58" xfId="0" applyFont="1" applyFill="1" applyBorder="1" applyAlignment="1">
      <alignment horizontal="center" vertical="center" wrapText="1"/>
    </xf>
    <xf numFmtId="0" fontId="16" fillId="5" borderId="30" xfId="0" applyFont="1" applyFill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/>
    </xf>
    <xf numFmtId="0" fontId="16" fillId="6" borderId="61" xfId="0" applyFont="1" applyFill="1" applyBorder="1" applyAlignment="1">
      <alignment horizontal="left" vertical="center"/>
    </xf>
    <xf numFmtId="0" fontId="16" fillId="0" borderId="59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6" fillId="4" borderId="61" xfId="0" applyFont="1" applyFill="1" applyBorder="1" applyAlignment="1">
      <alignment horizontal="left" vertical="center"/>
    </xf>
    <xf numFmtId="0" fontId="15" fillId="0" borderId="5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72" xfId="0" applyFont="1" applyBorder="1" applyAlignment="1">
      <alignment horizontal="center" vertical="center" wrapText="1"/>
    </xf>
    <xf numFmtId="0" fontId="16" fillId="0" borderId="71" xfId="0" applyFont="1" applyBorder="1" applyAlignment="1">
      <alignment horizontal="center" vertical="center" wrapText="1"/>
    </xf>
    <xf numFmtId="0" fontId="16" fillId="0" borderId="73" xfId="0" applyFont="1" applyBorder="1" applyAlignment="1">
      <alignment horizontal="center" vertical="center" wrapText="1"/>
    </xf>
    <xf numFmtId="0" fontId="15" fillId="0" borderId="70" xfId="0" applyFont="1" applyBorder="1" applyAlignment="1">
      <alignment horizontal="center" vertical="center" wrapText="1"/>
    </xf>
    <xf numFmtId="0" fontId="16" fillId="5" borderId="71" xfId="0" applyFont="1" applyFill="1" applyBorder="1" applyAlignment="1">
      <alignment horizontal="left" vertical="center"/>
    </xf>
    <xf numFmtId="0" fontId="16" fillId="5" borderId="72" xfId="0" applyFont="1" applyFill="1" applyBorder="1" applyAlignment="1">
      <alignment horizontal="center" vertical="center" wrapText="1"/>
    </xf>
    <xf numFmtId="0" fontId="16" fillId="5" borderId="71" xfId="0" applyFont="1" applyFill="1" applyBorder="1" applyAlignment="1">
      <alignment horizontal="center" vertical="center" wrapText="1"/>
    </xf>
    <xf numFmtId="0" fontId="16" fillId="5" borderId="73" xfId="0" applyFont="1" applyFill="1" applyBorder="1" applyAlignment="1">
      <alignment horizontal="center" vertical="center" wrapText="1"/>
    </xf>
    <xf numFmtId="0" fontId="16" fillId="6" borderId="71" xfId="0" applyFont="1" applyFill="1" applyBorder="1" applyAlignment="1">
      <alignment horizontal="left" vertical="center"/>
    </xf>
    <xf numFmtId="0" fontId="15" fillId="0" borderId="61" xfId="1" applyFont="1" applyBorder="1" applyAlignment="1">
      <alignment horizontal="left" vertical="center" wrapText="1"/>
    </xf>
    <xf numFmtId="3" fontId="16" fillId="5" borderId="59" xfId="0" applyNumberFormat="1" applyFont="1" applyFill="1" applyBorder="1" applyAlignment="1">
      <alignment horizontal="center" vertical="center" wrapText="1"/>
    </xf>
    <xf numFmtId="0" fontId="16" fillId="5" borderId="58" xfId="0" quotePrefix="1" applyFont="1" applyFill="1" applyBorder="1" applyAlignment="1">
      <alignment horizontal="center" vertical="center" wrapText="1"/>
    </xf>
    <xf numFmtId="0" fontId="15" fillId="6" borderId="58" xfId="1" applyFont="1" applyFill="1" applyBorder="1" applyAlignment="1">
      <alignment horizontal="center" vertical="center"/>
    </xf>
    <xf numFmtId="3" fontId="16" fillId="0" borderId="59" xfId="1" applyNumberFormat="1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58" xfId="1" applyFont="1" applyBorder="1" applyAlignment="1">
      <alignment horizontal="center" vertical="center"/>
    </xf>
    <xf numFmtId="0" fontId="15" fillId="0" borderId="61" xfId="0" applyFont="1" applyBorder="1" applyAlignment="1">
      <alignment horizontal="left" vertical="center" wrapText="1"/>
    </xf>
    <xf numFmtId="0" fontId="16" fillId="0" borderId="69" xfId="1" applyFont="1" applyBorder="1" applyAlignment="1">
      <alignment vertical="center" wrapText="1"/>
    </xf>
    <xf numFmtId="0" fontId="15" fillId="0" borderId="69" xfId="1" applyFont="1" applyBorder="1" applyAlignment="1">
      <alignment horizontal="left" vertical="center" wrapText="1"/>
    </xf>
    <xf numFmtId="0" fontId="15" fillId="0" borderId="71" xfId="1" applyFont="1" applyBorder="1" applyAlignment="1">
      <alignment horizontal="left" vertical="center" wrapText="1"/>
    </xf>
    <xf numFmtId="3" fontId="16" fillId="0" borderId="30" xfId="1" applyNumberFormat="1" applyFont="1" applyBorder="1" applyAlignment="1">
      <alignment horizontal="center" vertical="center"/>
    </xf>
    <xf numFmtId="0" fontId="15" fillId="4" borderId="58" xfId="1" applyFont="1" applyFill="1" applyBorder="1" applyAlignment="1">
      <alignment horizontal="center" vertical="center"/>
    </xf>
    <xf numFmtId="0" fontId="16" fillId="0" borderId="61" xfId="1" applyFont="1" applyBorder="1" applyAlignment="1">
      <alignment horizontal="center" vertical="center" wrapText="1"/>
    </xf>
    <xf numFmtId="0" fontId="15" fillId="5" borderId="58" xfId="1" applyFont="1" applyFill="1" applyBorder="1" applyAlignment="1">
      <alignment horizontal="center" vertical="center"/>
    </xf>
    <xf numFmtId="3" fontId="16" fillId="5" borderId="59" xfId="1" applyNumberFormat="1" applyFont="1" applyFill="1" applyBorder="1" applyAlignment="1">
      <alignment horizontal="center" vertical="center"/>
    </xf>
    <xf numFmtId="0" fontId="16" fillId="5" borderId="61" xfId="1" applyFont="1" applyFill="1" applyBorder="1" applyAlignment="1">
      <alignment horizontal="center" vertical="center" wrapText="1"/>
    </xf>
    <xf numFmtId="0" fontId="16" fillId="5" borderId="30" xfId="0" applyFont="1" applyFill="1" applyBorder="1" applyAlignment="1">
      <alignment horizontal="center" vertical="center"/>
    </xf>
    <xf numFmtId="0" fontId="15" fillId="0" borderId="59" xfId="1" applyFont="1" applyBorder="1" applyAlignment="1">
      <alignment horizontal="left" vertical="center" wrapText="1"/>
    </xf>
    <xf numFmtId="0" fontId="15" fillId="0" borderId="30" xfId="1" applyFont="1" applyBorder="1" applyAlignment="1">
      <alignment horizontal="left" vertical="center" wrapText="1"/>
    </xf>
    <xf numFmtId="0" fontId="15" fillId="6" borderId="61" xfId="1" applyFont="1" applyFill="1" applyBorder="1" applyAlignment="1">
      <alignment horizontal="center" vertical="center"/>
    </xf>
    <xf numFmtId="3" fontId="15" fillId="6" borderId="58" xfId="1" applyNumberFormat="1" applyFont="1" applyFill="1" applyBorder="1" applyAlignment="1">
      <alignment horizontal="center" vertical="center"/>
    </xf>
    <xf numFmtId="0" fontId="16" fillId="0" borderId="61" xfId="1" applyFont="1" applyBorder="1" applyAlignment="1">
      <alignment horizontal="left" vertical="center" wrapText="1"/>
    </xf>
    <xf numFmtId="0" fontId="16" fillId="6" borderId="58" xfId="1" applyFont="1" applyFill="1" applyBorder="1" applyAlignment="1">
      <alignment horizontal="center" vertical="center"/>
    </xf>
    <xf numFmtId="0" fontId="16" fillId="4" borderId="58" xfId="1" applyFont="1" applyFill="1" applyBorder="1" applyAlignment="1">
      <alignment horizontal="center" vertical="center"/>
    </xf>
    <xf numFmtId="0" fontId="16" fillId="0" borderId="30" xfId="1" applyFont="1" applyBorder="1" applyAlignment="1">
      <alignment horizontal="center" vertical="center" wrapText="1"/>
    </xf>
    <xf numFmtId="164" fontId="15" fillId="0" borderId="58" xfId="0" quotePrefix="1" applyNumberFormat="1" applyFont="1" applyBorder="1" applyAlignment="1">
      <alignment horizontal="center" vertical="center"/>
    </xf>
    <xf numFmtId="0" fontId="16" fillId="5" borderId="58" xfId="1" applyFont="1" applyFill="1" applyBorder="1" applyAlignment="1">
      <alignment horizontal="center" vertical="center"/>
    </xf>
    <xf numFmtId="3" fontId="16" fillId="5" borderId="30" xfId="1" applyNumberFormat="1" applyFont="1" applyFill="1" applyBorder="1" applyAlignment="1">
      <alignment horizontal="center" vertical="center"/>
    </xf>
    <xf numFmtId="0" fontId="16" fillId="5" borderId="30" xfId="1" applyFont="1" applyFill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/>
    </xf>
    <xf numFmtId="0" fontId="15" fillId="6" borderId="69" xfId="1" applyFont="1" applyFill="1" applyBorder="1" applyAlignment="1">
      <alignment horizontal="center" vertical="center"/>
    </xf>
    <xf numFmtId="0" fontId="15" fillId="4" borderId="69" xfId="1" applyFont="1" applyFill="1" applyBorder="1" applyAlignment="1">
      <alignment horizontal="center" vertical="center"/>
    </xf>
    <xf numFmtId="0" fontId="15" fillId="5" borderId="69" xfId="1" applyFont="1" applyFill="1" applyBorder="1" applyAlignment="1">
      <alignment horizontal="center" vertical="center"/>
    </xf>
    <xf numFmtId="0" fontId="16" fillId="0" borderId="67" xfId="1" applyFont="1" applyBorder="1" applyAlignment="1">
      <alignment horizontal="center" vertical="center"/>
    </xf>
    <xf numFmtId="3" fontId="16" fillId="0" borderId="68" xfId="1" applyNumberFormat="1" applyFont="1" applyBorder="1" applyAlignment="1">
      <alignment horizontal="center" vertical="center"/>
    </xf>
    <xf numFmtId="0" fontId="16" fillId="0" borderId="68" xfId="1" applyFont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/>
    </xf>
    <xf numFmtId="164" fontId="15" fillId="0" borderId="67" xfId="0" quotePrefix="1" applyNumberFormat="1" applyFont="1" applyBorder="1" applyAlignment="1">
      <alignment horizontal="center" vertical="center"/>
    </xf>
    <xf numFmtId="3" fontId="16" fillId="5" borderId="68" xfId="1" applyNumberFormat="1" applyFont="1" applyFill="1" applyBorder="1" applyAlignment="1">
      <alignment horizontal="center" vertical="center"/>
    </xf>
    <xf numFmtId="0" fontId="16" fillId="5" borderId="68" xfId="1" applyFont="1" applyFill="1" applyBorder="1" applyAlignment="1">
      <alignment horizontal="center" vertical="center" wrapText="1"/>
    </xf>
    <xf numFmtId="0" fontId="16" fillId="5" borderId="68" xfId="0" applyFont="1" applyFill="1" applyBorder="1" applyAlignment="1">
      <alignment horizontal="center" vertical="center"/>
    </xf>
    <xf numFmtId="0" fontId="16" fillId="5" borderId="68" xfId="0" applyFont="1" applyFill="1" applyBorder="1" applyAlignment="1">
      <alignment horizontal="center" vertical="center" wrapText="1"/>
    </xf>
    <xf numFmtId="0" fontId="16" fillId="5" borderId="67" xfId="0" applyFont="1" applyFill="1" applyBorder="1" applyAlignment="1">
      <alignment horizontal="center" vertical="center"/>
    </xf>
    <xf numFmtId="0" fontId="16" fillId="0" borderId="67" xfId="0" applyFont="1" applyBorder="1" applyAlignment="1">
      <alignment horizontal="center" vertical="center" wrapText="1"/>
    </xf>
    <xf numFmtId="0" fontId="16" fillId="0" borderId="65" xfId="0" applyFont="1" applyBorder="1" applyAlignment="1">
      <alignment horizontal="center" vertical="center"/>
    </xf>
    <xf numFmtId="0" fontId="15" fillId="6" borderId="64" xfId="0" applyFont="1" applyFill="1" applyBorder="1" applyAlignment="1">
      <alignment vertical="center" wrapText="1"/>
    </xf>
    <xf numFmtId="0" fontId="16" fillId="0" borderId="63" xfId="0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 wrapText="1"/>
    </xf>
    <xf numFmtId="164" fontId="15" fillId="0" borderId="65" xfId="0" applyNumberFormat="1" applyFont="1" applyBorder="1" applyAlignment="1">
      <alignment horizontal="center" vertical="center"/>
    </xf>
    <xf numFmtId="0" fontId="14" fillId="0" borderId="0" xfId="0" applyFont="1"/>
    <xf numFmtId="0" fontId="0" fillId="4" borderId="0" xfId="0" applyFill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" fillId="0" borderId="0" xfId="0" applyFont="1"/>
    <xf numFmtId="0" fontId="0" fillId="6" borderId="0" xfId="0" applyFill="1"/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0" fillId="0" borderId="0" xfId="1" applyFont="1"/>
    <xf numFmtId="0" fontId="10" fillId="0" borderId="13" xfId="1" applyFont="1" applyBorder="1"/>
    <xf numFmtId="0" fontId="10" fillId="0" borderId="12" xfId="1" applyFont="1" applyBorder="1"/>
    <xf numFmtId="0" fontId="10" fillId="0" borderId="0" xfId="1" applyFont="1" applyAlignment="1"/>
    <xf numFmtId="0" fontId="10" fillId="0" borderId="18" xfId="1" applyFont="1" applyBorder="1"/>
    <xf numFmtId="0" fontId="10" fillId="0" borderId="19" xfId="1" applyFont="1" applyBorder="1"/>
    <xf numFmtId="0" fontId="10" fillId="0" borderId="5" xfId="1" applyFont="1" applyBorder="1"/>
    <xf numFmtId="0" fontId="10" fillId="0" borderId="6" xfId="1" applyFont="1" applyBorder="1"/>
    <xf numFmtId="0" fontId="10" fillId="0" borderId="7" xfId="1" applyFont="1" applyBorder="1"/>
    <xf numFmtId="0" fontId="10" fillId="0" borderId="17" xfId="1" applyFont="1" applyBorder="1"/>
    <xf numFmtId="0" fontId="10" fillId="0" borderId="29" xfId="1" applyFont="1" applyBorder="1" applyAlignment="1">
      <alignment vertical="center"/>
    </xf>
    <xf numFmtId="0" fontId="10" fillId="0" borderId="30" xfId="1" applyFont="1" applyBorder="1" applyAlignment="1">
      <alignment vertical="center"/>
    </xf>
    <xf numFmtId="0" fontId="10" fillId="0" borderId="31" xfId="1" applyFont="1" applyBorder="1" applyAlignment="1">
      <alignment vertical="center"/>
    </xf>
    <xf numFmtId="0" fontId="16" fillId="0" borderId="66" xfId="2" applyFont="1" applyBorder="1" applyAlignment="1">
      <alignment horizontal="center" vertical="center"/>
    </xf>
    <xf numFmtId="0" fontId="24" fillId="0" borderId="58" xfId="2" applyFont="1" applyBorder="1" applyAlignment="1">
      <alignment horizontal="center" vertical="center" wrapText="1"/>
    </xf>
    <xf numFmtId="0" fontId="25" fillId="0" borderId="58" xfId="1" applyFont="1" applyFill="1" applyBorder="1" applyAlignment="1">
      <alignment horizontal="center" vertical="center"/>
    </xf>
    <xf numFmtId="0" fontId="24" fillId="0" borderId="58" xfId="2" quotePrefix="1" applyFont="1" applyFill="1" applyBorder="1" applyAlignment="1">
      <alignment horizontal="center" vertical="center" wrapText="1"/>
    </xf>
    <xf numFmtId="0" fontId="26" fillId="0" borderId="58" xfId="1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26" fillId="0" borderId="65" xfId="1" applyFont="1" applyFill="1" applyBorder="1" applyAlignment="1">
      <alignment horizontal="center" vertical="center"/>
    </xf>
    <xf numFmtId="0" fontId="15" fillId="0" borderId="65" xfId="1" applyFont="1" applyBorder="1" applyAlignment="1">
      <alignment horizontal="center" vertical="center"/>
    </xf>
    <xf numFmtId="0" fontId="24" fillId="0" borderId="65" xfId="2" quotePrefix="1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 wrapText="1"/>
    </xf>
    <xf numFmtId="0" fontId="26" fillId="0" borderId="0" xfId="1" applyFont="1" applyFill="1" applyBorder="1" applyAlignment="1">
      <alignment horizontal="center" vertical="center"/>
    </xf>
    <xf numFmtId="0" fontId="15" fillId="0" borderId="0" xfId="1" applyFont="1" applyAlignment="1" applyProtection="1"/>
    <xf numFmtId="0" fontId="16" fillId="0" borderId="0" xfId="1" applyFont="1" applyAlignment="1" applyProtection="1">
      <alignment vertical="center"/>
    </xf>
    <xf numFmtId="0" fontId="15" fillId="0" borderId="0" xfId="1" applyFont="1" applyAlignment="1" applyProtection="1">
      <alignment vertical="center"/>
    </xf>
    <xf numFmtId="0" fontId="33" fillId="0" borderId="0" xfId="0" applyFont="1" applyAlignment="1"/>
    <xf numFmtId="0" fontId="17" fillId="0" borderId="58" xfId="1" applyFont="1" applyBorder="1" applyAlignment="1">
      <alignment horizontal="center" vertical="center" wrapText="1"/>
    </xf>
    <xf numFmtId="1" fontId="15" fillId="0" borderId="58" xfId="1" applyNumberFormat="1" applyFont="1" applyBorder="1" applyAlignment="1">
      <alignment horizontal="center" vertical="center"/>
    </xf>
    <xf numFmtId="164" fontId="15" fillId="0" borderId="58" xfId="1" applyNumberFormat="1" applyFont="1" applyBorder="1" applyAlignment="1">
      <alignment horizontal="center" vertical="center"/>
    </xf>
    <xf numFmtId="2" fontId="15" fillId="0" borderId="58" xfId="1" applyNumberFormat="1" applyFont="1" applyBorder="1" applyAlignment="1">
      <alignment horizontal="center" vertical="center"/>
    </xf>
    <xf numFmtId="0" fontId="31" fillId="0" borderId="58" xfId="1" applyFont="1" applyBorder="1" applyAlignment="1">
      <alignment horizontal="center" vertical="center" wrapText="1"/>
    </xf>
    <xf numFmtId="0" fontId="31" fillId="0" borderId="58" xfId="1" applyFont="1" applyBorder="1" applyAlignment="1">
      <alignment horizontal="center" vertical="center"/>
    </xf>
    <xf numFmtId="0" fontId="31" fillId="0" borderId="65" xfId="1" applyFont="1" applyBorder="1" applyAlignment="1">
      <alignment horizontal="center" vertical="center"/>
    </xf>
    <xf numFmtId="164" fontId="15" fillId="0" borderId="65" xfId="1" applyNumberFormat="1" applyFont="1" applyBorder="1" applyAlignment="1">
      <alignment horizontal="center" vertical="center"/>
    </xf>
    <xf numFmtId="2" fontId="15" fillId="0" borderId="65" xfId="1" applyNumberFormat="1" applyFont="1" applyBorder="1" applyAlignment="1">
      <alignment horizontal="center" vertical="center"/>
    </xf>
    <xf numFmtId="1" fontId="15" fillId="0" borderId="65" xfId="1" applyNumberFormat="1" applyFont="1" applyBorder="1" applyAlignment="1">
      <alignment horizontal="center" vertical="center"/>
    </xf>
    <xf numFmtId="0" fontId="15" fillId="0" borderId="70" xfId="1" applyFont="1" applyBorder="1" applyAlignment="1" applyProtection="1">
      <alignment horizontal="center" vertical="center"/>
    </xf>
    <xf numFmtId="0" fontId="16" fillId="0" borderId="48" xfId="1" applyFont="1" applyBorder="1" applyAlignment="1" applyProtection="1">
      <alignment vertical="center" wrapText="1"/>
    </xf>
    <xf numFmtId="0" fontId="16" fillId="0" borderId="78" xfId="1" applyFont="1" applyBorder="1" applyAlignment="1" applyProtection="1">
      <alignment vertical="center" wrapText="1"/>
    </xf>
    <xf numFmtId="164" fontId="15" fillId="0" borderId="48" xfId="1" applyNumberFormat="1" applyFont="1" applyBorder="1" applyAlignment="1" applyProtection="1">
      <alignment horizontal="center"/>
    </xf>
    <xf numFmtId="0" fontId="15" fillId="0" borderId="48" xfId="1" applyFont="1" applyBorder="1" applyAlignment="1" applyProtection="1"/>
    <xf numFmtId="0" fontId="15" fillId="0" borderId="67" xfId="1" applyFont="1" applyBorder="1" applyAlignment="1" applyProtection="1">
      <alignment horizontal="center"/>
    </xf>
    <xf numFmtId="0" fontId="17" fillId="0" borderId="57" xfId="1" applyFont="1" applyBorder="1" applyAlignment="1" applyProtection="1">
      <alignment vertical="center" wrapText="1"/>
    </xf>
    <xf numFmtId="0" fontId="16" fillId="0" borderId="79" xfId="1" applyFont="1" applyBorder="1" applyAlignment="1" applyProtection="1">
      <alignment vertical="center" wrapText="1"/>
    </xf>
    <xf numFmtId="164" fontId="15" fillId="0" borderId="57" xfId="1" applyNumberFormat="1" applyFont="1" applyBorder="1" applyAlignment="1" applyProtection="1">
      <alignment horizontal="center"/>
    </xf>
    <xf numFmtId="0" fontId="15" fillId="0" borderId="42" xfId="1" applyFont="1" applyBorder="1" applyAlignment="1" applyProtection="1">
      <alignment horizontal="center" vertical="center" wrapText="1"/>
    </xf>
    <xf numFmtId="0" fontId="15" fillId="0" borderId="0" xfId="1" quotePrefix="1" applyFont="1" applyAlignment="1" applyProtection="1"/>
    <xf numFmtId="0" fontId="15" fillId="0" borderId="57" xfId="1" applyFont="1" applyBorder="1" applyAlignment="1" applyProtection="1">
      <alignment horizontal="center" vertical="center"/>
    </xf>
    <xf numFmtId="0" fontId="15" fillId="0" borderId="45" xfId="1" applyFont="1" applyBorder="1" applyAlignment="1" applyProtection="1">
      <alignment vertical="center" wrapText="1"/>
    </xf>
    <xf numFmtId="0" fontId="16" fillId="0" borderId="51" xfId="1" applyFont="1" applyBorder="1" applyAlignment="1" applyProtection="1">
      <alignment vertical="center" wrapText="1"/>
    </xf>
    <xf numFmtId="164" fontId="15" fillId="0" borderId="36" xfId="1" applyNumberFormat="1" applyFont="1" applyBorder="1" applyAlignment="1" applyProtection="1">
      <alignment horizontal="center"/>
    </xf>
    <xf numFmtId="0" fontId="15" fillId="0" borderId="48" xfId="1" applyFont="1" applyBorder="1" applyAlignment="1" applyProtection="1">
      <alignment horizontal="center" vertical="center" wrapText="1"/>
    </xf>
    <xf numFmtId="0" fontId="15" fillId="0" borderId="45" xfId="1" applyFont="1" applyBorder="1" applyAlignment="1" applyProtection="1">
      <alignment horizontal="left" vertical="center" wrapText="1"/>
    </xf>
    <xf numFmtId="0" fontId="24" fillId="0" borderId="81" xfId="1" applyFont="1" applyBorder="1" applyAlignment="1" applyProtection="1">
      <alignment vertical="center" wrapText="1"/>
    </xf>
    <xf numFmtId="164" fontId="17" fillId="0" borderId="36" xfId="1" applyNumberFormat="1" applyFont="1" applyBorder="1" applyAlignment="1" applyProtection="1">
      <alignment horizontal="center"/>
    </xf>
    <xf numFmtId="0" fontId="15" fillId="0" borderId="42" xfId="1" applyFont="1" applyBorder="1" applyAlignment="1" applyProtection="1"/>
    <xf numFmtId="0" fontId="23" fillId="0" borderId="43" xfId="1" applyFont="1" applyBorder="1" applyAlignment="1" applyProtection="1">
      <alignment horizontal="center" vertical="center" wrapText="1"/>
    </xf>
    <xf numFmtId="0" fontId="23" fillId="0" borderId="45" xfId="1" applyFont="1" applyBorder="1" applyAlignment="1" applyProtection="1">
      <alignment horizontal="center" vertical="center" wrapText="1"/>
    </xf>
    <xf numFmtId="0" fontId="23" fillId="0" borderId="41" xfId="1" applyFont="1" applyBorder="1" applyAlignment="1" applyProtection="1">
      <alignment horizontal="center" vertical="center" wrapText="1"/>
    </xf>
    <xf numFmtId="165" fontId="29" fillId="0" borderId="66" xfId="1" applyNumberFormat="1" applyFont="1" applyBorder="1" applyAlignment="1" applyProtection="1"/>
    <xf numFmtId="0" fontId="23" fillId="0" borderId="50" xfId="1" applyFont="1" applyBorder="1" applyAlignment="1" applyProtection="1">
      <alignment horizontal="center" vertical="center" wrapText="1"/>
    </xf>
    <xf numFmtId="0" fontId="23" fillId="0" borderId="56" xfId="1" applyFont="1" applyBorder="1" applyAlignment="1" applyProtection="1">
      <alignment horizontal="center" vertical="center" wrapText="1"/>
    </xf>
    <xf numFmtId="0" fontId="23" fillId="0" borderId="53" xfId="1" applyFont="1" applyBorder="1" applyAlignment="1" applyProtection="1">
      <alignment horizontal="center" vertical="center" wrapText="1"/>
    </xf>
    <xf numFmtId="166" fontId="22" fillId="0" borderId="65" xfId="1" applyNumberFormat="1" applyFont="1" applyBorder="1" applyAlignment="1" applyProtection="1">
      <alignment horizontal="center" vertical="center"/>
    </xf>
    <xf numFmtId="0" fontId="31" fillId="0" borderId="0" xfId="1" applyFont="1" applyAlignment="1" applyProtection="1"/>
    <xf numFmtId="0" fontId="34" fillId="0" borderId="60" xfId="0" applyFont="1" applyBorder="1" applyAlignment="1">
      <alignment horizontal="center" vertical="center"/>
    </xf>
    <xf numFmtId="165" fontId="34" fillId="0" borderId="73" xfId="0" applyNumberFormat="1" applyFont="1" applyBorder="1" applyAlignment="1">
      <alignment vertical="center"/>
    </xf>
    <xf numFmtId="0" fontId="34" fillId="0" borderId="60" xfId="0" quotePrefix="1" applyFont="1" applyBorder="1" applyAlignment="1">
      <alignment horizontal="center" vertical="center"/>
    </xf>
    <xf numFmtId="165" fontId="34" fillId="0" borderId="60" xfId="0" applyNumberFormat="1" applyFont="1" applyBorder="1" applyAlignment="1">
      <alignment vertical="center"/>
    </xf>
    <xf numFmtId="0" fontId="10" fillId="0" borderId="82" xfId="1" applyFont="1" applyBorder="1" applyAlignment="1">
      <alignment vertical="center"/>
    </xf>
    <xf numFmtId="0" fontId="10" fillId="0" borderId="68" xfId="1" applyFont="1" applyBorder="1" applyAlignment="1">
      <alignment vertical="center"/>
    </xf>
    <xf numFmtId="0" fontId="10" fillId="0" borderId="83" xfId="1" applyFont="1" applyBorder="1" applyAlignment="1">
      <alignment vertical="center"/>
    </xf>
    <xf numFmtId="0" fontId="24" fillId="0" borderId="58" xfId="1" applyFont="1" applyBorder="1" applyAlignment="1">
      <alignment horizontal="center" vertical="center" wrapText="1"/>
    </xf>
    <xf numFmtId="0" fontId="15" fillId="0" borderId="38" xfId="1" applyFont="1" applyBorder="1" applyAlignment="1" applyProtection="1">
      <alignment horizontal="center"/>
    </xf>
    <xf numFmtId="0" fontId="15" fillId="0" borderId="57" xfId="1" applyFont="1" applyBorder="1" applyAlignment="1" applyProtection="1">
      <alignment horizontal="center"/>
    </xf>
    <xf numFmtId="0" fontId="15" fillId="0" borderId="37" xfId="1" applyFont="1" applyBorder="1" applyAlignment="1" applyProtection="1">
      <alignment horizontal="center"/>
    </xf>
    <xf numFmtId="0" fontId="17" fillId="0" borderId="37" xfId="1" applyFont="1" applyBorder="1" applyAlignment="1" applyProtection="1">
      <alignment horizontal="center"/>
    </xf>
    <xf numFmtId="0" fontId="35" fillId="0" borderId="14" xfId="1" applyFont="1" applyBorder="1" applyAlignment="1">
      <alignment horizontal="center" vertical="center" wrapText="1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left" vertical="center"/>
    </xf>
    <xf numFmtId="0" fontId="15" fillId="0" borderId="54" xfId="1" applyFont="1" applyBorder="1" applyAlignment="1">
      <alignment horizontal="center" vertical="center"/>
    </xf>
    <xf numFmtId="0" fontId="16" fillId="0" borderId="46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23" fillId="0" borderId="0" xfId="2" applyFont="1" applyAlignment="1">
      <alignment horizontal="center" vertical="center"/>
    </xf>
    <xf numFmtId="0" fontId="15" fillId="0" borderId="35" xfId="1" applyFont="1" applyBorder="1" applyAlignment="1">
      <alignment horizontal="center" vertical="center"/>
    </xf>
    <xf numFmtId="0" fontId="16" fillId="0" borderId="36" xfId="1" applyFont="1" applyBorder="1" applyAlignment="1">
      <alignment horizontal="center" vertical="center"/>
    </xf>
    <xf numFmtId="0" fontId="16" fillId="0" borderId="37" xfId="2" applyFont="1" applyBorder="1" applyAlignment="1">
      <alignment horizontal="left" vertical="center"/>
    </xf>
    <xf numFmtId="0" fontId="15" fillId="0" borderId="38" xfId="1" applyFont="1" applyBorder="1" applyAlignment="1">
      <alignment horizontal="center" vertical="center"/>
    </xf>
    <xf numFmtId="0" fontId="15" fillId="0" borderId="39" xfId="1" applyFont="1" applyBorder="1" applyAlignment="1">
      <alignment horizontal="left" vertical="center"/>
    </xf>
    <xf numFmtId="0" fontId="15" fillId="0" borderId="42" xfId="1" applyFont="1" applyBorder="1" applyAlignment="1">
      <alignment horizontal="center" vertical="center"/>
    </xf>
    <xf numFmtId="0" fontId="15" fillId="0" borderId="41" xfId="2" applyFont="1" applyBorder="1" applyAlignment="1">
      <alignment horizontal="left" vertical="center"/>
    </xf>
    <xf numFmtId="0" fontId="15" fillId="0" borderId="48" xfId="1" applyFont="1" applyBorder="1" applyAlignment="1">
      <alignment horizontal="center" vertical="center"/>
    </xf>
    <xf numFmtId="0" fontId="15" fillId="0" borderId="47" xfId="2" applyFont="1" applyBorder="1" applyAlignment="1">
      <alignment horizontal="left" vertical="center"/>
    </xf>
    <xf numFmtId="0" fontId="15" fillId="0" borderId="47" xfId="2" applyFont="1" applyBorder="1" applyAlignment="1">
      <alignment horizontal="left" vertical="center" wrapText="1"/>
    </xf>
    <xf numFmtId="0" fontId="15" fillId="0" borderId="0" xfId="1" applyFont="1" applyBorder="1" applyAlignment="1">
      <alignment horizontal="left" vertical="center" wrapText="1"/>
    </xf>
    <xf numFmtId="0" fontId="15" fillId="0" borderId="0" xfId="1" applyFont="1" applyBorder="1" applyAlignment="1">
      <alignment horizontal="left" vertical="center"/>
    </xf>
    <xf numFmtId="0" fontId="15" fillId="0" borderId="0" xfId="1" applyFont="1" applyBorder="1" applyAlignment="1">
      <alignment vertical="center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27" fillId="0" borderId="0" xfId="2" applyFont="1" applyAlignment="1">
      <alignment horizontal="center" vertical="center"/>
    </xf>
    <xf numFmtId="0" fontId="15" fillId="0" borderId="0" xfId="1" applyFont="1" applyAlignment="1">
      <alignment vertical="center" wrapText="1"/>
    </xf>
    <xf numFmtId="0" fontId="15" fillId="0" borderId="58" xfId="1" applyFont="1" applyBorder="1" applyAlignment="1">
      <alignment horizontal="left" vertical="center" wrapText="1"/>
    </xf>
    <xf numFmtId="0" fontId="17" fillId="0" borderId="0" xfId="1" applyFont="1" applyAlignment="1" applyProtection="1"/>
    <xf numFmtId="0" fontId="26" fillId="0" borderId="0" xfId="0" applyFont="1"/>
    <xf numFmtId="0" fontId="17" fillId="0" borderId="70" xfId="1" applyFont="1" applyBorder="1" applyAlignment="1">
      <alignment horizontal="center" vertical="center"/>
    </xf>
    <xf numFmtId="0" fontId="30" fillId="3" borderId="65" xfId="1" applyFont="1" applyFill="1" applyBorder="1" applyAlignment="1">
      <alignment horizontal="center" vertical="center"/>
    </xf>
    <xf numFmtId="0" fontId="30" fillId="3" borderId="65" xfId="1" applyFont="1" applyFill="1" applyBorder="1" applyAlignment="1">
      <alignment horizontal="center" vertical="center" wrapText="1"/>
    </xf>
    <xf numFmtId="0" fontId="24" fillId="0" borderId="48" xfId="1" applyFont="1" applyBorder="1" applyAlignment="1">
      <alignment vertical="center" wrapText="1"/>
    </xf>
    <xf numFmtId="0" fontId="17" fillId="0" borderId="48" xfId="1" applyFont="1" applyBorder="1" applyAlignment="1">
      <alignment horizontal="center" vertical="center" wrapText="1"/>
    </xf>
    <xf numFmtId="0" fontId="17" fillId="0" borderId="48" xfId="1" applyFont="1" applyBorder="1" applyAlignment="1">
      <alignment horizontal="center" vertical="center"/>
    </xf>
    <xf numFmtId="1" fontId="17" fillId="0" borderId="48" xfId="1" applyNumberFormat="1" applyFont="1" applyBorder="1" applyAlignment="1">
      <alignment horizontal="center" vertical="center"/>
    </xf>
    <xf numFmtId="0" fontId="21" fillId="0" borderId="48" xfId="1" applyFont="1" applyBorder="1" applyAlignment="1">
      <alignment horizontal="center" vertical="center"/>
    </xf>
    <xf numFmtId="164" fontId="17" fillId="0" borderId="48" xfId="1" applyNumberFormat="1" applyFont="1" applyBorder="1" applyAlignment="1">
      <alignment horizontal="center" vertical="center"/>
    </xf>
    <xf numFmtId="2" fontId="17" fillId="0" borderId="48" xfId="1" applyNumberFormat="1" applyFont="1" applyBorder="1" applyAlignment="1">
      <alignment vertical="center"/>
    </xf>
    <xf numFmtId="0" fontId="15" fillId="0" borderId="66" xfId="1" applyFont="1" applyBorder="1" applyAlignment="1">
      <alignment horizontal="left" vertical="center" wrapText="1"/>
    </xf>
    <xf numFmtId="0" fontId="15" fillId="0" borderId="66" xfId="1" applyFont="1" applyBorder="1" applyAlignment="1">
      <alignment horizontal="center" vertical="center" wrapText="1"/>
    </xf>
    <xf numFmtId="0" fontId="15" fillId="0" borderId="66" xfId="1" applyFont="1" applyBorder="1" applyAlignment="1">
      <alignment horizontal="center" vertical="center"/>
    </xf>
    <xf numFmtId="1" fontId="15" fillId="0" borderId="66" xfId="1" applyNumberFormat="1" applyFont="1" applyBorder="1" applyAlignment="1">
      <alignment horizontal="center" vertical="center"/>
    </xf>
    <xf numFmtId="164" fontId="15" fillId="0" borderId="66" xfId="1" applyNumberFormat="1" applyFont="1" applyBorder="1" applyAlignment="1">
      <alignment horizontal="center" vertical="center"/>
    </xf>
    <xf numFmtId="2" fontId="15" fillId="0" borderId="66" xfId="1" applyNumberFormat="1" applyFont="1" applyBorder="1" applyAlignment="1">
      <alignment horizontal="center" vertical="center"/>
    </xf>
    <xf numFmtId="0" fontId="15" fillId="0" borderId="65" xfId="1" applyFont="1" applyBorder="1" applyAlignment="1">
      <alignment horizontal="center" vertical="center" wrapText="1"/>
    </xf>
    <xf numFmtId="0" fontId="31" fillId="0" borderId="65" xfId="1" applyFont="1" applyBorder="1" applyAlignment="1">
      <alignment horizontal="center" vertical="center" wrapText="1"/>
    </xf>
    <xf numFmtId="0" fontId="15" fillId="0" borderId="58" xfId="1" applyFont="1" applyBorder="1" applyAlignment="1">
      <alignment horizontal="left" vertical="center"/>
    </xf>
    <xf numFmtId="0" fontId="15" fillId="0" borderId="65" xfId="1" applyFont="1" applyBorder="1" applyAlignment="1">
      <alignment horizontal="left" vertical="center"/>
    </xf>
    <xf numFmtId="0" fontId="15" fillId="0" borderId="58" xfId="1" applyFont="1" applyBorder="1" applyAlignment="1">
      <alignment horizontal="center"/>
    </xf>
    <xf numFmtId="0" fontId="36" fillId="0" borderId="0" xfId="1" applyFont="1" applyAlignment="1">
      <alignment horizontal="center" vertical="center"/>
    </xf>
    <xf numFmtId="0" fontId="37" fillId="0" borderId="56" xfId="1" applyFont="1" applyBorder="1" applyAlignment="1"/>
    <xf numFmtId="0" fontId="38" fillId="0" borderId="48" xfId="1" applyFont="1" applyBorder="1" applyAlignment="1">
      <alignment horizontal="center" vertical="center"/>
    </xf>
    <xf numFmtId="0" fontId="37" fillId="0" borderId="66" xfId="1" applyFont="1" applyBorder="1" applyAlignment="1">
      <alignment horizontal="center" vertical="center"/>
    </xf>
    <xf numFmtId="0" fontId="37" fillId="0" borderId="58" xfId="1" applyFont="1" applyBorder="1" applyAlignment="1">
      <alignment horizontal="center" vertical="center"/>
    </xf>
    <xf numFmtId="0" fontId="39" fillId="0" borderId="58" xfId="1" applyFont="1" applyBorder="1" applyAlignment="1">
      <alignment horizontal="center" vertical="center" wrapText="1"/>
    </xf>
    <xf numFmtId="0" fontId="39" fillId="0" borderId="58" xfId="1" applyFont="1" applyBorder="1" applyAlignment="1">
      <alignment horizontal="center" vertical="center"/>
    </xf>
    <xf numFmtId="0" fontId="39" fillId="0" borderId="65" xfId="1" applyFont="1" applyBorder="1" applyAlignment="1">
      <alignment horizontal="center" vertical="center"/>
    </xf>
    <xf numFmtId="0" fontId="40" fillId="0" borderId="45" xfId="1" applyFont="1" applyBorder="1" applyAlignment="1" applyProtection="1">
      <alignment horizontal="center" vertical="center" wrapText="1"/>
    </xf>
    <xf numFmtId="0" fontId="40" fillId="0" borderId="56" xfId="1" applyFont="1" applyBorder="1" applyAlignment="1" applyProtection="1">
      <alignment horizontal="center" vertical="center" wrapText="1"/>
    </xf>
    <xf numFmtId="0" fontId="37" fillId="0" borderId="0" xfId="1" applyFont="1" applyAlignment="1" applyProtection="1"/>
    <xf numFmtId="0" fontId="41" fillId="0" borderId="0" xfId="0" applyFont="1"/>
    <xf numFmtId="164" fontId="37" fillId="0" borderId="0" xfId="1" applyNumberFormat="1" applyFont="1"/>
    <xf numFmtId="0" fontId="37" fillId="0" borderId="0" xfId="1" applyFont="1"/>
    <xf numFmtId="0" fontId="37" fillId="0" borderId="58" xfId="1" applyFont="1" applyBorder="1" applyAlignment="1">
      <alignment horizontal="center" vertical="center" wrapText="1"/>
    </xf>
    <xf numFmtId="0" fontId="37" fillId="0" borderId="65" xfId="1" applyFont="1" applyBorder="1" applyAlignment="1">
      <alignment horizontal="center" vertical="center" wrapText="1"/>
    </xf>
    <xf numFmtId="0" fontId="1" fillId="0" borderId="0" xfId="1"/>
    <xf numFmtId="0" fontId="42" fillId="0" borderId="0" xfId="1" applyFont="1" applyAlignment="1">
      <alignment vertical="center"/>
    </xf>
    <xf numFmtId="0" fontId="42" fillId="0" borderId="60" xfId="1" applyFont="1" applyBorder="1" applyAlignment="1">
      <alignment horizontal="center" vertical="center"/>
    </xf>
    <xf numFmtId="0" fontId="42" fillId="0" borderId="60" xfId="1" applyFont="1" applyBorder="1" applyAlignment="1">
      <alignment horizontal="center" vertical="center" wrapText="1"/>
    </xf>
    <xf numFmtId="0" fontId="42" fillId="0" borderId="84" xfId="1" applyFont="1" applyBorder="1" applyAlignment="1">
      <alignment vertical="center"/>
    </xf>
    <xf numFmtId="0" fontId="42" fillId="0" borderId="85" xfId="1" applyFont="1" applyBorder="1" applyAlignment="1">
      <alignment vertical="center"/>
    </xf>
    <xf numFmtId="0" fontId="42" fillId="0" borderId="68" xfId="1" applyFont="1" applyBorder="1" applyAlignment="1">
      <alignment vertical="center"/>
    </xf>
    <xf numFmtId="0" fontId="42" fillId="0" borderId="86" xfId="1" applyFont="1" applyBorder="1" applyAlignment="1">
      <alignment vertical="center"/>
    </xf>
    <xf numFmtId="0" fontId="42" fillId="0" borderId="87" xfId="1" applyFont="1" applyBorder="1" applyAlignment="1">
      <alignment horizontal="center" vertical="top"/>
    </xf>
    <xf numFmtId="0" fontId="42" fillId="0" borderId="46" xfId="1" applyFont="1" applyBorder="1" applyAlignment="1">
      <alignment vertical="top"/>
    </xf>
    <xf numFmtId="0" fontId="42" fillId="0" borderId="0" xfId="1" applyFont="1" applyAlignment="1">
      <alignment vertical="top"/>
    </xf>
    <xf numFmtId="0" fontId="42" fillId="0" borderId="49" xfId="1" applyFont="1" applyBorder="1" applyAlignment="1">
      <alignment vertical="top"/>
    </xf>
    <xf numFmtId="0" fontId="42" fillId="0" borderId="87" xfId="1" applyFont="1" applyBorder="1" applyAlignment="1">
      <alignment vertical="center"/>
    </xf>
    <xf numFmtId="0" fontId="43" fillId="0" borderId="0" xfId="1" applyFont="1"/>
    <xf numFmtId="0" fontId="42" fillId="0" borderId="46" xfId="1" applyFont="1" applyBorder="1" applyAlignment="1">
      <alignment vertical="center"/>
    </xf>
    <xf numFmtId="0" fontId="42" fillId="0" borderId="0" xfId="1" quotePrefix="1" applyFont="1" applyAlignment="1">
      <alignment horizontal="right" vertical="center"/>
    </xf>
    <xf numFmtId="2" fontId="42" fillId="0" borderId="0" xfId="1" applyNumberFormat="1" applyFont="1" applyAlignment="1">
      <alignment horizontal="center" vertical="center"/>
    </xf>
    <xf numFmtId="0" fontId="42" fillId="0" borderId="0" xfId="1" quotePrefix="1" applyFont="1" applyAlignment="1">
      <alignment horizontal="center" vertical="center"/>
    </xf>
    <xf numFmtId="0" fontId="42" fillId="0" borderId="87" xfId="1" applyFont="1" applyBorder="1" applyAlignment="1">
      <alignment horizontal="center" vertical="center"/>
    </xf>
    <xf numFmtId="0" fontId="43" fillId="0" borderId="87" xfId="1" applyFont="1" applyBorder="1" applyAlignment="1">
      <alignment horizontal="center"/>
    </xf>
    <xf numFmtId="0" fontId="43" fillId="0" borderId="87" xfId="1" applyFont="1" applyBorder="1"/>
    <xf numFmtId="0" fontId="44" fillId="0" borderId="87" xfId="1" applyFont="1" applyBorder="1" applyAlignment="1">
      <alignment horizontal="center"/>
    </xf>
    <xf numFmtId="0" fontId="42" fillId="0" borderId="88" xfId="1" applyFont="1" applyBorder="1" applyAlignment="1">
      <alignment vertical="center"/>
    </xf>
    <xf numFmtId="0" fontId="42" fillId="0" borderId="73" xfId="1" applyFont="1" applyBorder="1" applyAlignment="1">
      <alignment vertical="center"/>
    </xf>
    <xf numFmtId="0" fontId="42" fillId="0" borderId="73" xfId="1" quotePrefix="1" applyFont="1" applyBorder="1" applyAlignment="1">
      <alignment horizontal="right" vertical="center"/>
    </xf>
    <xf numFmtId="0" fontId="44" fillId="0" borderId="87" xfId="1" applyFont="1" applyBorder="1" applyAlignment="1">
      <alignment horizontal="center" vertical="top"/>
    </xf>
    <xf numFmtId="0" fontId="42" fillId="0" borderId="49" xfId="1" applyFont="1" applyBorder="1" applyAlignment="1">
      <alignment vertical="center"/>
    </xf>
    <xf numFmtId="0" fontId="42" fillId="0" borderId="68" xfId="1" quotePrefix="1" applyFont="1" applyBorder="1" applyAlignment="1">
      <alignment horizontal="right" vertical="center"/>
    </xf>
    <xf numFmtId="0" fontId="42" fillId="0" borderId="68" xfId="1" applyFont="1" applyBorder="1" applyAlignment="1">
      <alignment horizontal="center" vertical="center"/>
    </xf>
    <xf numFmtId="0" fontId="42" fillId="0" borderId="89" xfId="1" applyFont="1" applyBorder="1" applyAlignment="1">
      <alignment vertical="center"/>
    </xf>
    <xf numFmtId="0" fontId="42" fillId="0" borderId="90" xfId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0" fontId="15" fillId="0" borderId="59" xfId="1" applyFont="1" applyBorder="1" applyAlignment="1">
      <alignment horizontal="left" vertical="center" wrapText="1"/>
    </xf>
    <xf numFmtId="0" fontId="15" fillId="0" borderId="30" xfId="1" applyFont="1" applyBorder="1" applyAlignment="1">
      <alignment horizontal="left" vertical="center" wrapText="1"/>
    </xf>
    <xf numFmtId="0" fontId="15" fillId="0" borderId="61" xfId="1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0" fontId="15" fillId="0" borderId="64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59" xfId="1" applyFont="1" applyBorder="1" applyAlignment="1">
      <alignment horizontal="center" vertical="center" wrapText="1"/>
    </xf>
    <xf numFmtId="0" fontId="15" fillId="0" borderId="30" xfId="1" applyFont="1" applyBorder="1" applyAlignment="1">
      <alignment horizontal="center" vertical="center" wrapText="1"/>
    </xf>
    <xf numFmtId="0" fontId="15" fillId="0" borderId="61" xfId="1" applyFont="1" applyBorder="1" applyAlignment="1">
      <alignment horizontal="center" vertical="center" wrapText="1"/>
    </xf>
    <xf numFmtId="0" fontId="16" fillId="5" borderId="59" xfId="0" applyFont="1" applyFill="1" applyBorder="1" applyAlignment="1">
      <alignment horizontal="left" vertical="center"/>
    </xf>
    <xf numFmtId="0" fontId="16" fillId="5" borderId="30" xfId="0" applyFont="1" applyFill="1" applyBorder="1" applyAlignment="1">
      <alignment horizontal="left" vertical="center"/>
    </xf>
    <xf numFmtId="0" fontId="16" fillId="5" borderId="61" xfId="0" applyFont="1" applyFill="1" applyBorder="1" applyAlignment="1">
      <alignment horizontal="left" vertical="center"/>
    </xf>
    <xf numFmtId="0" fontId="15" fillId="0" borderId="59" xfId="1" applyFont="1" applyBorder="1" applyAlignment="1">
      <alignment vertical="center" wrapText="1"/>
    </xf>
    <xf numFmtId="0" fontId="15" fillId="0" borderId="30" xfId="1" applyFont="1" applyBorder="1" applyAlignment="1">
      <alignment vertical="center" wrapText="1"/>
    </xf>
    <xf numFmtId="0" fontId="16" fillId="0" borderId="30" xfId="1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16" fillId="0" borderId="61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30" xfId="1" applyFont="1" applyBorder="1" applyAlignment="1">
      <alignment vertical="center" wrapText="1"/>
    </xf>
    <xf numFmtId="0" fontId="15" fillId="0" borderId="74" xfId="0" applyFont="1" applyFill="1" applyBorder="1" applyAlignment="1">
      <alignment horizontal="left"/>
    </xf>
    <xf numFmtId="0" fontId="15" fillId="0" borderId="75" xfId="0" applyFont="1" applyFill="1" applyBorder="1" applyAlignment="1">
      <alignment horizontal="left"/>
    </xf>
    <xf numFmtId="0" fontId="15" fillId="0" borderId="76" xfId="0" applyFont="1" applyFill="1" applyBorder="1" applyAlignment="1">
      <alignment horizontal="left"/>
    </xf>
    <xf numFmtId="0" fontId="15" fillId="0" borderId="77" xfId="0" applyFont="1" applyFill="1" applyBorder="1" applyAlignment="1">
      <alignment horizontal="left"/>
    </xf>
    <xf numFmtId="0" fontId="16" fillId="5" borderId="59" xfId="1" applyFont="1" applyFill="1" applyBorder="1" applyAlignment="1">
      <alignment horizontal="left" vertical="center" wrapText="1"/>
    </xf>
    <xf numFmtId="0" fontId="16" fillId="5" borderId="30" xfId="1" applyFont="1" applyFill="1" applyBorder="1" applyAlignment="1">
      <alignment horizontal="left" vertical="center" wrapText="1"/>
    </xf>
    <xf numFmtId="0" fontId="16" fillId="5" borderId="61" xfId="1" applyFont="1" applyFill="1" applyBorder="1" applyAlignment="1">
      <alignment horizontal="left" vertical="center" wrapText="1"/>
    </xf>
    <xf numFmtId="0" fontId="16" fillId="0" borderId="59" xfId="0" applyFont="1" applyBorder="1" applyAlignment="1">
      <alignment horizontal="left" vertical="center"/>
    </xf>
    <xf numFmtId="0" fontId="15" fillId="0" borderId="59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59" xfId="0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16" fillId="0" borderId="61" xfId="0" applyFont="1" applyBorder="1" applyAlignment="1">
      <alignment vertical="center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 wrapText="1"/>
    </xf>
    <xf numFmtId="164" fontId="27" fillId="0" borderId="0" xfId="1" applyNumberFormat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0" xfId="1" applyFont="1" applyBorder="1" applyAlignment="1">
      <alignment horizontal="center" vertical="center"/>
    </xf>
    <xf numFmtId="0" fontId="15" fillId="0" borderId="58" xfId="1" applyFont="1" applyBorder="1" applyAlignment="1">
      <alignment horizontal="left" vertical="center" wrapText="1"/>
    </xf>
    <xf numFmtId="0" fontId="15" fillId="0" borderId="65" xfId="1" applyFont="1" applyBorder="1" applyAlignment="1">
      <alignment horizontal="left" vertical="center" wrapText="1"/>
    </xf>
    <xf numFmtId="0" fontId="16" fillId="0" borderId="66" xfId="1" applyFont="1" applyBorder="1" applyAlignment="1">
      <alignment horizontal="center" vertical="center"/>
    </xf>
    <xf numFmtId="0" fontId="16" fillId="0" borderId="58" xfId="1" applyFont="1" applyBorder="1" applyAlignment="1">
      <alignment horizontal="center" vertical="center"/>
    </xf>
    <xf numFmtId="0" fontId="24" fillId="0" borderId="58" xfId="1" applyFont="1" applyBorder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16" fillId="0" borderId="35" xfId="1" applyFont="1" applyBorder="1" applyAlignment="1">
      <alignment horizontal="left" vertical="center"/>
    </xf>
    <xf numFmtId="0" fontId="16" fillId="0" borderId="36" xfId="1" applyFont="1" applyBorder="1" applyAlignment="1">
      <alignment horizontal="left" vertical="center"/>
    </xf>
    <xf numFmtId="0" fontId="15" fillId="0" borderId="43" xfId="1" applyFont="1" applyBorder="1" applyAlignment="1">
      <alignment horizontal="left" vertical="center"/>
    </xf>
    <xf numFmtId="0" fontId="15" fillId="0" borderId="44" xfId="1" applyFont="1" applyBorder="1" applyAlignment="1">
      <alignment horizontal="left" vertical="center"/>
    </xf>
    <xf numFmtId="0" fontId="16" fillId="0" borderId="40" xfId="1" applyFont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15" fillId="0" borderId="38" xfId="1" applyFont="1" applyBorder="1" applyAlignment="1">
      <alignment horizontal="left" vertical="center"/>
    </xf>
    <xf numFmtId="0" fontId="15" fillId="0" borderId="49" xfId="1" applyFont="1" applyBorder="1" applyAlignment="1">
      <alignment horizontal="left" vertical="center"/>
    </xf>
    <xf numFmtId="0" fontId="16" fillId="0" borderId="46" xfId="1" applyFont="1" applyBorder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6" fillId="0" borderId="58" xfId="1" applyFont="1" applyBorder="1" applyAlignment="1">
      <alignment horizontal="left" vertical="center" wrapText="1"/>
    </xf>
    <xf numFmtId="0" fontId="15" fillId="0" borderId="58" xfId="0" applyFont="1" applyBorder="1" applyAlignment="1">
      <alignment horizontal="left" vertical="center" wrapText="1"/>
    </xf>
    <xf numFmtId="0" fontId="16" fillId="0" borderId="52" xfId="1" applyFont="1" applyBorder="1" applyAlignment="1">
      <alignment horizontal="left" vertical="center" wrapText="1"/>
    </xf>
    <xf numFmtId="0" fontId="16" fillId="0" borderId="56" xfId="1" applyFont="1" applyBorder="1" applyAlignment="1">
      <alignment horizontal="left" vertical="center" wrapText="1"/>
    </xf>
    <xf numFmtId="0" fontId="16" fillId="0" borderId="53" xfId="1" applyFont="1" applyBorder="1" applyAlignment="1">
      <alignment horizontal="left" vertical="center" wrapText="1"/>
    </xf>
    <xf numFmtId="0" fontId="15" fillId="0" borderId="50" xfId="1" applyFont="1" applyBorder="1" applyAlignment="1">
      <alignment horizontal="left" vertical="center"/>
    </xf>
    <xf numFmtId="0" fontId="15" fillId="0" borderId="55" xfId="1" applyFont="1" applyBorder="1" applyAlignment="1">
      <alignment horizontal="left" vertical="center"/>
    </xf>
    <xf numFmtId="0" fontId="30" fillId="3" borderId="65" xfId="1" applyFont="1" applyFill="1" applyBorder="1" applyAlignment="1">
      <alignment horizontal="center" vertical="center" wrapText="1"/>
    </xf>
    <xf numFmtId="164" fontId="32" fillId="0" borderId="0" xfId="1" applyNumberFormat="1" applyFont="1" applyAlignment="1" applyProtection="1">
      <alignment horizontal="center"/>
    </xf>
    <xf numFmtId="0" fontId="32" fillId="0" borderId="0" xfId="1" applyFont="1" applyAlignment="1" applyProtection="1">
      <alignment horizontal="center"/>
    </xf>
    <xf numFmtId="0" fontId="31" fillId="0" borderId="0" xfId="1" applyFont="1" applyAlignment="1" applyProtection="1">
      <alignment horizontal="center"/>
    </xf>
    <xf numFmtId="0" fontId="16" fillId="0" borderId="0" xfId="1" applyFont="1" applyBorder="1" applyAlignment="1" applyProtection="1">
      <alignment horizontal="center" vertical="center" wrapText="1"/>
    </xf>
    <xf numFmtId="0" fontId="16" fillId="0" borderId="47" xfId="1" applyFont="1" applyBorder="1" applyAlignment="1" applyProtection="1">
      <alignment horizontal="center" vertical="center" wrapText="1"/>
    </xf>
    <xf numFmtId="0" fontId="15" fillId="0" borderId="38" xfId="1" applyFont="1" applyBorder="1" applyAlignment="1" applyProtection="1">
      <alignment horizontal="center"/>
    </xf>
    <xf numFmtId="0" fontId="15" fillId="0" borderId="0" xfId="1" applyFont="1" applyBorder="1" applyAlignment="1" applyProtection="1">
      <alignment horizontal="center"/>
    </xf>
    <xf numFmtId="0" fontId="15" fillId="0" borderId="47" xfId="1" applyFont="1" applyBorder="1" applyAlignment="1" applyProtection="1">
      <alignment horizontal="center"/>
    </xf>
    <xf numFmtId="0" fontId="16" fillId="0" borderId="37" xfId="1" applyFont="1" applyBorder="1" applyAlignment="1" applyProtection="1">
      <alignment horizontal="center" vertical="center" wrapText="1"/>
    </xf>
    <xf numFmtId="0" fontId="16" fillId="0" borderId="57" xfId="1" applyFont="1" applyBorder="1" applyAlignment="1" applyProtection="1">
      <alignment horizontal="center" vertical="center" wrapText="1"/>
    </xf>
    <xf numFmtId="0" fontId="15" fillId="0" borderId="57" xfId="1" applyFont="1" applyBorder="1" applyAlignment="1" applyProtection="1">
      <alignment horizontal="center"/>
    </xf>
    <xf numFmtId="0" fontId="16" fillId="0" borderId="80" xfId="1" applyFont="1" applyBorder="1" applyAlignment="1" applyProtection="1">
      <alignment horizontal="center" vertical="center" wrapText="1"/>
    </xf>
    <xf numFmtId="0" fontId="16" fillId="0" borderId="36" xfId="1" applyFont="1" applyBorder="1" applyAlignment="1" applyProtection="1">
      <alignment horizontal="center" vertical="center" wrapText="1"/>
    </xf>
    <xf numFmtId="0" fontId="15" fillId="0" borderId="35" xfId="1" applyFont="1" applyBorder="1" applyAlignment="1" applyProtection="1">
      <alignment horizontal="center"/>
    </xf>
    <xf numFmtId="0" fontId="15" fillId="0" borderId="36" xfId="1" applyFont="1" applyBorder="1" applyAlignment="1" applyProtection="1">
      <alignment horizontal="center"/>
    </xf>
    <xf numFmtId="0" fontId="15" fillId="0" borderId="37" xfId="1" applyFont="1" applyBorder="1" applyAlignment="1" applyProtection="1">
      <alignment horizontal="center"/>
    </xf>
    <xf numFmtId="0" fontId="24" fillId="0" borderId="80" xfId="1" applyFont="1" applyBorder="1" applyAlignment="1" applyProtection="1">
      <alignment horizontal="center" vertical="center" wrapText="1"/>
    </xf>
    <xf numFmtId="0" fontId="24" fillId="0" borderId="36" xfId="1" applyFont="1" applyBorder="1" applyAlignment="1" applyProtection="1">
      <alignment horizontal="center" vertical="center" wrapText="1"/>
    </xf>
    <xf numFmtId="0" fontId="24" fillId="0" borderId="37" xfId="1" applyFont="1" applyBorder="1" applyAlignment="1" applyProtection="1">
      <alignment horizontal="center" vertical="center" wrapText="1"/>
    </xf>
    <xf numFmtId="0" fontId="17" fillId="0" borderId="35" xfId="1" applyFont="1" applyBorder="1" applyAlignment="1" applyProtection="1">
      <alignment horizontal="center"/>
    </xf>
    <xf numFmtId="0" fontId="17" fillId="0" borderId="36" xfId="1" applyFont="1" applyBorder="1" applyAlignment="1" applyProtection="1">
      <alignment horizontal="center"/>
    </xf>
    <xf numFmtId="0" fontId="17" fillId="0" borderId="37" xfId="1" applyFont="1" applyBorder="1" applyAlignment="1" applyProtection="1">
      <alignment horizontal="center"/>
    </xf>
    <xf numFmtId="0" fontId="23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24" fillId="0" borderId="66" xfId="1" applyFont="1" applyBorder="1" applyAlignment="1">
      <alignment horizontal="center" vertical="center" wrapText="1"/>
    </xf>
    <xf numFmtId="0" fontId="24" fillId="0" borderId="66" xfId="1" applyFont="1" applyBorder="1" applyAlignment="1">
      <alignment horizontal="center" vertical="center"/>
    </xf>
    <xf numFmtId="0" fontId="24" fillId="0" borderId="58" xfId="1" applyFont="1" applyBorder="1" applyAlignment="1">
      <alignment horizontal="center" vertical="center"/>
    </xf>
    <xf numFmtId="0" fontId="29" fillId="0" borderId="66" xfId="1" applyFont="1" applyBorder="1" applyAlignment="1">
      <alignment horizontal="center" vertical="center" wrapText="1"/>
    </xf>
    <xf numFmtId="0" fontId="29" fillId="0" borderId="58" xfId="1" applyFont="1" applyBorder="1" applyAlignment="1">
      <alignment horizontal="center" vertical="center" wrapText="1"/>
    </xf>
    <xf numFmtId="0" fontId="17" fillId="0" borderId="58" xfId="1" applyFont="1" applyBorder="1" applyAlignment="1">
      <alignment horizontal="center" vertical="center" wrapText="1"/>
    </xf>
    <xf numFmtId="15" fontId="42" fillId="0" borderId="46" xfId="1" quotePrefix="1" applyNumberFormat="1" applyFont="1" applyBorder="1" applyAlignment="1">
      <alignment horizontal="center" vertical="top" wrapText="1"/>
    </xf>
    <xf numFmtId="0" fontId="42" fillId="0" borderId="0" xfId="1" applyFont="1" applyAlignment="1">
      <alignment horizontal="center" vertical="top" wrapText="1"/>
    </xf>
    <xf numFmtId="0" fontId="42" fillId="0" borderId="49" xfId="1" applyFont="1" applyBorder="1" applyAlignment="1">
      <alignment horizontal="center" vertical="top" wrapText="1"/>
    </xf>
    <xf numFmtId="0" fontId="14" fillId="0" borderId="0" xfId="1" applyFont="1" applyAlignment="1">
      <alignment horizontal="center" vertical="center"/>
    </xf>
    <xf numFmtId="0" fontId="42" fillId="0" borderId="60" xfId="1" applyFont="1" applyBorder="1" applyAlignment="1">
      <alignment horizontal="center" vertical="center"/>
    </xf>
    <xf numFmtId="15" fontId="42" fillId="0" borderId="46" xfId="1" applyNumberFormat="1" applyFont="1" applyBorder="1" applyAlignment="1">
      <alignment horizontal="center" vertical="top" wrapText="1"/>
    </xf>
    <xf numFmtId="15" fontId="42" fillId="0" borderId="0" xfId="1" quotePrefix="1" applyNumberFormat="1" applyFont="1" applyAlignment="1">
      <alignment horizontal="center" vertical="top" wrapText="1"/>
    </xf>
    <xf numFmtId="15" fontId="42" fillId="0" borderId="49" xfId="1" quotePrefix="1" applyNumberFormat="1" applyFont="1" applyBorder="1" applyAlignment="1">
      <alignment horizontal="center" vertical="top" wrapText="1"/>
    </xf>
    <xf numFmtId="0" fontId="3" fillId="0" borderId="21" xfId="1" applyFont="1" applyBorder="1" applyAlignment="1">
      <alignment horizontal="center" vertical="top" wrapText="1"/>
    </xf>
    <xf numFmtId="0" fontId="3" fillId="0" borderId="25" xfId="1" applyFont="1" applyBorder="1" applyAlignment="1">
      <alignment horizontal="center" vertical="top" wrapText="1"/>
    </xf>
    <xf numFmtId="0" fontId="3" fillId="0" borderId="23" xfId="1" applyFont="1" applyBorder="1" applyAlignment="1">
      <alignment horizontal="center" vertical="top" wrapText="1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3" fillId="0" borderId="28" xfId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top"/>
    </xf>
    <xf numFmtId="0" fontId="2" fillId="0" borderId="13" xfId="1" applyFont="1" applyBorder="1" applyAlignment="1">
      <alignment horizontal="center" vertical="top"/>
    </xf>
    <xf numFmtId="0" fontId="6" fillId="0" borderId="29" xfId="1" applyFont="1" applyBorder="1" applyAlignment="1">
      <alignment horizontal="left" vertical="center" wrapText="1"/>
    </xf>
    <xf numFmtId="0" fontId="6" fillId="0" borderId="30" xfId="1" applyFont="1" applyBorder="1" applyAlignment="1">
      <alignment horizontal="left" vertical="center" wrapText="1"/>
    </xf>
    <xf numFmtId="0" fontId="6" fillId="0" borderId="31" xfId="1" applyFont="1" applyBorder="1" applyAlignment="1">
      <alignment horizontal="left" vertical="center" wrapText="1"/>
    </xf>
    <xf numFmtId="0" fontId="10" fillId="0" borderId="29" xfId="1" applyFont="1" applyBorder="1" applyAlignment="1">
      <alignment horizontal="left" vertical="center"/>
    </xf>
    <xf numFmtId="0" fontId="10" fillId="0" borderId="30" xfId="1" applyFont="1" applyBorder="1" applyAlignment="1">
      <alignment horizontal="left" vertical="center"/>
    </xf>
    <xf numFmtId="0" fontId="10" fillId="0" borderId="31" xfId="1" applyFont="1" applyBorder="1" applyAlignment="1">
      <alignment horizontal="left" vertical="center"/>
    </xf>
    <xf numFmtId="0" fontId="6" fillId="0" borderId="32" xfId="1" applyFont="1" applyBorder="1" applyAlignment="1">
      <alignment horizontal="left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34" xfId="1" applyFont="1" applyBorder="1" applyAlignment="1">
      <alignment horizontal="left" vertical="center" wrapText="1"/>
    </xf>
    <xf numFmtId="0" fontId="10" fillId="0" borderId="32" xfId="1" applyFont="1" applyBorder="1" applyAlignment="1">
      <alignment horizontal="left" vertical="center"/>
    </xf>
    <xf numFmtId="0" fontId="10" fillId="0" borderId="33" xfId="1" applyFont="1" applyBorder="1" applyAlignment="1">
      <alignment horizontal="left" vertical="center"/>
    </xf>
    <xf numFmtId="0" fontId="10" fillId="0" borderId="34" xfId="1" applyFont="1" applyBorder="1" applyAlignment="1">
      <alignment horizontal="left" vertical="center"/>
    </xf>
    <xf numFmtId="0" fontId="9" fillId="0" borderId="0" xfId="1" applyFont="1" applyBorder="1" applyAlignment="1">
      <alignment horizontal="center" wrapText="1"/>
    </xf>
    <xf numFmtId="0" fontId="9" fillId="0" borderId="13" xfId="1" applyFont="1" applyBorder="1" applyAlignment="1">
      <alignment horizontal="center" wrapText="1"/>
    </xf>
    <xf numFmtId="0" fontId="4" fillId="0" borderId="0" xfId="1" applyFont="1" applyBorder="1" applyAlignment="1">
      <alignment horizontal="center" vertical="top" wrapText="1"/>
    </xf>
    <xf numFmtId="0" fontId="4" fillId="0" borderId="13" xfId="1" applyFont="1" applyBorder="1" applyAlignment="1">
      <alignment horizontal="center" vertical="top" wrapText="1"/>
    </xf>
    <xf numFmtId="164" fontId="10" fillId="0" borderId="29" xfId="1" applyNumberFormat="1" applyFont="1" applyBorder="1" applyAlignment="1">
      <alignment horizontal="left" vertical="center"/>
    </xf>
    <xf numFmtId="0" fontId="9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 vertical="top"/>
    </xf>
    <xf numFmtId="164" fontId="10" fillId="0" borderId="32" xfId="1" applyNumberFormat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 wrapText="1"/>
    </xf>
    <xf numFmtId="0" fontId="6" fillId="0" borderId="18" xfId="1" applyFont="1" applyBorder="1" applyAlignment="1">
      <alignment horizontal="left" vertical="center" wrapText="1"/>
    </xf>
    <xf numFmtId="0" fontId="6" fillId="0" borderId="19" xfId="1" applyFont="1" applyBorder="1" applyAlignment="1">
      <alignment horizontal="left" vertical="center" wrapText="1"/>
    </xf>
    <xf numFmtId="0" fontId="6" fillId="0" borderId="82" xfId="1" applyFont="1" applyBorder="1" applyAlignment="1">
      <alignment horizontal="left" vertical="center" wrapText="1"/>
    </xf>
    <xf numFmtId="0" fontId="6" fillId="0" borderId="68" xfId="1" applyFont="1" applyBorder="1" applyAlignment="1">
      <alignment horizontal="left" vertical="center" wrapText="1"/>
    </xf>
    <xf numFmtId="0" fontId="6" fillId="0" borderId="83" xfId="1" applyFont="1" applyBorder="1" applyAlignment="1">
      <alignment horizontal="left" vertical="center" wrapText="1"/>
    </xf>
    <xf numFmtId="0" fontId="10" fillId="0" borderId="17" xfId="1" applyFont="1" applyBorder="1" applyAlignment="1">
      <alignment horizontal="left" vertical="center"/>
    </xf>
    <xf numFmtId="0" fontId="10" fillId="0" borderId="18" xfId="1" applyFont="1" applyBorder="1" applyAlignment="1">
      <alignment horizontal="left" vertical="center"/>
    </xf>
    <xf numFmtId="0" fontId="10" fillId="0" borderId="19" xfId="1" applyFont="1" applyBorder="1" applyAlignment="1">
      <alignment horizontal="left" vertical="center"/>
    </xf>
    <xf numFmtId="0" fontId="2" fillId="0" borderId="25" xfId="1" applyFont="1" applyBorder="1" applyAlignment="1">
      <alignment horizontal="center" wrapText="1"/>
    </xf>
    <xf numFmtId="0" fontId="2" fillId="0" borderId="0" xfId="1" applyFont="1" applyBorder="1" applyAlignment="1">
      <alignment horizontal="center" wrapText="1"/>
    </xf>
    <xf numFmtId="0" fontId="2" fillId="0" borderId="22" xfId="1" applyFont="1" applyBorder="1" applyAlignment="1">
      <alignment horizontal="center" wrapText="1"/>
    </xf>
    <xf numFmtId="0" fontId="3" fillId="0" borderId="12" xfId="1" applyFont="1" applyBorder="1" applyAlignment="1">
      <alignment horizontal="center" wrapText="1"/>
    </xf>
    <xf numFmtId="0" fontId="3" fillId="0" borderId="0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2" fillId="0" borderId="23" xfId="1" applyFont="1" applyBorder="1" applyAlignment="1">
      <alignment vertical="top" wrapText="1"/>
    </xf>
    <xf numFmtId="0" fontId="2" fillId="0" borderId="14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7" fillId="0" borderId="0" xfId="1" applyFont="1" applyAlignment="1">
      <alignment horizontal="center"/>
    </xf>
    <xf numFmtId="0" fontId="2" fillId="0" borderId="25" xfId="1" applyFont="1" applyBorder="1" applyAlignment="1">
      <alignment vertical="top" wrapText="1"/>
    </xf>
    <xf numFmtId="0" fontId="2" fillId="0" borderId="0" xfId="1" applyFont="1" applyBorder="1" applyAlignment="1">
      <alignment vertical="top" wrapText="1"/>
    </xf>
    <xf numFmtId="0" fontId="2" fillId="0" borderId="2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0" fontId="2" fillId="0" borderId="2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21" xfId="1" applyFont="1" applyBorder="1" applyAlignment="1">
      <alignment wrapText="1"/>
    </xf>
    <xf numFmtId="0" fontId="2" fillId="0" borderId="9" xfId="1" applyFont="1" applyBorder="1" applyAlignment="1">
      <alignment wrapText="1"/>
    </xf>
    <xf numFmtId="0" fontId="2" fillId="0" borderId="22" xfId="1" applyFont="1" applyBorder="1" applyAlignment="1">
      <alignment wrapText="1"/>
    </xf>
    <xf numFmtId="0" fontId="2" fillId="0" borderId="1" xfId="1" applyFont="1" applyBorder="1" applyAlignment="1">
      <alignment horizontal="center" vertical="top" wrapText="1"/>
    </xf>
    <xf numFmtId="0" fontId="2" fillId="0" borderId="8" xfId="1" applyFont="1" applyBorder="1" applyAlignment="1">
      <alignment horizontal="center" vertical="top" wrapText="1"/>
    </xf>
    <xf numFmtId="0" fontId="2" fillId="0" borderId="20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5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2" fillId="0" borderId="2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justify" vertical="center" wrapText="1"/>
    </xf>
    <xf numFmtId="0" fontId="2" fillId="0" borderId="8" xfId="1" applyFont="1" applyBorder="1" applyAlignment="1">
      <alignment horizontal="justify" vertical="center" wrapText="1"/>
    </xf>
    <xf numFmtId="0" fontId="2" fillId="0" borderId="20" xfId="1" applyFont="1" applyBorder="1" applyAlignment="1">
      <alignment horizontal="justify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166" fontId="4" fillId="0" borderId="15" xfId="1" applyNumberFormat="1" applyFont="1" applyBorder="1" applyAlignment="1">
      <alignment horizontal="center" vertical="center"/>
    </xf>
    <xf numFmtId="166" fontId="4" fillId="0" borderId="16" xfId="1" applyNumberFormat="1" applyFont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top" wrapText="1"/>
    </xf>
    <xf numFmtId="0" fontId="3" fillId="0" borderId="18" xfId="1" applyFont="1" applyBorder="1" applyAlignment="1">
      <alignment horizontal="center" vertical="top" wrapText="1"/>
    </xf>
    <xf numFmtId="0" fontId="3" fillId="0" borderId="19" xfId="1" applyFont="1" applyBorder="1" applyAlignment="1">
      <alignment horizontal="center" vertical="top" wrapText="1"/>
    </xf>
    <xf numFmtId="0" fontId="45" fillId="0" borderId="0" xfId="0" applyFont="1" applyAlignment="1">
      <alignment vertical="top"/>
    </xf>
    <xf numFmtId="164" fontId="45" fillId="0" borderId="0" xfId="0" applyNumberFormat="1" applyFont="1" applyAlignment="1">
      <alignment vertical="top"/>
    </xf>
    <xf numFmtId="0" fontId="45" fillId="0" borderId="0" xfId="0" quotePrefix="1" applyFont="1" applyAlignment="1">
      <alignment vertical="top"/>
    </xf>
    <xf numFmtId="167" fontId="45" fillId="0" borderId="0" xfId="0" quotePrefix="1" applyNumberFormat="1" applyFont="1" applyAlignment="1">
      <alignment vertical="top"/>
    </xf>
    <xf numFmtId="167" fontId="45" fillId="0" borderId="0" xfId="0" applyNumberFormat="1" applyFont="1" applyAlignment="1">
      <alignment vertical="top"/>
    </xf>
  </cellXfs>
  <cellStyles count="4">
    <cellStyle name="Comma [0] 2" xfId="3" xr:uid="{00000000-0005-0000-0000-000000000000}"/>
    <cellStyle name="Normal" xfId="0" builtinId="0"/>
    <cellStyle name="Normal 2" xfId="1" xr:uid="{00000000-0005-0000-0000-000002000000}"/>
    <cellStyle name="Normal 2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2</xdr:row>
      <xdr:rowOff>200025</xdr:rowOff>
    </xdr:from>
    <xdr:to>
      <xdr:col>17</xdr:col>
      <xdr:colOff>456746</xdr:colOff>
      <xdr:row>6</xdr:row>
      <xdr:rowOff>48533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02569349-548F-4440-BF44-9D45D63F7041}"/>
            </a:ext>
          </a:extLst>
        </xdr:cNvPr>
        <xdr:cNvSpPr/>
      </xdr:nvSpPr>
      <xdr:spPr>
        <a:xfrm>
          <a:off x="10991850" y="609600"/>
          <a:ext cx="3152321" cy="839108"/>
        </a:xfrm>
        <a:prstGeom prst="wedgeRoundRectCallout">
          <a:avLst>
            <a:gd name="adj1" fmla="val -99610"/>
            <a:gd name="adj2" fmla="val -2555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600" b="1"/>
            <a:t>TARGET TETAP DBUAT UNTUK 1 TAHUN = 12 BULAN </a:t>
          </a:r>
        </a:p>
        <a:p>
          <a:pPr algn="l"/>
          <a:endParaRPr lang="en-ID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1</xdr:row>
      <xdr:rowOff>133350</xdr:rowOff>
    </xdr:from>
    <xdr:to>
      <xdr:col>27</xdr:col>
      <xdr:colOff>418646</xdr:colOff>
      <xdr:row>5</xdr:row>
      <xdr:rowOff>115208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6254A09C-97B8-4E52-BCC1-776E4A1ECE59}"/>
            </a:ext>
          </a:extLst>
        </xdr:cNvPr>
        <xdr:cNvSpPr/>
      </xdr:nvSpPr>
      <xdr:spPr>
        <a:xfrm>
          <a:off x="12620625" y="342900"/>
          <a:ext cx="3342821" cy="839108"/>
        </a:xfrm>
        <a:prstGeom prst="wedgeRoundRectCallout">
          <a:avLst>
            <a:gd name="adj1" fmla="val -223829"/>
            <a:gd name="adj2" fmla="val 130565"/>
            <a:gd name="adj3" fmla="val 1666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600" b="1"/>
            <a:t>TARGET DISESUAIKAN UNTUK</a:t>
          </a:r>
          <a:r>
            <a:rPr lang="en-ID" sz="1600" b="1" baseline="0"/>
            <a:t> 6 BULAN DAN REALISASI 6 BULAN </a:t>
          </a:r>
          <a:endParaRPr lang="en-ID" sz="1600" b="1"/>
        </a:p>
        <a:p>
          <a:pPr algn="l"/>
          <a:endParaRPr lang="en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25</xdr:row>
      <xdr:rowOff>142875</xdr:rowOff>
    </xdr:from>
    <xdr:to>
      <xdr:col>16</xdr:col>
      <xdr:colOff>9525</xdr:colOff>
      <xdr:row>30</xdr:row>
      <xdr:rowOff>152400</xdr:rowOff>
    </xdr:to>
    <xdr:pic>
      <xdr:nvPicPr>
        <xdr:cNvPr id="2" name="Picture 1" descr="G:\logo\Government\lambang_garudaPS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39325" y="9267825"/>
          <a:ext cx="10096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SKP%20PPK%202020/SKP%20PPK%20KSK%202019/KSK%20WIRA%20SKP%202019_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AI CAPAIAN SKP"/>
      <sheetName val="SKP "/>
      <sheetName val="PENILAIAN "/>
      <sheetName val="Sheet1"/>
    </sheetNames>
    <sheetDataSet>
      <sheetData sheetId="0">
        <row r="8">
          <cell r="B8" t="str">
            <v>Mengalokasi Dokumen Tingkat Kecamatan(0.030/ Jenis Dok)</v>
          </cell>
        </row>
        <row r="10">
          <cell r="B10" t="str">
            <v>Mengikuti Pelatihan Pengumpulan Data (0,010/JAM)</v>
          </cell>
        </row>
        <row r="11">
          <cell r="B11" t="str">
            <v>Melakukan Pendaftaran Rumah Tangga (0.001/ruta)</v>
          </cell>
        </row>
        <row r="12">
          <cell r="B12" t="str">
            <v>Melakukan Pengumpulan Data Objek Non Rumah Tangga sederhana(0.0080/Pers/Usaha)</v>
          </cell>
        </row>
        <row r="13">
          <cell r="B13" t="str">
            <v>Melakukan Pengumpulan Data Objek Non Rumah Tangga Komplek (0.0280/Pers/Usaha)</v>
          </cell>
        </row>
        <row r="17">
          <cell r="B17" t="str">
            <v>Melakukan pengawasan pada kegiatan statistik objek rumah tangga kuesioner sedang (0,002/rumah tangga)</v>
          </cell>
        </row>
        <row r="18">
          <cell r="B18" t="str">
            <v>Pengawasan data objek Ruta Komplek (0,0040/ruta)</v>
          </cell>
        </row>
        <row r="19">
          <cell r="B19" t="str">
            <v>Melakukan pengawasan pada kegiatan statistik objek non rumah tangga kuesioner sederhana (0,002/usaha/perusahaan/objek)</v>
          </cell>
        </row>
        <row r="20">
          <cell r="B20" t="str">
            <v>Melakukan pengawasan pada kegiatan statistik objek non rumah tangga kuesioner sedang(0,002/usaha/perusahaan/objek)</v>
          </cell>
        </row>
        <row r="21">
          <cell r="B21" t="str">
            <v>Pengawasan Data Objek Non Ruta Komplek (0,0048/objek)</v>
          </cell>
        </row>
        <row r="22">
          <cell r="B22" t="str">
            <v>Melakukan Pemeriksaan hasil pendaftaran (listing)/update pada kegiatan statistik (0,04/daftar listing)</v>
          </cell>
        </row>
        <row r="23">
          <cell r="B23" t="str">
            <v xml:space="preserve">Melakukan pemeriksaan hasil pengumpulan objek rumah tangga kuesioner sedang </v>
          </cell>
        </row>
        <row r="24">
          <cell r="B24" t="str">
            <v>Pemeriksaan Data Objek Ruta Komplek (0,0064/kuesioner)</v>
          </cell>
        </row>
        <row r="25">
          <cell r="B25" t="str">
            <v>Melakukan Pemeriksaan Objek non ruta sederhana (0.0016)</v>
          </cell>
        </row>
        <row r="26">
          <cell r="B26" t="str">
            <v>Melakukan pemeriksaan objek non ruta sedang ( 0.0024 )</v>
          </cell>
        </row>
        <row r="27">
          <cell r="B27" t="str">
            <v>Pemeriksaan Data Objek Non Ruta Komplek(0,0064/kuesioner)</v>
          </cell>
        </row>
        <row r="28">
          <cell r="B28" t="str">
            <v>Mengatur Alokasi Peralatan Observasi (0.0200/jenis peralatan)</v>
          </cell>
        </row>
        <row r="29">
          <cell r="B29" t="str">
            <v>Memindahkan data ke media komputer (entry data)(0,02/halaman)</v>
          </cell>
        </row>
        <row r="30">
          <cell r="B30" t="str">
            <v>Melakukan penyusunan publikasi statistik kecamatan (1,0/buku)</v>
          </cell>
        </row>
        <row r="32">
          <cell r="B32" t="str">
            <v>Melakukan Pengenalan wilayah objek statistik</v>
          </cell>
        </row>
        <row r="35">
          <cell r="B35" t="str">
            <v>Melakukan Pengumpulan data sekunder (0,01/kunjungan)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3"/>
  <sheetViews>
    <sheetView topLeftCell="A534" workbookViewId="0">
      <selection activeCell="B537" sqref="B537:D537"/>
    </sheetView>
  </sheetViews>
  <sheetFormatPr defaultRowHeight="15"/>
  <cols>
    <col min="1" max="1" width="4.7109375" style="143" customWidth="1"/>
    <col min="2" max="2" width="18.5703125" customWidth="1"/>
    <col min="3" max="3" width="35.28515625" customWidth="1"/>
    <col min="4" max="4" width="18" customWidth="1"/>
    <col min="5" max="5" width="4.85546875" style="148" customWidth="1"/>
    <col min="6" max="6" width="5.7109375" style="143" customWidth="1"/>
    <col min="7" max="7" width="9.7109375" style="145" customWidth="1"/>
    <col min="8" max="8" width="10.7109375" style="146" customWidth="1"/>
    <col min="9" max="9" width="10.85546875" style="143" customWidth="1"/>
    <col min="10" max="10" width="6.42578125" style="145" customWidth="1"/>
    <col min="11" max="11" width="5.7109375" style="145" customWidth="1"/>
    <col min="12" max="12" width="10.85546875" customWidth="1"/>
  </cols>
  <sheetData>
    <row r="1" spans="1:12" ht="15.75">
      <c r="A1" s="371"/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</row>
    <row r="2" spans="1:12" ht="15.7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</row>
    <row r="3" spans="1:12" s="65" customFormat="1" ht="21.75" customHeight="1">
      <c r="A3" s="62" t="s">
        <v>149</v>
      </c>
      <c r="B3" s="373" t="s">
        <v>150</v>
      </c>
      <c r="C3" s="374"/>
      <c r="D3" s="375"/>
      <c r="E3" s="63"/>
      <c r="F3" s="62"/>
      <c r="G3" s="366"/>
      <c r="H3" s="367"/>
      <c r="I3" s="64"/>
      <c r="J3" s="366"/>
      <c r="K3" s="367"/>
      <c r="L3" s="64"/>
    </row>
    <row r="4" spans="1:12" s="65" customFormat="1" ht="24" customHeight="1">
      <c r="A4" s="66">
        <v>1</v>
      </c>
      <c r="B4" s="344" t="s">
        <v>151</v>
      </c>
      <c r="C4" s="345"/>
      <c r="D4" s="346"/>
      <c r="E4" s="67"/>
      <c r="F4" s="66">
        <f>G4*E4</f>
        <v>0</v>
      </c>
      <c r="G4" s="68">
        <f>SUM(G5:G39)</f>
        <v>0</v>
      </c>
      <c r="H4" s="69" t="s">
        <v>152</v>
      </c>
      <c r="I4" s="70">
        <v>100</v>
      </c>
      <c r="J4" s="71">
        <v>1</v>
      </c>
      <c r="K4" s="71" t="s">
        <v>108</v>
      </c>
      <c r="L4" s="70" t="s">
        <v>57</v>
      </c>
    </row>
    <row r="5" spans="1:12" s="65" customFormat="1" ht="24" customHeight="1">
      <c r="A5" s="72"/>
      <c r="B5" s="350" t="s">
        <v>153</v>
      </c>
      <c r="C5" s="353"/>
      <c r="D5" s="354"/>
      <c r="E5" s="73"/>
      <c r="F5" s="72">
        <f>G5*E5</f>
        <v>0</v>
      </c>
      <c r="G5" s="74">
        <v>0</v>
      </c>
      <c r="H5" s="75" t="s">
        <v>152</v>
      </c>
      <c r="I5" s="76"/>
      <c r="J5" s="77">
        <v>0</v>
      </c>
      <c r="K5" s="77" t="s">
        <v>108</v>
      </c>
      <c r="L5" s="78" t="s">
        <v>57</v>
      </c>
    </row>
    <row r="6" spans="1:12" s="65" customFormat="1" ht="24" customHeight="1">
      <c r="A6" s="72"/>
      <c r="B6" s="350" t="s">
        <v>154</v>
      </c>
      <c r="C6" s="353"/>
      <c r="D6" s="354"/>
      <c r="E6" s="73"/>
      <c r="F6" s="72">
        <f t="shared" ref="F6:F39" si="0">G6*E6</f>
        <v>0</v>
      </c>
      <c r="G6" s="74">
        <v>0</v>
      </c>
      <c r="H6" s="75" t="s">
        <v>152</v>
      </c>
      <c r="I6" s="76"/>
      <c r="J6" s="77">
        <v>0</v>
      </c>
      <c r="K6" s="77" t="s">
        <v>108</v>
      </c>
      <c r="L6" s="78" t="s">
        <v>57</v>
      </c>
    </row>
    <row r="7" spans="1:12" s="65" customFormat="1" ht="24" customHeight="1">
      <c r="A7" s="72"/>
      <c r="B7" s="350" t="s">
        <v>155</v>
      </c>
      <c r="C7" s="353"/>
      <c r="D7" s="354"/>
      <c r="E7" s="73"/>
      <c r="F7" s="72">
        <f t="shared" si="0"/>
        <v>0</v>
      </c>
      <c r="G7" s="74">
        <v>0</v>
      </c>
      <c r="H7" s="75" t="s">
        <v>152</v>
      </c>
      <c r="I7" s="76"/>
      <c r="J7" s="77">
        <v>0</v>
      </c>
      <c r="K7" s="77" t="s">
        <v>108</v>
      </c>
      <c r="L7" s="78" t="s">
        <v>57</v>
      </c>
    </row>
    <row r="8" spans="1:12" s="65" customFormat="1" ht="24" customHeight="1">
      <c r="A8" s="72"/>
      <c r="B8" s="350" t="s">
        <v>156</v>
      </c>
      <c r="C8" s="353"/>
      <c r="D8" s="354"/>
      <c r="E8" s="73"/>
      <c r="F8" s="72">
        <f t="shared" si="0"/>
        <v>0</v>
      </c>
      <c r="G8" s="74">
        <v>0</v>
      </c>
      <c r="H8" s="75" t="s">
        <v>152</v>
      </c>
      <c r="I8" s="76"/>
      <c r="J8" s="77">
        <v>0</v>
      </c>
      <c r="K8" s="77" t="s">
        <v>108</v>
      </c>
      <c r="L8" s="78" t="s">
        <v>57</v>
      </c>
    </row>
    <row r="9" spans="1:12" s="65" customFormat="1" ht="24" customHeight="1">
      <c r="A9" s="72"/>
      <c r="B9" s="350" t="s">
        <v>157</v>
      </c>
      <c r="C9" s="353"/>
      <c r="D9" s="354"/>
      <c r="E9" s="73"/>
      <c r="F9" s="72">
        <f t="shared" si="0"/>
        <v>0</v>
      </c>
      <c r="G9" s="74">
        <v>0</v>
      </c>
      <c r="H9" s="75" t="s">
        <v>152</v>
      </c>
      <c r="I9" s="76"/>
      <c r="J9" s="77">
        <v>0</v>
      </c>
      <c r="K9" s="77" t="s">
        <v>108</v>
      </c>
      <c r="L9" s="78" t="s">
        <v>57</v>
      </c>
    </row>
    <row r="10" spans="1:12" s="65" customFormat="1" ht="24" customHeight="1">
      <c r="A10" s="72"/>
      <c r="B10" s="350" t="s">
        <v>158</v>
      </c>
      <c r="C10" s="353"/>
      <c r="D10" s="354"/>
      <c r="E10" s="73"/>
      <c r="F10" s="72">
        <f t="shared" si="0"/>
        <v>0</v>
      </c>
      <c r="G10" s="74">
        <v>0</v>
      </c>
      <c r="H10" s="75" t="s">
        <v>152</v>
      </c>
      <c r="I10" s="76"/>
      <c r="J10" s="77">
        <v>0</v>
      </c>
      <c r="K10" s="77" t="s">
        <v>108</v>
      </c>
      <c r="L10" s="78" t="s">
        <v>57</v>
      </c>
    </row>
    <row r="11" spans="1:12" s="65" customFormat="1" ht="24" customHeight="1">
      <c r="A11" s="72"/>
      <c r="B11" s="350" t="s">
        <v>159</v>
      </c>
      <c r="C11" s="353"/>
      <c r="D11" s="354"/>
      <c r="E11" s="73"/>
      <c r="F11" s="72">
        <f t="shared" si="0"/>
        <v>0</v>
      </c>
      <c r="G11" s="74">
        <v>0</v>
      </c>
      <c r="H11" s="75" t="s">
        <v>152</v>
      </c>
      <c r="I11" s="76"/>
      <c r="J11" s="77">
        <v>0</v>
      </c>
      <c r="K11" s="77" t="s">
        <v>108</v>
      </c>
      <c r="L11" s="78" t="s">
        <v>57</v>
      </c>
    </row>
    <row r="12" spans="1:12" s="65" customFormat="1" ht="24" customHeight="1">
      <c r="A12" s="72"/>
      <c r="B12" s="350" t="s">
        <v>160</v>
      </c>
      <c r="C12" s="353"/>
      <c r="D12" s="354"/>
      <c r="E12" s="73"/>
      <c r="F12" s="72">
        <f t="shared" si="0"/>
        <v>0</v>
      </c>
      <c r="G12" s="74">
        <v>0</v>
      </c>
      <c r="H12" s="75" t="s">
        <v>152</v>
      </c>
      <c r="I12" s="76"/>
      <c r="J12" s="77">
        <v>0</v>
      </c>
      <c r="K12" s="77" t="s">
        <v>108</v>
      </c>
      <c r="L12" s="78" t="s">
        <v>57</v>
      </c>
    </row>
    <row r="13" spans="1:12" s="65" customFormat="1" ht="24" customHeight="1">
      <c r="A13" s="72"/>
      <c r="B13" s="350" t="s">
        <v>161</v>
      </c>
      <c r="C13" s="353"/>
      <c r="D13" s="354"/>
      <c r="E13" s="73"/>
      <c r="F13" s="72">
        <f t="shared" si="0"/>
        <v>0</v>
      </c>
      <c r="G13" s="74">
        <v>0</v>
      </c>
      <c r="H13" s="75" t="s">
        <v>152</v>
      </c>
      <c r="I13" s="76"/>
      <c r="J13" s="77">
        <v>0</v>
      </c>
      <c r="K13" s="77" t="s">
        <v>108</v>
      </c>
      <c r="L13" s="78" t="s">
        <v>57</v>
      </c>
    </row>
    <row r="14" spans="1:12" s="65" customFormat="1" ht="24" customHeight="1">
      <c r="A14" s="72"/>
      <c r="B14" s="350" t="s">
        <v>162</v>
      </c>
      <c r="C14" s="353"/>
      <c r="D14" s="354"/>
      <c r="E14" s="73"/>
      <c r="F14" s="72">
        <f t="shared" si="0"/>
        <v>0</v>
      </c>
      <c r="G14" s="74">
        <v>0</v>
      </c>
      <c r="H14" s="75" t="s">
        <v>152</v>
      </c>
      <c r="I14" s="76"/>
      <c r="J14" s="77">
        <v>0</v>
      </c>
      <c r="K14" s="77" t="s">
        <v>108</v>
      </c>
      <c r="L14" s="78" t="s">
        <v>57</v>
      </c>
    </row>
    <row r="15" spans="1:12" s="65" customFormat="1" ht="24" customHeight="1">
      <c r="A15" s="72"/>
      <c r="B15" s="350" t="s">
        <v>163</v>
      </c>
      <c r="C15" s="353"/>
      <c r="D15" s="354"/>
      <c r="E15" s="73"/>
      <c r="F15" s="72">
        <f t="shared" si="0"/>
        <v>0</v>
      </c>
      <c r="G15" s="74">
        <v>0</v>
      </c>
      <c r="H15" s="75" t="s">
        <v>152</v>
      </c>
      <c r="I15" s="76"/>
      <c r="J15" s="77">
        <v>0</v>
      </c>
      <c r="K15" s="77" t="s">
        <v>108</v>
      </c>
      <c r="L15" s="78" t="s">
        <v>57</v>
      </c>
    </row>
    <row r="16" spans="1:12" s="65" customFormat="1" ht="24" customHeight="1">
      <c r="A16" s="72"/>
      <c r="B16" s="350" t="s">
        <v>164</v>
      </c>
      <c r="C16" s="353"/>
      <c r="D16" s="354"/>
      <c r="E16" s="73"/>
      <c r="F16" s="72">
        <f t="shared" si="0"/>
        <v>0</v>
      </c>
      <c r="G16" s="74">
        <v>0</v>
      </c>
      <c r="H16" s="75" t="s">
        <v>152</v>
      </c>
      <c r="I16" s="76"/>
      <c r="J16" s="77">
        <v>0</v>
      </c>
      <c r="K16" s="77" t="s">
        <v>108</v>
      </c>
      <c r="L16" s="78" t="s">
        <v>57</v>
      </c>
    </row>
    <row r="17" spans="1:12" s="65" customFormat="1" ht="24" customHeight="1">
      <c r="A17" s="72"/>
      <c r="B17" s="350" t="s">
        <v>165</v>
      </c>
      <c r="C17" s="353"/>
      <c r="D17" s="354"/>
      <c r="E17" s="73"/>
      <c r="F17" s="72">
        <f t="shared" si="0"/>
        <v>0</v>
      </c>
      <c r="G17" s="74">
        <v>0</v>
      </c>
      <c r="H17" s="75" t="s">
        <v>152</v>
      </c>
      <c r="I17" s="76"/>
      <c r="J17" s="77">
        <v>0</v>
      </c>
      <c r="K17" s="77" t="s">
        <v>108</v>
      </c>
      <c r="L17" s="78" t="s">
        <v>57</v>
      </c>
    </row>
    <row r="18" spans="1:12" s="65" customFormat="1" ht="24" customHeight="1">
      <c r="A18" s="72"/>
      <c r="B18" s="350" t="s">
        <v>166</v>
      </c>
      <c r="C18" s="353"/>
      <c r="D18" s="354"/>
      <c r="E18" s="73"/>
      <c r="F18" s="72">
        <f t="shared" si="0"/>
        <v>0</v>
      </c>
      <c r="G18" s="74">
        <v>0</v>
      </c>
      <c r="H18" s="75" t="s">
        <v>152</v>
      </c>
      <c r="I18" s="76"/>
      <c r="J18" s="77">
        <v>0</v>
      </c>
      <c r="K18" s="77" t="s">
        <v>108</v>
      </c>
      <c r="L18" s="78" t="s">
        <v>57</v>
      </c>
    </row>
    <row r="19" spans="1:12" s="65" customFormat="1" ht="24" customHeight="1">
      <c r="A19" s="72"/>
      <c r="B19" s="350" t="s">
        <v>167</v>
      </c>
      <c r="C19" s="353"/>
      <c r="D19" s="354"/>
      <c r="E19" s="73"/>
      <c r="F19" s="72">
        <f t="shared" si="0"/>
        <v>0</v>
      </c>
      <c r="G19" s="74">
        <v>0</v>
      </c>
      <c r="H19" s="75" t="s">
        <v>152</v>
      </c>
      <c r="I19" s="76"/>
      <c r="J19" s="77">
        <v>0</v>
      </c>
      <c r="K19" s="77" t="s">
        <v>108</v>
      </c>
      <c r="L19" s="78" t="s">
        <v>57</v>
      </c>
    </row>
    <row r="20" spans="1:12" s="65" customFormat="1" ht="24" customHeight="1">
      <c r="A20" s="72"/>
      <c r="B20" s="350" t="s">
        <v>168</v>
      </c>
      <c r="C20" s="353"/>
      <c r="D20" s="354"/>
      <c r="E20" s="73"/>
      <c r="F20" s="72">
        <f t="shared" si="0"/>
        <v>0</v>
      </c>
      <c r="G20" s="74">
        <v>0</v>
      </c>
      <c r="H20" s="75" t="s">
        <v>152</v>
      </c>
      <c r="I20" s="76"/>
      <c r="J20" s="77">
        <v>0</v>
      </c>
      <c r="K20" s="77" t="s">
        <v>108</v>
      </c>
      <c r="L20" s="78" t="s">
        <v>57</v>
      </c>
    </row>
    <row r="21" spans="1:12" s="65" customFormat="1" ht="24" customHeight="1">
      <c r="A21" s="72"/>
      <c r="B21" s="350" t="s">
        <v>169</v>
      </c>
      <c r="C21" s="353"/>
      <c r="D21" s="354"/>
      <c r="E21" s="73"/>
      <c r="F21" s="72">
        <f t="shared" si="0"/>
        <v>0</v>
      </c>
      <c r="G21" s="74">
        <v>0</v>
      </c>
      <c r="H21" s="75" t="s">
        <v>152</v>
      </c>
      <c r="I21" s="76"/>
      <c r="J21" s="77">
        <v>0</v>
      </c>
      <c r="K21" s="77" t="s">
        <v>108</v>
      </c>
      <c r="L21" s="78" t="s">
        <v>57</v>
      </c>
    </row>
    <row r="22" spans="1:12" s="65" customFormat="1" ht="24" customHeight="1">
      <c r="A22" s="72"/>
      <c r="B22" s="350" t="s">
        <v>170</v>
      </c>
      <c r="C22" s="353"/>
      <c r="D22" s="354"/>
      <c r="E22" s="73"/>
      <c r="F22" s="72">
        <f t="shared" si="0"/>
        <v>0</v>
      </c>
      <c r="G22" s="74">
        <v>0</v>
      </c>
      <c r="H22" s="75" t="s">
        <v>152</v>
      </c>
      <c r="I22" s="76"/>
      <c r="J22" s="77">
        <v>0</v>
      </c>
      <c r="K22" s="77" t="s">
        <v>108</v>
      </c>
      <c r="L22" s="78" t="s">
        <v>57</v>
      </c>
    </row>
    <row r="23" spans="1:12" s="65" customFormat="1" ht="24" customHeight="1">
      <c r="A23" s="72"/>
      <c r="B23" s="350" t="s">
        <v>171</v>
      </c>
      <c r="C23" s="353"/>
      <c r="D23" s="354"/>
      <c r="E23" s="73"/>
      <c r="F23" s="72">
        <f t="shared" si="0"/>
        <v>0</v>
      </c>
      <c r="G23" s="74">
        <v>0</v>
      </c>
      <c r="H23" s="75" t="s">
        <v>152</v>
      </c>
      <c r="I23" s="76"/>
      <c r="J23" s="77">
        <v>0</v>
      </c>
      <c r="K23" s="77" t="s">
        <v>108</v>
      </c>
      <c r="L23" s="78" t="s">
        <v>57</v>
      </c>
    </row>
    <row r="24" spans="1:12" s="65" customFormat="1" ht="24" customHeight="1">
      <c r="A24" s="72"/>
      <c r="B24" s="350" t="s">
        <v>172</v>
      </c>
      <c r="C24" s="353"/>
      <c r="D24" s="354"/>
      <c r="E24" s="73"/>
      <c r="F24" s="72">
        <f t="shared" si="0"/>
        <v>0</v>
      </c>
      <c r="G24" s="74">
        <v>0</v>
      </c>
      <c r="H24" s="75" t="s">
        <v>152</v>
      </c>
      <c r="I24" s="76"/>
      <c r="J24" s="77">
        <v>0</v>
      </c>
      <c r="K24" s="77" t="s">
        <v>108</v>
      </c>
      <c r="L24" s="78" t="s">
        <v>57</v>
      </c>
    </row>
    <row r="25" spans="1:12" s="65" customFormat="1" ht="24" customHeight="1">
      <c r="A25" s="72"/>
      <c r="B25" s="350" t="s">
        <v>173</v>
      </c>
      <c r="C25" s="353"/>
      <c r="D25" s="354"/>
      <c r="E25" s="73"/>
      <c r="F25" s="72">
        <f t="shared" si="0"/>
        <v>0</v>
      </c>
      <c r="G25" s="74">
        <v>0</v>
      </c>
      <c r="H25" s="75" t="s">
        <v>152</v>
      </c>
      <c r="I25" s="76"/>
      <c r="J25" s="77">
        <v>0</v>
      </c>
      <c r="K25" s="77" t="s">
        <v>108</v>
      </c>
      <c r="L25" s="78" t="s">
        <v>57</v>
      </c>
    </row>
    <row r="26" spans="1:12" s="65" customFormat="1" ht="24" customHeight="1">
      <c r="A26" s="72"/>
      <c r="B26" s="350" t="s">
        <v>174</v>
      </c>
      <c r="C26" s="353"/>
      <c r="D26" s="354"/>
      <c r="E26" s="73"/>
      <c r="F26" s="72">
        <f t="shared" si="0"/>
        <v>0</v>
      </c>
      <c r="G26" s="74">
        <v>0</v>
      </c>
      <c r="H26" s="75" t="s">
        <v>152</v>
      </c>
      <c r="I26" s="76"/>
      <c r="J26" s="77">
        <v>0</v>
      </c>
      <c r="K26" s="77" t="s">
        <v>108</v>
      </c>
      <c r="L26" s="78" t="s">
        <v>57</v>
      </c>
    </row>
    <row r="27" spans="1:12" s="65" customFormat="1" ht="24" customHeight="1">
      <c r="A27" s="72"/>
      <c r="B27" s="350" t="s">
        <v>175</v>
      </c>
      <c r="C27" s="353"/>
      <c r="D27" s="354"/>
      <c r="E27" s="73"/>
      <c r="F27" s="72">
        <f t="shared" si="0"/>
        <v>0</v>
      </c>
      <c r="G27" s="74">
        <v>0</v>
      </c>
      <c r="H27" s="75" t="s">
        <v>152</v>
      </c>
      <c r="I27" s="76"/>
      <c r="J27" s="77">
        <v>0</v>
      </c>
      <c r="K27" s="77" t="s">
        <v>108</v>
      </c>
      <c r="L27" s="78" t="s">
        <v>57</v>
      </c>
    </row>
    <row r="28" spans="1:12" s="65" customFormat="1" ht="24" customHeight="1">
      <c r="A28" s="72"/>
      <c r="B28" s="350" t="s">
        <v>176</v>
      </c>
      <c r="C28" s="353"/>
      <c r="D28" s="354"/>
      <c r="E28" s="73"/>
      <c r="F28" s="72">
        <f t="shared" si="0"/>
        <v>0</v>
      </c>
      <c r="G28" s="74">
        <v>0</v>
      </c>
      <c r="H28" s="75" t="s">
        <v>152</v>
      </c>
      <c r="I28" s="76"/>
      <c r="J28" s="77">
        <v>0</v>
      </c>
      <c r="K28" s="77" t="s">
        <v>108</v>
      </c>
      <c r="L28" s="78" t="s">
        <v>57</v>
      </c>
    </row>
    <row r="29" spans="1:12" s="65" customFormat="1" ht="24" customHeight="1">
      <c r="A29" s="72"/>
      <c r="B29" s="350" t="s">
        <v>177</v>
      </c>
      <c r="C29" s="353"/>
      <c r="D29" s="354"/>
      <c r="E29" s="73"/>
      <c r="F29" s="72">
        <f t="shared" si="0"/>
        <v>0</v>
      </c>
      <c r="G29" s="74">
        <v>0</v>
      </c>
      <c r="H29" s="75" t="s">
        <v>152</v>
      </c>
      <c r="I29" s="76"/>
      <c r="J29" s="77">
        <v>0</v>
      </c>
      <c r="K29" s="77" t="s">
        <v>108</v>
      </c>
      <c r="L29" s="78" t="s">
        <v>57</v>
      </c>
    </row>
    <row r="30" spans="1:12" s="65" customFormat="1" ht="24" customHeight="1">
      <c r="A30" s="72"/>
      <c r="B30" s="350" t="s">
        <v>178</v>
      </c>
      <c r="C30" s="353"/>
      <c r="D30" s="354"/>
      <c r="E30" s="73"/>
      <c r="F30" s="72">
        <f t="shared" si="0"/>
        <v>0</v>
      </c>
      <c r="G30" s="74">
        <v>0</v>
      </c>
      <c r="H30" s="75" t="s">
        <v>152</v>
      </c>
      <c r="I30" s="76"/>
      <c r="J30" s="77">
        <v>0</v>
      </c>
      <c r="K30" s="77" t="s">
        <v>108</v>
      </c>
      <c r="L30" s="78" t="s">
        <v>57</v>
      </c>
    </row>
    <row r="31" spans="1:12" s="65" customFormat="1" ht="24" customHeight="1">
      <c r="A31" s="72"/>
      <c r="B31" s="350" t="s">
        <v>179</v>
      </c>
      <c r="C31" s="353"/>
      <c r="D31" s="354"/>
      <c r="E31" s="73"/>
      <c r="F31" s="72">
        <f t="shared" si="0"/>
        <v>0</v>
      </c>
      <c r="G31" s="74">
        <v>0</v>
      </c>
      <c r="H31" s="75" t="s">
        <v>152</v>
      </c>
      <c r="I31" s="76"/>
      <c r="J31" s="77">
        <v>0</v>
      </c>
      <c r="K31" s="77" t="s">
        <v>108</v>
      </c>
      <c r="L31" s="78" t="s">
        <v>57</v>
      </c>
    </row>
    <row r="32" spans="1:12" s="65" customFormat="1" ht="24" customHeight="1">
      <c r="A32" s="72"/>
      <c r="B32" s="350" t="s">
        <v>180</v>
      </c>
      <c r="C32" s="353"/>
      <c r="D32" s="354"/>
      <c r="E32" s="73"/>
      <c r="F32" s="72">
        <f t="shared" si="0"/>
        <v>0</v>
      </c>
      <c r="G32" s="74">
        <v>0</v>
      </c>
      <c r="H32" s="75" t="s">
        <v>152</v>
      </c>
      <c r="I32" s="76"/>
      <c r="J32" s="77">
        <v>0</v>
      </c>
      <c r="K32" s="77" t="s">
        <v>108</v>
      </c>
      <c r="L32" s="78" t="s">
        <v>57</v>
      </c>
    </row>
    <row r="33" spans="1:12" s="65" customFormat="1" ht="24" customHeight="1">
      <c r="A33" s="72"/>
      <c r="B33" s="350" t="s">
        <v>181</v>
      </c>
      <c r="C33" s="353"/>
      <c r="D33" s="354"/>
      <c r="E33" s="73"/>
      <c r="F33" s="72">
        <f t="shared" si="0"/>
        <v>0</v>
      </c>
      <c r="G33" s="74">
        <v>0</v>
      </c>
      <c r="H33" s="75" t="s">
        <v>152</v>
      </c>
      <c r="I33" s="76"/>
      <c r="J33" s="77">
        <v>0</v>
      </c>
      <c r="K33" s="77" t="s">
        <v>108</v>
      </c>
      <c r="L33" s="78" t="s">
        <v>57</v>
      </c>
    </row>
    <row r="34" spans="1:12" s="65" customFormat="1" ht="24" customHeight="1">
      <c r="A34" s="72"/>
      <c r="B34" s="350" t="s">
        <v>182</v>
      </c>
      <c r="C34" s="353"/>
      <c r="D34" s="354"/>
      <c r="E34" s="73"/>
      <c r="F34" s="72">
        <f t="shared" si="0"/>
        <v>0</v>
      </c>
      <c r="G34" s="74">
        <v>0</v>
      </c>
      <c r="H34" s="75" t="s">
        <v>152</v>
      </c>
      <c r="I34" s="76"/>
      <c r="J34" s="77">
        <v>0</v>
      </c>
      <c r="K34" s="77" t="s">
        <v>108</v>
      </c>
      <c r="L34" s="78" t="s">
        <v>57</v>
      </c>
    </row>
    <row r="35" spans="1:12" s="65" customFormat="1" ht="24" customHeight="1">
      <c r="A35" s="72"/>
      <c r="B35" s="350" t="s">
        <v>183</v>
      </c>
      <c r="C35" s="353"/>
      <c r="D35" s="354"/>
      <c r="E35" s="73"/>
      <c r="F35" s="72">
        <f t="shared" si="0"/>
        <v>0</v>
      </c>
      <c r="G35" s="74">
        <v>0</v>
      </c>
      <c r="H35" s="75" t="s">
        <v>152</v>
      </c>
      <c r="I35" s="76"/>
      <c r="J35" s="77">
        <v>0</v>
      </c>
      <c r="K35" s="77" t="s">
        <v>108</v>
      </c>
      <c r="L35" s="78" t="s">
        <v>57</v>
      </c>
    </row>
    <row r="36" spans="1:12" s="65" customFormat="1" ht="24" customHeight="1">
      <c r="A36" s="72"/>
      <c r="B36" s="350" t="s">
        <v>184</v>
      </c>
      <c r="C36" s="353"/>
      <c r="D36" s="354"/>
      <c r="E36" s="73"/>
      <c r="F36" s="72">
        <f t="shared" si="0"/>
        <v>0</v>
      </c>
      <c r="G36" s="74">
        <v>0</v>
      </c>
      <c r="H36" s="75" t="s">
        <v>152</v>
      </c>
      <c r="I36" s="76"/>
      <c r="J36" s="77">
        <v>0</v>
      </c>
      <c r="K36" s="77" t="s">
        <v>108</v>
      </c>
      <c r="L36" s="78" t="s">
        <v>57</v>
      </c>
    </row>
    <row r="37" spans="1:12" s="65" customFormat="1" ht="24" customHeight="1">
      <c r="A37" s="72"/>
      <c r="B37" s="350" t="s">
        <v>185</v>
      </c>
      <c r="C37" s="353"/>
      <c r="D37" s="354"/>
      <c r="E37" s="73"/>
      <c r="F37" s="72">
        <f t="shared" si="0"/>
        <v>0</v>
      </c>
      <c r="G37" s="74">
        <v>0</v>
      </c>
      <c r="H37" s="75" t="s">
        <v>152</v>
      </c>
      <c r="I37" s="76"/>
      <c r="J37" s="77">
        <v>0</v>
      </c>
      <c r="K37" s="77" t="s">
        <v>108</v>
      </c>
      <c r="L37" s="78" t="s">
        <v>57</v>
      </c>
    </row>
    <row r="38" spans="1:12" s="65" customFormat="1" ht="24" customHeight="1">
      <c r="A38" s="72"/>
      <c r="B38" s="350" t="s">
        <v>186</v>
      </c>
      <c r="C38" s="353"/>
      <c r="D38" s="354"/>
      <c r="E38" s="73"/>
      <c r="F38" s="72">
        <f t="shared" si="0"/>
        <v>0</v>
      </c>
      <c r="G38" s="74">
        <v>0</v>
      </c>
      <c r="H38" s="75" t="s">
        <v>152</v>
      </c>
      <c r="I38" s="76"/>
      <c r="J38" s="77">
        <v>0</v>
      </c>
      <c r="K38" s="77" t="s">
        <v>108</v>
      </c>
      <c r="L38" s="78" t="s">
        <v>57</v>
      </c>
    </row>
    <row r="39" spans="1:12" s="65" customFormat="1" ht="24" customHeight="1">
      <c r="A39" s="72"/>
      <c r="B39" s="350" t="s">
        <v>187</v>
      </c>
      <c r="C39" s="353"/>
      <c r="D39" s="354"/>
      <c r="E39" s="73"/>
      <c r="F39" s="72">
        <f t="shared" si="0"/>
        <v>0</v>
      </c>
      <c r="G39" s="74">
        <v>0</v>
      </c>
      <c r="H39" s="75" t="s">
        <v>152</v>
      </c>
      <c r="I39" s="76"/>
      <c r="J39" s="77">
        <v>0</v>
      </c>
      <c r="K39" s="77" t="s">
        <v>108</v>
      </c>
      <c r="L39" s="78" t="s">
        <v>57</v>
      </c>
    </row>
    <row r="40" spans="1:12" s="65" customFormat="1" ht="24" customHeight="1">
      <c r="A40" s="72"/>
      <c r="B40" s="350"/>
      <c r="C40" s="353"/>
      <c r="D40" s="354"/>
      <c r="E40" s="79"/>
      <c r="F40" s="72"/>
      <c r="G40" s="74"/>
      <c r="H40" s="75"/>
      <c r="I40" s="76"/>
      <c r="J40" s="77"/>
      <c r="K40" s="77"/>
      <c r="L40" s="76"/>
    </row>
    <row r="41" spans="1:12" s="65" customFormat="1" ht="24" customHeight="1">
      <c r="A41" s="66">
        <v>2</v>
      </c>
      <c r="B41" s="344" t="s">
        <v>188</v>
      </c>
      <c r="C41" s="345"/>
      <c r="D41" s="346"/>
      <c r="E41" s="67"/>
      <c r="F41" s="66">
        <f>G41*E41</f>
        <v>0</v>
      </c>
      <c r="G41" s="68">
        <f>SUM(G42:G204)</f>
        <v>0</v>
      </c>
      <c r="H41" s="69" t="s">
        <v>152</v>
      </c>
      <c r="I41" s="70">
        <v>100</v>
      </c>
      <c r="J41" s="71">
        <v>0</v>
      </c>
      <c r="K41" s="71" t="s">
        <v>108</v>
      </c>
      <c r="L41" s="70" t="s">
        <v>57</v>
      </c>
    </row>
    <row r="42" spans="1:12" s="65" customFormat="1" ht="21.75" customHeight="1">
      <c r="A42" s="72"/>
      <c r="B42" s="350" t="s">
        <v>189</v>
      </c>
      <c r="C42" s="353"/>
      <c r="D42" s="354"/>
      <c r="E42" s="73"/>
      <c r="F42" s="72">
        <f>G42*E42</f>
        <v>0</v>
      </c>
      <c r="G42" s="74">
        <v>0</v>
      </c>
      <c r="H42" s="75" t="s">
        <v>152</v>
      </c>
      <c r="I42" s="76"/>
      <c r="J42" s="77">
        <v>0</v>
      </c>
      <c r="K42" s="77" t="s">
        <v>108</v>
      </c>
      <c r="L42" s="78" t="s">
        <v>57</v>
      </c>
    </row>
    <row r="43" spans="1:12" s="65" customFormat="1" ht="21.75" customHeight="1">
      <c r="A43" s="72"/>
      <c r="B43" s="350" t="s">
        <v>190</v>
      </c>
      <c r="C43" s="353"/>
      <c r="D43" s="354"/>
      <c r="E43" s="73"/>
      <c r="F43" s="72">
        <f t="shared" ref="F43:F106" si="1">G43*E43</f>
        <v>0</v>
      </c>
      <c r="G43" s="74">
        <v>0</v>
      </c>
      <c r="H43" s="75" t="s">
        <v>152</v>
      </c>
      <c r="I43" s="76"/>
      <c r="J43" s="77">
        <v>0</v>
      </c>
      <c r="K43" s="77" t="s">
        <v>108</v>
      </c>
      <c r="L43" s="78" t="s">
        <v>57</v>
      </c>
    </row>
    <row r="44" spans="1:12" s="65" customFormat="1" ht="21.75" customHeight="1">
      <c r="A44" s="72"/>
      <c r="B44" s="350" t="s">
        <v>191</v>
      </c>
      <c r="C44" s="353"/>
      <c r="D44" s="354"/>
      <c r="E44" s="73"/>
      <c r="F44" s="72">
        <f t="shared" si="1"/>
        <v>0</v>
      </c>
      <c r="G44" s="74">
        <v>0</v>
      </c>
      <c r="H44" s="75" t="s">
        <v>152</v>
      </c>
      <c r="I44" s="76"/>
      <c r="J44" s="77">
        <v>0</v>
      </c>
      <c r="K44" s="77" t="s">
        <v>108</v>
      </c>
      <c r="L44" s="78" t="s">
        <v>57</v>
      </c>
    </row>
    <row r="45" spans="1:12" s="65" customFormat="1" ht="21.75" customHeight="1">
      <c r="A45" s="72"/>
      <c r="B45" s="350" t="s">
        <v>192</v>
      </c>
      <c r="C45" s="353"/>
      <c r="D45" s="354"/>
      <c r="E45" s="73"/>
      <c r="F45" s="72">
        <f t="shared" si="1"/>
        <v>0</v>
      </c>
      <c r="G45" s="74">
        <v>0</v>
      </c>
      <c r="H45" s="75" t="s">
        <v>152</v>
      </c>
      <c r="I45" s="76"/>
      <c r="J45" s="77">
        <v>0</v>
      </c>
      <c r="K45" s="77" t="s">
        <v>108</v>
      </c>
      <c r="L45" s="78" t="s">
        <v>57</v>
      </c>
    </row>
    <row r="46" spans="1:12" s="65" customFormat="1" ht="21.75" customHeight="1">
      <c r="A46" s="72"/>
      <c r="B46" s="350" t="s">
        <v>193</v>
      </c>
      <c r="C46" s="353"/>
      <c r="D46" s="354"/>
      <c r="E46" s="73"/>
      <c r="F46" s="72">
        <f t="shared" si="1"/>
        <v>0</v>
      </c>
      <c r="G46" s="74">
        <v>0</v>
      </c>
      <c r="H46" s="75" t="s">
        <v>152</v>
      </c>
      <c r="I46" s="76"/>
      <c r="J46" s="77">
        <v>0</v>
      </c>
      <c r="K46" s="77" t="s">
        <v>108</v>
      </c>
      <c r="L46" s="78" t="s">
        <v>57</v>
      </c>
    </row>
    <row r="47" spans="1:12" s="65" customFormat="1" ht="21.75" customHeight="1">
      <c r="A47" s="72"/>
      <c r="B47" s="350" t="s">
        <v>194</v>
      </c>
      <c r="C47" s="353"/>
      <c r="D47" s="354"/>
      <c r="E47" s="73"/>
      <c r="F47" s="72">
        <f t="shared" si="1"/>
        <v>0</v>
      </c>
      <c r="G47" s="74">
        <v>0</v>
      </c>
      <c r="H47" s="75" t="s">
        <v>152</v>
      </c>
      <c r="I47" s="76"/>
      <c r="J47" s="77">
        <v>0</v>
      </c>
      <c r="K47" s="77" t="s">
        <v>108</v>
      </c>
      <c r="L47" s="78" t="s">
        <v>57</v>
      </c>
    </row>
    <row r="48" spans="1:12" s="65" customFormat="1" ht="21.75" customHeight="1">
      <c r="A48" s="72"/>
      <c r="B48" s="350" t="s">
        <v>195</v>
      </c>
      <c r="C48" s="353"/>
      <c r="D48" s="354"/>
      <c r="E48" s="73"/>
      <c r="F48" s="72">
        <f t="shared" si="1"/>
        <v>0</v>
      </c>
      <c r="G48" s="74">
        <v>0</v>
      </c>
      <c r="H48" s="75" t="s">
        <v>152</v>
      </c>
      <c r="I48" s="76"/>
      <c r="J48" s="77">
        <v>0</v>
      </c>
      <c r="K48" s="77" t="s">
        <v>108</v>
      </c>
      <c r="L48" s="78" t="s">
        <v>57</v>
      </c>
    </row>
    <row r="49" spans="1:12" s="65" customFormat="1" ht="21.75" customHeight="1">
      <c r="A49" s="72"/>
      <c r="B49" s="350" t="s">
        <v>196</v>
      </c>
      <c r="C49" s="353"/>
      <c r="D49" s="354"/>
      <c r="E49" s="73"/>
      <c r="F49" s="72">
        <f t="shared" si="1"/>
        <v>0</v>
      </c>
      <c r="G49" s="74">
        <v>0</v>
      </c>
      <c r="H49" s="75" t="s">
        <v>152</v>
      </c>
      <c r="I49" s="76"/>
      <c r="J49" s="77">
        <v>0</v>
      </c>
      <c r="K49" s="77" t="s">
        <v>108</v>
      </c>
      <c r="L49" s="78" t="s">
        <v>57</v>
      </c>
    </row>
    <row r="50" spans="1:12" s="65" customFormat="1" ht="21.75" customHeight="1">
      <c r="A50" s="72"/>
      <c r="B50" s="350" t="s">
        <v>197</v>
      </c>
      <c r="C50" s="353"/>
      <c r="D50" s="354"/>
      <c r="E50" s="73"/>
      <c r="F50" s="72">
        <f t="shared" si="1"/>
        <v>0</v>
      </c>
      <c r="G50" s="74">
        <v>0</v>
      </c>
      <c r="H50" s="75" t="s">
        <v>152</v>
      </c>
      <c r="I50" s="76"/>
      <c r="J50" s="77">
        <v>0</v>
      </c>
      <c r="K50" s="77" t="s">
        <v>108</v>
      </c>
      <c r="L50" s="78" t="s">
        <v>57</v>
      </c>
    </row>
    <row r="51" spans="1:12" s="65" customFormat="1" ht="21.75" customHeight="1">
      <c r="A51" s="72"/>
      <c r="B51" s="350" t="s">
        <v>198</v>
      </c>
      <c r="C51" s="353"/>
      <c r="D51" s="354"/>
      <c r="E51" s="73"/>
      <c r="F51" s="72">
        <f t="shared" si="1"/>
        <v>0</v>
      </c>
      <c r="G51" s="74">
        <v>0</v>
      </c>
      <c r="H51" s="75" t="s">
        <v>152</v>
      </c>
      <c r="I51" s="76"/>
      <c r="J51" s="77">
        <v>0</v>
      </c>
      <c r="K51" s="77" t="s">
        <v>108</v>
      </c>
      <c r="L51" s="78" t="s">
        <v>57</v>
      </c>
    </row>
    <row r="52" spans="1:12" s="65" customFormat="1" ht="21.75" customHeight="1">
      <c r="A52" s="72"/>
      <c r="B52" s="350" t="s">
        <v>199</v>
      </c>
      <c r="C52" s="353"/>
      <c r="D52" s="354"/>
      <c r="E52" s="73"/>
      <c r="F52" s="72">
        <f t="shared" si="1"/>
        <v>0</v>
      </c>
      <c r="G52" s="74">
        <v>0</v>
      </c>
      <c r="H52" s="75" t="s">
        <v>152</v>
      </c>
      <c r="I52" s="76"/>
      <c r="J52" s="77">
        <v>0</v>
      </c>
      <c r="K52" s="77" t="s">
        <v>108</v>
      </c>
      <c r="L52" s="78" t="s">
        <v>57</v>
      </c>
    </row>
    <row r="53" spans="1:12" s="65" customFormat="1" ht="21.75" customHeight="1">
      <c r="A53" s="72"/>
      <c r="B53" s="350" t="s">
        <v>200</v>
      </c>
      <c r="C53" s="353"/>
      <c r="D53" s="354"/>
      <c r="E53" s="73"/>
      <c r="F53" s="72">
        <f t="shared" si="1"/>
        <v>0</v>
      </c>
      <c r="G53" s="74">
        <v>0</v>
      </c>
      <c r="H53" s="75" t="s">
        <v>152</v>
      </c>
      <c r="I53" s="76"/>
      <c r="J53" s="77">
        <v>0</v>
      </c>
      <c r="K53" s="77" t="s">
        <v>108</v>
      </c>
      <c r="L53" s="78" t="s">
        <v>57</v>
      </c>
    </row>
    <row r="54" spans="1:12" s="65" customFormat="1" ht="21.75" customHeight="1">
      <c r="A54" s="72"/>
      <c r="B54" s="350" t="s">
        <v>201</v>
      </c>
      <c r="C54" s="353"/>
      <c r="D54" s="354"/>
      <c r="E54" s="73"/>
      <c r="F54" s="72">
        <f t="shared" si="1"/>
        <v>0</v>
      </c>
      <c r="G54" s="74">
        <v>0</v>
      </c>
      <c r="H54" s="75" t="s">
        <v>152</v>
      </c>
      <c r="I54" s="76"/>
      <c r="J54" s="77">
        <v>0</v>
      </c>
      <c r="K54" s="77" t="s">
        <v>108</v>
      </c>
      <c r="L54" s="78" t="s">
        <v>57</v>
      </c>
    </row>
    <row r="55" spans="1:12" s="65" customFormat="1" ht="21.75" customHeight="1">
      <c r="A55" s="72"/>
      <c r="B55" s="350" t="s">
        <v>202</v>
      </c>
      <c r="C55" s="353"/>
      <c r="D55" s="354"/>
      <c r="E55" s="73"/>
      <c r="F55" s="72">
        <f t="shared" si="1"/>
        <v>0</v>
      </c>
      <c r="G55" s="74">
        <v>0</v>
      </c>
      <c r="H55" s="75" t="s">
        <v>152</v>
      </c>
      <c r="I55" s="76"/>
      <c r="J55" s="77">
        <v>0</v>
      </c>
      <c r="K55" s="77" t="s">
        <v>108</v>
      </c>
      <c r="L55" s="78" t="s">
        <v>57</v>
      </c>
    </row>
    <row r="56" spans="1:12" s="65" customFormat="1" ht="21.75" customHeight="1">
      <c r="A56" s="72"/>
      <c r="B56" s="350" t="s">
        <v>203</v>
      </c>
      <c r="C56" s="353"/>
      <c r="D56" s="354"/>
      <c r="E56" s="73"/>
      <c r="F56" s="72">
        <f t="shared" si="1"/>
        <v>0</v>
      </c>
      <c r="G56" s="74">
        <v>0</v>
      </c>
      <c r="H56" s="75" t="s">
        <v>152</v>
      </c>
      <c r="I56" s="76"/>
      <c r="J56" s="77">
        <v>0</v>
      </c>
      <c r="K56" s="77" t="s">
        <v>108</v>
      </c>
      <c r="L56" s="78" t="s">
        <v>57</v>
      </c>
    </row>
    <row r="57" spans="1:12" s="65" customFormat="1" ht="21.75" customHeight="1">
      <c r="A57" s="72"/>
      <c r="B57" s="350" t="s">
        <v>204</v>
      </c>
      <c r="C57" s="353"/>
      <c r="D57" s="354"/>
      <c r="E57" s="73"/>
      <c r="F57" s="72">
        <f t="shared" si="1"/>
        <v>0</v>
      </c>
      <c r="G57" s="74">
        <v>0</v>
      </c>
      <c r="H57" s="75" t="s">
        <v>152</v>
      </c>
      <c r="I57" s="76"/>
      <c r="J57" s="77">
        <v>0</v>
      </c>
      <c r="K57" s="77" t="s">
        <v>108</v>
      </c>
      <c r="L57" s="78" t="s">
        <v>57</v>
      </c>
    </row>
    <row r="58" spans="1:12" s="65" customFormat="1" ht="21.75" customHeight="1">
      <c r="A58" s="72"/>
      <c r="B58" s="350" t="s">
        <v>205</v>
      </c>
      <c r="C58" s="353"/>
      <c r="D58" s="354"/>
      <c r="E58" s="73"/>
      <c r="F58" s="72">
        <f t="shared" si="1"/>
        <v>0</v>
      </c>
      <c r="G58" s="74">
        <v>0</v>
      </c>
      <c r="H58" s="75" t="s">
        <v>152</v>
      </c>
      <c r="I58" s="76"/>
      <c r="J58" s="77">
        <v>0</v>
      </c>
      <c r="K58" s="77" t="s">
        <v>108</v>
      </c>
      <c r="L58" s="78" t="s">
        <v>57</v>
      </c>
    </row>
    <row r="59" spans="1:12" s="65" customFormat="1" ht="21.75" customHeight="1">
      <c r="A59" s="72"/>
      <c r="B59" s="350" t="s">
        <v>206</v>
      </c>
      <c r="C59" s="353"/>
      <c r="D59" s="354"/>
      <c r="E59" s="73"/>
      <c r="F59" s="72">
        <f t="shared" si="1"/>
        <v>0</v>
      </c>
      <c r="G59" s="74">
        <v>0</v>
      </c>
      <c r="H59" s="75" t="s">
        <v>152</v>
      </c>
      <c r="I59" s="76"/>
      <c r="J59" s="77">
        <v>0</v>
      </c>
      <c r="K59" s="77" t="s">
        <v>108</v>
      </c>
      <c r="L59" s="78" t="s">
        <v>57</v>
      </c>
    </row>
    <row r="60" spans="1:12" s="65" customFormat="1" ht="21.75" customHeight="1">
      <c r="A60" s="72"/>
      <c r="B60" s="350" t="s">
        <v>207</v>
      </c>
      <c r="C60" s="353"/>
      <c r="D60" s="354"/>
      <c r="E60" s="73"/>
      <c r="F60" s="72">
        <f t="shared" si="1"/>
        <v>0</v>
      </c>
      <c r="G60" s="74">
        <v>0</v>
      </c>
      <c r="H60" s="75" t="s">
        <v>152</v>
      </c>
      <c r="I60" s="76"/>
      <c r="J60" s="77">
        <v>0</v>
      </c>
      <c r="K60" s="77" t="s">
        <v>108</v>
      </c>
      <c r="L60" s="78" t="s">
        <v>57</v>
      </c>
    </row>
    <row r="61" spans="1:12" s="65" customFormat="1" ht="21.75" customHeight="1">
      <c r="A61" s="72"/>
      <c r="B61" s="350" t="s">
        <v>208</v>
      </c>
      <c r="C61" s="353"/>
      <c r="D61" s="354"/>
      <c r="E61" s="73"/>
      <c r="F61" s="72">
        <f t="shared" si="1"/>
        <v>0</v>
      </c>
      <c r="G61" s="74">
        <v>0</v>
      </c>
      <c r="H61" s="75" t="s">
        <v>152</v>
      </c>
      <c r="I61" s="76"/>
      <c r="J61" s="77">
        <v>0</v>
      </c>
      <c r="K61" s="77" t="s">
        <v>108</v>
      </c>
      <c r="L61" s="78" t="s">
        <v>57</v>
      </c>
    </row>
    <row r="62" spans="1:12" s="65" customFormat="1" ht="21.75" customHeight="1">
      <c r="A62" s="72"/>
      <c r="B62" s="350" t="s">
        <v>209</v>
      </c>
      <c r="C62" s="353"/>
      <c r="D62" s="354"/>
      <c r="E62" s="73"/>
      <c r="F62" s="72">
        <f t="shared" si="1"/>
        <v>0</v>
      </c>
      <c r="G62" s="74">
        <v>0</v>
      </c>
      <c r="H62" s="75" t="s">
        <v>152</v>
      </c>
      <c r="I62" s="76"/>
      <c r="J62" s="77">
        <v>0</v>
      </c>
      <c r="K62" s="77" t="s">
        <v>108</v>
      </c>
      <c r="L62" s="78" t="s">
        <v>57</v>
      </c>
    </row>
    <row r="63" spans="1:12" s="65" customFormat="1" ht="21.75" customHeight="1">
      <c r="A63" s="72"/>
      <c r="B63" s="350" t="s">
        <v>210</v>
      </c>
      <c r="C63" s="353"/>
      <c r="D63" s="354"/>
      <c r="E63" s="73"/>
      <c r="F63" s="72">
        <f t="shared" si="1"/>
        <v>0</v>
      </c>
      <c r="G63" s="74">
        <v>0</v>
      </c>
      <c r="H63" s="75" t="s">
        <v>152</v>
      </c>
      <c r="I63" s="76"/>
      <c r="J63" s="77">
        <v>0</v>
      </c>
      <c r="K63" s="77" t="s">
        <v>108</v>
      </c>
      <c r="L63" s="78" t="s">
        <v>57</v>
      </c>
    </row>
    <row r="64" spans="1:12" s="65" customFormat="1" ht="21.75" customHeight="1">
      <c r="A64" s="72"/>
      <c r="B64" s="350" t="s">
        <v>211</v>
      </c>
      <c r="C64" s="353"/>
      <c r="D64" s="354"/>
      <c r="E64" s="73"/>
      <c r="F64" s="72">
        <f t="shared" si="1"/>
        <v>0</v>
      </c>
      <c r="G64" s="74">
        <v>0</v>
      </c>
      <c r="H64" s="75" t="s">
        <v>152</v>
      </c>
      <c r="I64" s="76"/>
      <c r="J64" s="77">
        <v>0</v>
      </c>
      <c r="K64" s="77" t="s">
        <v>108</v>
      </c>
      <c r="L64" s="78" t="s">
        <v>57</v>
      </c>
    </row>
    <row r="65" spans="1:12" s="65" customFormat="1" ht="21.75" customHeight="1">
      <c r="A65" s="72"/>
      <c r="B65" s="350" t="s">
        <v>212</v>
      </c>
      <c r="C65" s="353"/>
      <c r="D65" s="354"/>
      <c r="E65" s="73"/>
      <c r="F65" s="72">
        <f t="shared" si="1"/>
        <v>0</v>
      </c>
      <c r="G65" s="74">
        <v>0</v>
      </c>
      <c r="H65" s="75" t="s">
        <v>152</v>
      </c>
      <c r="I65" s="76"/>
      <c r="J65" s="77">
        <v>0</v>
      </c>
      <c r="K65" s="77" t="s">
        <v>108</v>
      </c>
      <c r="L65" s="78" t="s">
        <v>57</v>
      </c>
    </row>
    <row r="66" spans="1:12" s="65" customFormat="1" ht="21.75" customHeight="1">
      <c r="A66" s="72"/>
      <c r="B66" s="350" t="s">
        <v>213</v>
      </c>
      <c r="C66" s="353"/>
      <c r="D66" s="354"/>
      <c r="E66" s="73"/>
      <c r="F66" s="72">
        <f t="shared" si="1"/>
        <v>0</v>
      </c>
      <c r="G66" s="74">
        <v>0</v>
      </c>
      <c r="H66" s="75" t="s">
        <v>152</v>
      </c>
      <c r="I66" s="76"/>
      <c r="J66" s="77">
        <v>0</v>
      </c>
      <c r="K66" s="77" t="s">
        <v>108</v>
      </c>
      <c r="L66" s="78" t="s">
        <v>57</v>
      </c>
    </row>
    <row r="67" spans="1:12" s="65" customFormat="1" ht="21.75" customHeight="1">
      <c r="A67" s="72"/>
      <c r="B67" s="350" t="s">
        <v>214</v>
      </c>
      <c r="C67" s="353"/>
      <c r="D67" s="354"/>
      <c r="E67" s="73"/>
      <c r="F67" s="72">
        <f t="shared" si="1"/>
        <v>0</v>
      </c>
      <c r="G67" s="74">
        <v>0</v>
      </c>
      <c r="H67" s="75" t="s">
        <v>152</v>
      </c>
      <c r="I67" s="76"/>
      <c r="J67" s="77">
        <v>0</v>
      </c>
      <c r="K67" s="77" t="s">
        <v>108</v>
      </c>
      <c r="L67" s="78" t="s">
        <v>57</v>
      </c>
    </row>
    <row r="68" spans="1:12" s="65" customFormat="1" ht="21.75" customHeight="1">
      <c r="A68" s="72"/>
      <c r="B68" s="350" t="s">
        <v>215</v>
      </c>
      <c r="C68" s="353"/>
      <c r="D68" s="354"/>
      <c r="E68" s="73"/>
      <c r="F68" s="72">
        <f t="shared" si="1"/>
        <v>0</v>
      </c>
      <c r="G68" s="74">
        <v>0</v>
      </c>
      <c r="H68" s="75" t="s">
        <v>152</v>
      </c>
      <c r="I68" s="76"/>
      <c r="J68" s="77">
        <v>0</v>
      </c>
      <c r="K68" s="77" t="s">
        <v>108</v>
      </c>
      <c r="L68" s="78" t="s">
        <v>57</v>
      </c>
    </row>
    <row r="69" spans="1:12" s="65" customFormat="1" ht="21.75" customHeight="1">
      <c r="A69" s="72"/>
      <c r="B69" s="350" t="s">
        <v>216</v>
      </c>
      <c r="C69" s="353"/>
      <c r="D69" s="354"/>
      <c r="E69" s="73"/>
      <c r="F69" s="72">
        <f t="shared" si="1"/>
        <v>0</v>
      </c>
      <c r="G69" s="74">
        <v>0</v>
      </c>
      <c r="H69" s="75" t="s">
        <v>152</v>
      </c>
      <c r="I69" s="76"/>
      <c r="J69" s="77">
        <v>0</v>
      </c>
      <c r="K69" s="77" t="s">
        <v>108</v>
      </c>
      <c r="L69" s="78" t="s">
        <v>57</v>
      </c>
    </row>
    <row r="70" spans="1:12" s="65" customFormat="1" ht="21.75" customHeight="1">
      <c r="A70" s="72"/>
      <c r="B70" s="350" t="s">
        <v>217</v>
      </c>
      <c r="C70" s="353"/>
      <c r="D70" s="354"/>
      <c r="E70" s="73"/>
      <c r="F70" s="72">
        <f t="shared" si="1"/>
        <v>0</v>
      </c>
      <c r="G70" s="74">
        <v>0</v>
      </c>
      <c r="H70" s="75" t="s">
        <v>152</v>
      </c>
      <c r="I70" s="76"/>
      <c r="J70" s="77">
        <v>0</v>
      </c>
      <c r="K70" s="77" t="s">
        <v>108</v>
      </c>
      <c r="L70" s="78" t="s">
        <v>57</v>
      </c>
    </row>
    <row r="71" spans="1:12" s="65" customFormat="1" ht="21.75" customHeight="1">
      <c r="A71" s="72"/>
      <c r="B71" s="350" t="s">
        <v>218</v>
      </c>
      <c r="C71" s="353"/>
      <c r="D71" s="354"/>
      <c r="E71" s="73"/>
      <c r="F71" s="72">
        <f t="shared" si="1"/>
        <v>0</v>
      </c>
      <c r="G71" s="74">
        <v>0</v>
      </c>
      <c r="H71" s="75" t="s">
        <v>152</v>
      </c>
      <c r="I71" s="76"/>
      <c r="J71" s="77">
        <v>0</v>
      </c>
      <c r="K71" s="77" t="s">
        <v>108</v>
      </c>
      <c r="L71" s="78" t="s">
        <v>57</v>
      </c>
    </row>
    <row r="72" spans="1:12" s="65" customFormat="1" ht="21.75" customHeight="1">
      <c r="A72" s="72"/>
      <c r="B72" s="350" t="s">
        <v>219</v>
      </c>
      <c r="C72" s="353"/>
      <c r="D72" s="354"/>
      <c r="E72" s="73"/>
      <c r="F72" s="72">
        <f t="shared" si="1"/>
        <v>0</v>
      </c>
      <c r="G72" s="74">
        <v>0</v>
      </c>
      <c r="H72" s="75" t="s">
        <v>152</v>
      </c>
      <c r="I72" s="76"/>
      <c r="J72" s="77">
        <v>0</v>
      </c>
      <c r="K72" s="77" t="s">
        <v>108</v>
      </c>
      <c r="L72" s="78" t="s">
        <v>57</v>
      </c>
    </row>
    <row r="73" spans="1:12" s="65" customFormat="1" ht="21.75" customHeight="1">
      <c r="A73" s="72"/>
      <c r="B73" s="350" t="s">
        <v>220</v>
      </c>
      <c r="C73" s="353"/>
      <c r="D73" s="354"/>
      <c r="E73" s="73"/>
      <c r="F73" s="72">
        <f t="shared" si="1"/>
        <v>0</v>
      </c>
      <c r="G73" s="74">
        <v>0</v>
      </c>
      <c r="H73" s="75" t="s">
        <v>152</v>
      </c>
      <c r="I73" s="76"/>
      <c r="J73" s="77">
        <v>0</v>
      </c>
      <c r="K73" s="77" t="s">
        <v>108</v>
      </c>
      <c r="L73" s="78" t="s">
        <v>57</v>
      </c>
    </row>
    <row r="74" spans="1:12" s="65" customFormat="1" ht="21.75" customHeight="1">
      <c r="A74" s="72"/>
      <c r="B74" s="350" t="s">
        <v>221</v>
      </c>
      <c r="C74" s="353"/>
      <c r="D74" s="354"/>
      <c r="E74" s="73"/>
      <c r="F74" s="72">
        <f t="shared" si="1"/>
        <v>0</v>
      </c>
      <c r="G74" s="74">
        <v>0</v>
      </c>
      <c r="H74" s="75" t="s">
        <v>152</v>
      </c>
      <c r="I74" s="76"/>
      <c r="J74" s="77">
        <v>0</v>
      </c>
      <c r="K74" s="77" t="s">
        <v>108</v>
      </c>
      <c r="L74" s="78" t="s">
        <v>57</v>
      </c>
    </row>
    <row r="75" spans="1:12" s="65" customFormat="1" ht="21.75" customHeight="1">
      <c r="A75" s="72"/>
      <c r="B75" s="80" t="s">
        <v>222</v>
      </c>
      <c r="C75" s="81"/>
      <c r="D75" s="82"/>
      <c r="E75" s="73"/>
      <c r="F75" s="72">
        <f t="shared" si="1"/>
        <v>0</v>
      </c>
      <c r="G75" s="74">
        <v>0</v>
      </c>
      <c r="H75" s="75" t="s">
        <v>152</v>
      </c>
      <c r="I75" s="76"/>
      <c r="J75" s="77">
        <v>0</v>
      </c>
      <c r="K75" s="77" t="s">
        <v>108</v>
      </c>
      <c r="L75" s="78" t="s">
        <v>57</v>
      </c>
    </row>
    <row r="76" spans="1:12" s="65" customFormat="1" ht="21.75" customHeight="1">
      <c r="A76" s="72"/>
      <c r="B76" s="350" t="s">
        <v>223</v>
      </c>
      <c r="C76" s="353"/>
      <c r="D76" s="354"/>
      <c r="E76" s="73"/>
      <c r="F76" s="72">
        <f t="shared" si="1"/>
        <v>0</v>
      </c>
      <c r="G76" s="74">
        <v>0</v>
      </c>
      <c r="H76" s="75" t="s">
        <v>152</v>
      </c>
      <c r="I76" s="76"/>
      <c r="J76" s="77">
        <v>0</v>
      </c>
      <c r="K76" s="77" t="s">
        <v>108</v>
      </c>
      <c r="L76" s="78" t="s">
        <v>57</v>
      </c>
    </row>
    <row r="77" spans="1:12" s="65" customFormat="1" ht="21.75" customHeight="1">
      <c r="A77" s="72"/>
      <c r="B77" s="350" t="s">
        <v>224</v>
      </c>
      <c r="C77" s="353"/>
      <c r="D77" s="354"/>
      <c r="E77" s="73"/>
      <c r="F77" s="72">
        <f t="shared" si="1"/>
        <v>0</v>
      </c>
      <c r="G77" s="74">
        <v>0</v>
      </c>
      <c r="H77" s="75" t="s">
        <v>152</v>
      </c>
      <c r="I77" s="76"/>
      <c r="J77" s="77">
        <v>0</v>
      </c>
      <c r="K77" s="77" t="s">
        <v>108</v>
      </c>
      <c r="L77" s="78" t="s">
        <v>57</v>
      </c>
    </row>
    <row r="78" spans="1:12" s="65" customFormat="1" ht="21.75" customHeight="1">
      <c r="A78" s="72"/>
      <c r="B78" s="350" t="s">
        <v>225</v>
      </c>
      <c r="C78" s="353"/>
      <c r="D78" s="354"/>
      <c r="E78" s="73"/>
      <c r="F78" s="72">
        <f t="shared" si="1"/>
        <v>0</v>
      </c>
      <c r="G78" s="74">
        <v>0</v>
      </c>
      <c r="H78" s="75" t="s">
        <v>152</v>
      </c>
      <c r="I78" s="76"/>
      <c r="J78" s="77">
        <v>0</v>
      </c>
      <c r="K78" s="77" t="s">
        <v>108</v>
      </c>
      <c r="L78" s="78" t="s">
        <v>57</v>
      </c>
    </row>
    <row r="79" spans="1:12" s="65" customFormat="1" ht="21.75" customHeight="1">
      <c r="A79" s="72"/>
      <c r="B79" s="350" t="s">
        <v>226</v>
      </c>
      <c r="C79" s="353"/>
      <c r="D79" s="354"/>
      <c r="E79" s="73"/>
      <c r="F79" s="72">
        <f t="shared" si="1"/>
        <v>0</v>
      </c>
      <c r="G79" s="74">
        <v>0</v>
      </c>
      <c r="H79" s="75" t="s">
        <v>152</v>
      </c>
      <c r="I79" s="76"/>
      <c r="J79" s="77">
        <v>0</v>
      </c>
      <c r="K79" s="77" t="s">
        <v>108</v>
      </c>
      <c r="L79" s="78" t="s">
        <v>57</v>
      </c>
    </row>
    <row r="80" spans="1:12" s="65" customFormat="1" ht="21.75" customHeight="1">
      <c r="A80" s="72"/>
      <c r="B80" s="350" t="s">
        <v>227</v>
      </c>
      <c r="C80" s="353"/>
      <c r="D80" s="354"/>
      <c r="E80" s="73"/>
      <c r="F80" s="72">
        <f t="shared" si="1"/>
        <v>0</v>
      </c>
      <c r="G80" s="74">
        <v>0</v>
      </c>
      <c r="H80" s="75" t="s">
        <v>152</v>
      </c>
      <c r="I80" s="76"/>
      <c r="J80" s="77">
        <v>0</v>
      </c>
      <c r="K80" s="77" t="s">
        <v>108</v>
      </c>
      <c r="L80" s="78" t="s">
        <v>57</v>
      </c>
    </row>
    <row r="81" spans="1:12" s="65" customFormat="1" ht="21.75" customHeight="1">
      <c r="A81" s="72"/>
      <c r="B81" s="350" t="s">
        <v>228</v>
      </c>
      <c r="C81" s="353"/>
      <c r="D81" s="354"/>
      <c r="E81" s="73"/>
      <c r="F81" s="72">
        <f t="shared" si="1"/>
        <v>0</v>
      </c>
      <c r="G81" s="74">
        <v>0</v>
      </c>
      <c r="H81" s="75" t="s">
        <v>152</v>
      </c>
      <c r="I81" s="76"/>
      <c r="J81" s="77">
        <v>0</v>
      </c>
      <c r="K81" s="77" t="s">
        <v>108</v>
      </c>
      <c r="L81" s="78" t="s">
        <v>57</v>
      </c>
    </row>
    <row r="82" spans="1:12" s="65" customFormat="1" ht="21.75" customHeight="1">
      <c r="A82" s="72"/>
      <c r="B82" s="350" t="s">
        <v>229</v>
      </c>
      <c r="C82" s="353"/>
      <c r="D82" s="354"/>
      <c r="E82" s="73"/>
      <c r="F82" s="72">
        <f t="shared" si="1"/>
        <v>0</v>
      </c>
      <c r="G82" s="74">
        <v>0</v>
      </c>
      <c r="H82" s="75" t="s">
        <v>152</v>
      </c>
      <c r="I82" s="76"/>
      <c r="J82" s="77">
        <v>0</v>
      </c>
      <c r="K82" s="77" t="s">
        <v>108</v>
      </c>
      <c r="L82" s="78" t="s">
        <v>57</v>
      </c>
    </row>
    <row r="83" spans="1:12" s="65" customFormat="1" ht="21.75" customHeight="1">
      <c r="A83" s="72"/>
      <c r="B83" s="350" t="s">
        <v>230</v>
      </c>
      <c r="C83" s="353"/>
      <c r="D83" s="354"/>
      <c r="E83" s="73"/>
      <c r="F83" s="72">
        <f t="shared" si="1"/>
        <v>0</v>
      </c>
      <c r="G83" s="74">
        <v>0</v>
      </c>
      <c r="H83" s="75" t="s">
        <v>152</v>
      </c>
      <c r="I83" s="76"/>
      <c r="J83" s="77">
        <v>0</v>
      </c>
      <c r="K83" s="77" t="s">
        <v>108</v>
      </c>
      <c r="L83" s="78" t="s">
        <v>57</v>
      </c>
    </row>
    <row r="84" spans="1:12" s="65" customFormat="1" ht="21.75" customHeight="1">
      <c r="A84" s="72"/>
      <c r="B84" s="350" t="s">
        <v>231</v>
      </c>
      <c r="C84" s="353"/>
      <c r="D84" s="354"/>
      <c r="E84" s="73"/>
      <c r="F84" s="72">
        <f t="shared" si="1"/>
        <v>0</v>
      </c>
      <c r="G84" s="74">
        <v>0</v>
      </c>
      <c r="H84" s="75" t="s">
        <v>152</v>
      </c>
      <c r="I84" s="76"/>
      <c r="J84" s="77">
        <v>0</v>
      </c>
      <c r="K84" s="77" t="s">
        <v>108</v>
      </c>
      <c r="L84" s="78" t="s">
        <v>57</v>
      </c>
    </row>
    <row r="85" spans="1:12" s="65" customFormat="1" ht="21.75" customHeight="1">
      <c r="A85" s="72"/>
      <c r="B85" s="350" t="s">
        <v>232</v>
      </c>
      <c r="C85" s="353"/>
      <c r="D85" s="354"/>
      <c r="E85" s="73"/>
      <c r="F85" s="72">
        <f t="shared" si="1"/>
        <v>0</v>
      </c>
      <c r="G85" s="74">
        <v>0</v>
      </c>
      <c r="H85" s="75" t="s">
        <v>152</v>
      </c>
      <c r="I85" s="76"/>
      <c r="J85" s="77">
        <v>0</v>
      </c>
      <c r="K85" s="77" t="s">
        <v>108</v>
      </c>
      <c r="L85" s="78" t="s">
        <v>57</v>
      </c>
    </row>
    <row r="86" spans="1:12" s="65" customFormat="1" ht="21.75" customHeight="1">
      <c r="A86" s="72"/>
      <c r="B86" s="350" t="s">
        <v>233</v>
      </c>
      <c r="C86" s="353"/>
      <c r="D86" s="354"/>
      <c r="E86" s="73"/>
      <c r="F86" s="72">
        <f t="shared" si="1"/>
        <v>0</v>
      </c>
      <c r="G86" s="74">
        <v>0</v>
      </c>
      <c r="H86" s="75" t="s">
        <v>152</v>
      </c>
      <c r="I86" s="76"/>
      <c r="J86" s="77">
        <v>0</v>
      </c>
      <c r="K86" s="77" t="s">
        <v>108</v>
      </c>
      <c r="L86" s="78" t="s">
        <v>57</v>
      </c>
    </row>
    <row r="87" spans="1:12" s="65" customFormat="1" ht="21.75" customHeight="1">
      <c r="A87" s="72"/>
      <c r="B87" s="350" t="s">
        <v>234</v>
      </c>
      <c r="C87" s="353"/>
      <c r="D87" s="354"/>
      <c r="E87" s="73"/>
      <c r="F87" s="72">
        <f t="shared" si="1"/>
        <v>0</v>
      </c>
      <c r="G87" s="74">
        <v>0</v>
      </c>
      <c r="H87" s="75" t="s">
        <v>152</v>
      </c>
      <c r="I87" s="76"/>
      <c r="J87" s="77">
        <v>0</v>
      </c>
      <c r="K87" s="77" t="s">
        <v>108</v>
      </c>
      <c r="L87" s="78" t="s">
        <v>57</v>
      </c>
    </row>
    <row r="88" spans="1:12" s="65" customFormat="1" ht="21.75" customHeight="1">
      <c r="A88" s="72"/>
      <c r="B88" s="350" t="s">
        <v>235</v>
      </c>
      <c r="C88" s="353"/>
      <c r="D88" s="354"/>
      <c r="E88" s="73"/>
      <c r="F88" s="72">
        <f t="shared" si="1"/>
        <v>0</v>
      </c>
      <c r="G88" s="74">
        <v>0</v>
      </c>
      <c r="H88" s="75" t="s">
        <v>152</v>
      </c>
      <c r="I88" s="76"/>
      <c r="J88" s="77">
        <v>0</v>
      </c>
      <c r="K88" s="77" t="s">
        <v>108</v>
      </c>
      <c r="L88" s="78" t="s">
        <v>57</v>
      </c>
    </row>
    <row r="89" spans="1:12" s="65" customFormat="1" ht="21.75" customHeight="1">
      <c r="A89" s="72"/>
      <c r="B89" s="350" t="s">
        <v>236</v>
      </c>
      <c r="C89" s="353"/>
      <c r="D89" s="354"/>
      <c r="E89" s="73"/>
      <c r="F89" s="72">
        <f t="shared" si="1"/>
        <v>0</v>
      </c>
      <c r="G89" s="74">
        <v>0</v>
      </c>
      <c r="H89" s="75" t="s">
        <v>152</v>
      </c>
      <c r="I89" s="76"/>
      <c r="J89" s="77">
        <v>0</v>
      </c>
      <c r="K89" s="77" t="s">
        <v>108</v>
      </c>
      <c r="L89" s="78" t="s">
        <v>57</v>
      </c>
    </row>
    <row r="90" spans="1:12" s="65" customFormat="1" ht="21.75" customHeight="1">
      <c r="A90" s="72"/>
      <c r="B90" s="350" t="s">
        <v>160</v>
      </c>
      <c r="C90" s="353"/>
      <c r="D90" s="354"/>
      <c r="E90" s="73"/>
      <c r="F90" s="72">
        <f t="shared" si="1"/>
        <v>0</v>
      </c>
      <c r="G90" s="74">
        <v>0</v>
      </c>
      <c r="H90" s="75" t="s">
        <v>152</v>
      </c>
      <c r="I90" s="76"/>
      <c r="J90" s="77">
        <v>0</v>
      </c>
      <c r="K90" s="77" t="s">
        <v>108</v>
      </c>
      <c r="L90" s="78" t="s">
        <v>57</v>
      </c>
    </row>
    <row r="91" spans="1:12" s="65" customFormat="1" ht="21.75" customHeight="1">
      <c r="A91" s="72"/>
      <c r="B91" s="350" t="s">
        <v>237</v>
      </c>
      <c r="C91" s="353"/>
      <c r="D91" s="354"/>
      <c r="E91" s="73"/>
      <c r="F91" s="72">
        <f t="shared" si="1"/>
        <v>0</v>
      </c>
      <c r="G91" s="74">
        <v>0</v>
      </c>
      <c r="H91" s="75" t="s">
        <v>152</v>
      </c>
      <c r="I91" s="76"/>
      <c r="J91" s="77">
        <v>0</v>
      </c>
      <c r="K91" s="77" t="s">
        <v>108</v>
      </c>
      <c r="L91" s="78" t="s">
        <v>57</v>
      </c>
    </row>
    <row r="92" spans="1:12" s="65" customFormat="1" ht="21.75" customHeight="1">
      <c r="A92" s="72"/>
      <c r="B92" s="350" t="s">
        <v>238</v>
      </c>
      <c r="C92" s="353"/>
      <c r="D92" s="354"/>
      <c r="E92" s="73"/>
      <c r="F92" s="72">
        <f t="shared" si="1"/>
        <v>0</v>
      </c>
      <c r="G92" s="74">
        <v>0</v>
      </c>
      <c r="H92" s="75" t="s">
        <v>152</v>
      </c>
      <c r="I92" s="76"/>
      <c r="J92" s="77">
        <v>0</v>
      </c>
      <c r="K92" s="77" t="s">
        <v>108</v>
      </c>
      <c r="L92" s="78" t="s">
        <v>57</v>
      </c>
    </row>
    <row r="93" spans="1:12" s="65" customFormat="1" ht="21.75" customHeight="1">
      <c r="A93" s="72"/>
      <c r="B93" s="350" t="s">
        <v>239</v>
      </c>
      <c r="C93" s="353"/>
      <c r="D93" s="354"/>
      <c r="E93" s="73"/>
      <c r="F93" s="72">
        <f t="shared" si="1"/>
        <v>0</v>
      </c>
      <c r="G93" s="74">
        <v>0</v>
      </c>
      <c r="H93" s="75" t="s">
        <v>152</v>
      </c>
      <c r="I93" s="76"/>
      <c r="J93" s="77">
        <v>0</v>
      </c>
      <c r="K93" s="77" t="s">
        <v>108</v>
      </c>
      <c r="L93" s="78" t="s">
        <v>57</v>
      </c>
    </row>
    <row r="94" spans="1:12" s="65" customFormat="1" ht="21.75" customHeight="1">
      <c r="A94" s="72"/>
      <c r="B94" s="350" t="s">
        <v>240</v>
      </c>
      <c r="C94" s="353"/>
      <c r="D94" s="354"/>
      <c r="E94" s="73"/>
      <c r="F94" s="72">
        <f t="shared" si="1"/>
        <v>0</v>
      </c>
      <c r="G94" s="74">
        <v>0</v>
      </c>
      <c r="H94" s="75" t="s">
        <v>152</v>
      </c>
      <c r="I94" s="76"/>
      <c r="J94" s="77">
        <v>0</v>
      </c>
      <c r="K94" s="77" t="s">
        <v>108</v>
      </c>
      <c r="L94" s="78" t="s">
        <v>57</v>
      </c>
    </row>
    <row r="95" spans="1:12" s="65" customFormat="1" ht="21.75" customHeight="1">
      <c r="A95" s="72"/>
      <c r="B95" s="350" t="s">
        <v>241</v>
      </c>
      <c r="C95" s="353"/>
      <c r="D95" s="354"/>
      <c r="E95" s="73"/>
      <c r="F95" s="72">
        <f t="shared" si="1"/>
        <v>0</v>
      </c>
      <c r="G95" s="74">
        <v>0</v>
      </c>
      <c r="H95" s="75" t="s">
        <v>152</v>
      </c>
      <c r="I95" s="76"/>
      <c r="J95" s="77">
        <v>0</v>
      </c>
      <c r="K95" s="77" t="s">
        <v>108</v>
      </c>
      <c r="L95" s="78" t="s">
        <v>57</v>
      </c>
    </row>
    <row r="96" spans="1:12" s="65" customFormat="1" ht="21.75" customHeight="1">
      <c r="A96" s="72"/>
      <c r="B96" s="350" t="s">
        <v>242</v>
      </c>
      <c r="C96" s="353"/>
      <c r="D96" s="354"/>
      <c r="E96" s="73"/>
      <c r="F96" s="72">
        <f t="shared" si="1"/>
        <v>0</v>
      </c>
      <c r="G96" s="74">
        <v>0</v>
      </c>
      <c r="H96" s="75" t="s">
        <v>152</v>
      </c>
      <c r="I96" s="76"/>
      <c r="J96" s="77">
        <v>0</v>
      </c>
      <c r="K96" s="77" t="s">
        <v>108</v>
      </c>
      <c r="L96" s="78" t="s">
        <v>57</v>
      </c>
    </row>
    <row r="97" spans="1:12" s="65" customFormat="1" ht="21.75" customHeight="1">
      <c r="A97" s="72"/>
      <c r="B97" s="350" t="s">
        <v>243</v>
      </c>
      <c r="C97" s="353"/>
      <c r="D97" s="354"/>
      <c r="E97" s="73"/>
      <c r="F97" s="72">
        <f t="shared" si="1"/>
        <v>0</v>
      </c>
      <c r="G97" s="74">
        <v>0</v>
      </c>
      <c r="H97" s="75" t="s">
        <v>152</v>
      </c>
      <c r="I97" s="76"/>
      <c r="J97" s="77">
        <v>0</v>
      </c>
      <c r="K97" s="77" t="s">
        <v>108</v>
      </c>
      <c r="L97" s="78" t="s">
        <v>57</v>
      </c>
    </row>
    <row r="98" spans="1:12" s="65" customFormat="1" ht="21.75" customHeight="1">
      <c r="A98" s="72"/>
      <c r="B98" s="350" t="s">
        <v>244</v>
      </c>
      <c r="C98" s="353"/>
      <c r="D98" s="354"/>
      <c r="E98" s="73"/>
      <c r="F98" s="72">
        <f t="shared" si="1"/>
        <v>0</v>
      </c>
      <c r="G98" s="74">
        <v>0</v>
      </c>
      <c r="H98" s="75" t="s">
        <v>152</v>
      </c>
      <c r="I98" s="76"/>
      <c r="J98" s="77">
        <v>0</v>
      </c>
      <c r="K98" s="77" t="s">
        <v>108</v>
      </c>
      <c r="L98" s="78" t="s">
        <v>57</v>
      </c>
    </row>
    <row r="99" spans="1:12" s="65" customFormat="1" ht="21.75" customHeight="1">
      <c r="A99" s="72"/>
      <c r="B99" s="350" t="s">
        <v>245</v>
      </c>
      <c r="C99" s="353"/>
      <c r="D99" s="354"/>
      <c r="E99" s="73"/>
      <c r="F99" s="72">
        <f t="shared" si="1"/>
        <v>0</v>
      </c>
      <c r="G99" s="74">
        <v>0</v>
      </c>
      <c r="H99" s="75" t="s">
        <v>152</v>
      </c>
      <c r="I99" s="76"/>
      <c r="J99" s="77">
        <v>0</v>
      </c>
      <c r="K99" s="77" t="s">
        <v>108</v>
      </c>
      <c r="L99" s="78" t="s">
        <v>57</v>
      </c>
    </row>
    <row r="100" spans="1:12" s="65" customFormat="1" ht="21.75" customHeight="1">
      <c r="A100" s="72"/>
      <c r="B100" s="350" t="s">
        <v>246</v>
      </c>
      <c r="C100" s="353"/>
      <c r="D100" s="354"/>
      <c r="E100" s="73"/>
      <c r="F100" s="72">
        <f t="shared" si="1"/>
        <v>0</v>
      </c>
      <c r="G100" s="74">
        <v>0</v>
      </c>
      <c r="H100" s="75" t="s">
        <v>152</v>
      </c>
      <c r="I100" s="76"/>
      <c r="J100" s="77">
        <v>0</v>
      </c>
      <c r="K100" s="77" t="s">
        <v>108</v>
      </c>
      <c r="L100" s="78" t="s">
        <v>57</v>
      </c>
    </row>
    <row r="101" spans="1:12" s="65" customFormat="1" ht="21.75" customHeight="1">
      <c r="A101" s="72"/>
      <c r="B101" s="350" t="s">
        <v>161</v>
      </c>
      <c r="C101" s="353"/>
      <c r="D101" s="354"/>
      <c r="E101" s="73"/>
      <c r="F101" s="72">
        <f t="shared" si="1"/>
        <v>0</v>
      </c>
      <c r="G101" s="74">
        <v>0</v>
      </c>
      <c r="H101" s="75" t="s">
        <v>152</v>
      </c>
      <c r="I101" s="76"/>
      <c r="J101" s="77">
        <v>0</v>
      </c>
      <c r="K101" s="77" t="s">
        <v>108</v>
      </c>
      <c r="L101" s="78" t="s">
        <v>57</v>
      </c>
    </row>
    <row r="102" spans="1:12" s="65" customFormat="1" ht="21.75" customHeight="1">
      <c r="A102" s="72"/>
      <c r="B102" s="350" t="s">
        <v>247</v>
      </c>
      <c r="C102" s="353"/>
      <c r="D102" s="354"/>
      <c r="E102" s="73"/>
      <c r="F102" s="72">
        <f t="shared" si="1"/>
        <v>0</v>
      </c>
      <c r="G102" s="74">
        <v>0</v>
      </c>
      <c r="H102" s="75" t="s">
        <v>152</v>
      </c>
      <c r="I102" s="76"/>
      <c r="J102" s="77">
        <v>0</v>
      </c>
      <c r="K102" s="77" t="s">
        <v>108</v>
      </c>
      <c r="L102" s="78" t="s">
        <v>57</v>
      </c>
    </row>
    <row r="103" spans="1:12" s="65" customFormat="1" ht="21.75" customHeight="1">
      <c r="A103" s="72"/>
      <c r="B103" s="350" t="s">
        <v>248</v>
      </c>
      <c r="C103" s="353"/>
      <c r="D103" s="354"/>
      <c r="E103" s="73"/>
      <c r="F103" s="72">
        <f t="shared" si="1"/>
        <v>0</v>
      </c>
      <c r="G103" s="74">
        <v>0</v>
      </c>
      <c r="H103" s="75" t="s">
        <v>152</v>
      </c>
      <c r="I103" s="76"/>
      <c r="J103" s="77">
        <v>0</v>
      </c>
      <c r="K103" s="77" t="s">
        <v>108</v>
      </c>
      <c r="L103" s="78" t="s">
        <v>57</v>
      </c>
    </row>
    <row r="104" spans="1:12" s="65" customFormat="1" ht="21.75" customHeight="1">
      <c r="A104" s="72"/>
      <c r="B104" s="350" t="s">
        <v>249</v>
      </c>
      <c r="C104" s="353"/>
      <c r="D104" s="354"/>
      <c r="E104" s="73"/>
      <c r="F104" s="72">
        <f t="shared" si="1"/>
        <v>0</v>
      </c>
      <c r="G104" s="74">
        <v>0</v>
      </c>
      <c r="H104" s="75" t="s">
        <v>152</v>
      </c>
      <c r="I104" s="76"/>
      <c r="J104" s="77">
        <v>0</v>
      </c>
      <c r="K104" s="77" t="s">
        <v>108</v>
      </c>
      <c r="L104" s="78" t="s">
        <v>57</v>
      </c>
    </row>
    <row r="105" spans="1:12" s="65" customFormat="1" ht="21.75" customHeight="1">
      <c r="A105" s="72"/>
      <c r="B105" s="350" t="s">
        <v>250</v>
      </c>
      <c r="C105" s="353"/>
      <c r="D105" s="354"/>
      <c r="E105" s="73"/>
      <c r="F105" s="72">
        <f t="shared" si="1"/>
        <v>0</v>
      </c>
      <c r="G105" s="74">
        <v>0</v>
      </c>
      <c r="H105" s="75" t="s">
        <v>152</v>
      </c>
      <c r="I105" s="76"/>
      <c r="J105" s="77">
        <v>0</v>
      </c>
      <c r="K105" s="77" t="s">
        <v>108</v>
      </c>
      <c r="L105" s="78" t="s">
        <v>57</v>
      </c>
    </row>
    <row r="106" spans="1:12" s="65" customFormat="1" ht="21.75" customHeight="1">
      <c r="A106" s="72"/>
      <c r="B106" s="350" t="s">
        <v>251</v>
      </c>
      <c r="C106" s="353"/>
      <c r="D106" s="354"/>
      <c r="E106" s="73"/>
      <c r="F106" s="72">
        <f t="shared" si="1"/>
        <v>0</v>
      </c>
      <c r="G106" s="74">
        <v>0</v>
      </c>
      <c r="H106" s="75" t="s">
        <v>152</v>
      </c>
      <c r="I106" s="76"/>
      <c r="J106" s="77">
        <v>0</v>
      </c>
      <c r="K106" s="77" t="s">
        <v>108</v>
      </c>
      <c r="L106" s="78" t="s">
        <v>57</v>
      </c>
    </row>
    <row r="107" spans="1:12" s="65" customFormat="1" ht="21.75" customHeight="1">
      <c r="A107" s="72"/>
      <c r="B107" s="350" t="s">
        <v>252</v>
      </c>
      <c r="C107" s="353"/>
      <c r="D107" s="354"/>
      <c r="E107" s="73"/>
      <c r="F107" s="72">
        <f t="shared" ref="F107:F170" si="2">G107*E107</f>
        <v>0</v>
      </c>
      <c r="G107" s="74">
        <v>0</v>
      </c>
      <c r="H107" s="75" t="s">
        <v>152</v>
      </c>
      <c r="I107" s="76"/>
      <c r="J107" s="77">
        <v>0</v>
      </c>
      <c r="K107" s="77" t="s">
        <v>108</v>
      </c>
      <c r="L107" s="78" t="s">
        <v>57</v>
      </c>
    </row>
    <row r="108" spans="1:12" s="65" customFormat="1" ht="21.75" customHeight="1">
      <c r="A108" s="72"/>
      <c r="B108" s="350" t="s">
        <v>253</v>
      </c>
      <c r="C108" s="353"/>
      <c r="D108" s="354"/>
      <c r="E108" s="73"/>
      <c r="F108" s="72">
        <f t="shared" si="2"/>
        <v>0</v>
      </c>
      <c r="G108" s="74">
        <v>0</v>
      </c>
      <c r="H108" s="75" t="s">
        <v>152</v>
      </c>
      <c r="I108" s="76"/>
      <c r="J108" s="77">
        <v>0</v>
      </c>
      <c r="K108" s="77" t="s">
        <v>108</v>
      </c>
      <c r="L108" s="78" t="s">
        <v>57</v>
      </c>
    </row>
    <row r="109" spans="1:12" s="65" customFormat="1" ht="21.75" customHeight="1">
      <c r="A109" s="72"/>
      <c r="B109" s="350" t="s">
        <v>254</v>
      </c>
      <c r="C109" s="353"/>
      <c r="D109" s="354"/>
      <c r="E109" s="73"/>
      <c r="F109" s="72">
        <f t="shared" si="2"/>
        <v>0</v>
      </c>
      <c r="G109" s="74">
        <v>0</v>
      </c>
      <c r="H109" s="75" t="s">
        <v>152</v>
      </c>
      <c r="I109" s="76"/>
      <c r="J109" s="77">
        <v>0</v>
      </c>
      <c r="K109" s="77" t="s">
        <v>108</v>
      </c>
      <c r="L109" s="78" t="s">
        <v>57</v>
      </c>
    </row>
    <row r="110" spans="1:12" s="65" customFormat="1" ht="21.75" customHeight="1">
      <c r="A110" s="72"/>
      <c r="B110" s="350" t="s">
        <v>255</v>
      </c>
      <c r="C110" s="353"/>
      <c r="D110" s="354"/>
      <c r="E110" s="73"/>
      <c r="F110" s="72">
        <f t="shared" si="2"/>
        <v>0</v>
      </c>
      <c r="G110" s="74">
        <v>0</v>
      </c>
      <c r="H110" s="75" t="s">
        <v>152</v>
      </c>
      <c r="I110" s="76"/>
      <c r="J110" s="77">
        <v>0</v>
      </c>
      <c r="K110" s="77" t="s">
        <v>108</v>
      </c>
      <c r="L110" s="78" t="s">
        <v>57</v>
      </c>
    </row>
    <row r="111" spans="1:12" s="65" customFormat="1" ht="21.75" customHeight="1">
      <c r="A111" s="72"/>
      <c r="B111" s="350" t="s">
        <v>256</v>
      </c>
      <c r="C111" s="353"/>
      <c r="D111" s="354"/>
      <c r="E111" s="73"/>
      <c r="F111" s="72">
        <f t="shared" si="2"/>
        <v>0</v>
      </c>
      <c r="G111" s="74">
        <v>0</v>
      </c>
      <c r="H111" s="75" t="s">
        <v>152</v>
      </c>
      <c r="I111" s="76"/>
      <c r="J111" s="77">
        <v>0</v>
      </c>
      <c r="K111" s="77" t="s">
        <v>108</v>
      </c>
      <c r="L111" s="78" t="s">
        <v>57</v>
      </c>
    </row>
    <row r="112" spans="1:12" s="65" customFormat="1" ht="21.75" customHeight="1">
      <c r="A112" s="72"/>
      <c r="B112" s="350" t="s">
        <v>257</v>
      </c>
      <c r="C112" s="353"/>
      <c r="D112" s="354"/>
      <c r="E112" s="73"/>
      <c r="F112" s="72">
        <f t="shared" si="2"/>
        <v>0</v>
      </c>
      <c r="G112" s="74">
        <v>0</v>
      </c>
      <c r="H112" s="75" t="s">
        <v>152</v>
      </c>
      <c r="I112" s="76"/>
      <c r="J112" s="77">
        <v>0</v>
      </c>
      <c r="K112" s="77" t="s">
        <v>108</v>
      </c>
      <c r="L112" s="78" t="s">
        <v>57</v>
      </c>
    </row>
    <row r="113" spans="1:12" s="65" customFormat="1" ht="21.75" customHeight="1">
      <c r="A113" s="72"/>
      <c r="B113" s="350" t="s">
        <v>258</v>
      </c>
      <c r="C113" s="353"/>
      <c r="D113" s="354"/>
      <c r="E113" s="73"/>
      <c r="F113" s="72">
        <f t="shared" si="2"/>
        <v>0</v>
      </c>
      <c r="G113" s="74">
        <v>0</v>
      </c>
      <c r="H113" s="75" t="s">
        <v>152</v>
      </c>
      <c r="I113" s="76"/>
      <c r="J113" s="77">
        <v>0</v>
      </c>
      <c r="K113" s="77" t="s">
        <v>108</v>
      </c>
      <c r="L113" s="78" t="s">
        <v>57</v>
      </c>
    </row>
    <row r="114" spans="1:12" s="65" customFormat="1" ht="21.75" customHeight="1">
      <c r="A114" s="72"/>
      <c r="B114" s="350" t="s">
        <v>259</v>
      </c>
      <c r="C114" s="353"/>
      <c r="D114" s="354"/>
      <c r="E114" s="73"/>
      <c r="F114" s="72">
        <f t="shared" si="2"/>
        <v>0</v>
      </c>
      <c r="G114" s="74">
        <v>0</v>
      </c>
      <c r="H114" s="75" t="s">
        <v>152</v>
      </c>
      <c r="I114" s="76"/>
      <c r="J114" s="77">
        <v>0</v>
      </c>
      <c r="K114" s="77" t="s">
        <v>108</v>
      </c>
      <c r="L114" s="78" t="s">
        <v>57</v>
      </c>
    </row>
    <row r="115" spans="1:12" s="65" customFormat="1" ht="21.75" customHeight="1">
      <c r="A115" s="72"/>
      <c r="B115" s="350" t="s">
        <v>260</v>
      </c>
      <c r="C115" s="353"/>
      <c r="D115" s="354"/>
      <c r="E115" s="73"/>
      <c r="F115" s="72">
        <f t="shared" si="2"/>
        <v>0</v>
      </c>
      <c r="G115" s="74">
        <v>0</v>
      </c>
      <c r="H115" s="75" t="s">
        <v>152</v>
      </c>
      <c r="I115" s="76"/>
      <c r="J115" s="77">
        <v>0</v>
      </c>
      <c r="K115" s="77" t="s">
        <v>108</v>
      </c>
      <c r="L115" s="78" t="s">
        <v>57</v>
      </c>
    </row>
    <row r="116" spans="1:12" s="65" customFormat="1" ht="21.75" customHeight="1">
      <c r="A116" s="72"/>
      <c r="B116" s="350" t="s">
        <v>261</v>
      </c>
      <c r="C116" s="353"/>
      <c r="D116" s="354"/>
      <c r="E116" s="73"/>
      <c r="F116" s="72">
        <f t="shared" si="2"/>
        <v>0</v>
      </c>
      <c r="G116" s="74">
        <v>0</v>
      </c>
      <c r="H116" s="75" t="s">
        <v>152</v>
      </c>
      <c r="I116" s="76"/>
      <c r="J116" s="77">
        <v>0</v>
      </c>
      <c r="K116" s="77" t="s">
        <v>108</v>
      </c>
      <c r="L116" s="78" t="s">
        <v>57</v>
      </c>
    </row>
    <row r="117" spans="1:12" s="65" customFormat="1" ht="21.75" customHeight="1">
      <c r="A117" s="72"/>
      <c r="B117" s="350" t="s">
        <v>262</v>
      </c>
      <c r="C117" s="353"/>
      <c r="D117" s="354"/>
      <c r="E117" s="73"/>
      <c r="F117" s="72">
        <f t="shared" si="2"/>
        <v>0</v>
      </c>
      <c r="G117" s="74">
        <v>0</v>
      </c>
      <c r="H117" s="75" t="s">
        <v>152</v>
      </c>
      <c r="I117" s="76"/>
      <c r="J117" s="77">
        <v>0</v>
      </c>
      <c r="K117" s="77" t="s">
        <v>108</v>
      </c>
      <c r="L117" s="78" t="s">
        <v>57</v>
      </c>
    </row>
    <row r="118" spans="1:12" s="65" customFormat="1" ht="21.75" customHeight="1">
      <c r="A118" s="72"/>
      <c r="B118" s="350" t="s">
        <v>263</v>
      </c>
      <c r="C118" s="353"/>
      <c r="D118" s="354"/>
      <c r="E118" s="73"/>
      <c r="F118" s="72">
        <f t="shared" si="2"/>
        <v>0</v>
      </c>
      <c r="G118" s="74">
        <v>0</v>
      </c>
      <c r="H118" s="75" t="s">
        <v>152</v>
      </c>
      <c r="I118" s="76"/>
      <c r="J118" s="77">
        <v>0</v>
      </c>
      <c r="K118" s="77" t="s">
        <v>108</v>
      </c>
      <c r="L118" s="78" t="s">
        <v>57</v>
      </c>
    </row>
    <row r="119" spans="1:12" s="65" customFormat="1" ht="21.75" customHeight="1">
      <c r="A119" s="72"/>
      <c r="B119" s="350" t="s">
        <v>264</v>
      </c>
      <c r="C119" s="353"/>
      <c r="D119" s="354"/>
      <c r="E119" s="73"/>
      <c r="F119" s="72">
        <f t="shared" si="2"/>
        <v>0</v>
      </c>
      <c r="G119" s="74">
        <v>0</v>
      </c>
      <c r="H119" s="75" t="s">
        <v>152</v>
      </c>
      <c r="I119" s="76"/>
      <c r="J119" s="77">
        <v>0</v>
      </c>
      <c r="K119" s="77" t="s">
        <v>108</v>
      </c>
      <c r="L119" s="78" t="s">
        <v>57</v>
      </c>
    </row>
    <row r="120" spans="1:12" s="65" customFormat="1" ht="21.75" customHeight="1">
      <c r="A120" s="72"/>
      <c r="B120" s="350" t="s">
        <v>265</v>
      </c>
      <c r="C120" s="353"/>
      <c r="D120" s="354"/>
      <c r="E120" s="73"/>
      <c r="F120" s="72">
        <f t="shared" si="2"/>
        <v>0</v>
      </c>
      <c r="G120" s="74">
        <v>0</v>
      </c>
      <c r="H120" s="75" t="s">
        <v>152</v>
      </c>
      <c r="I120" s="76"/>
      <c r="J120" s="77">
        <v>0</v>
      </c>
      <c r="K120" s="77" t="s">
        <v>108</v>
      </c>
      <c r="L120" s="78" t="s">
        <v>57</v>
      </c>
    </row>
    <row r="121" spans="1:12" s="65" customFormat="1" ht="21.75" customHeight="1">
      <c r="A121" s="72"/>
      <c r="B121" s="350" t="s">
        <v>266</v>
      </c>
      <c r="C121" s="353"/>
      <c r="D121" s="354"/>
      <c r="E121" s="73"/>
      <c r="F121" s="72">
        <f t="shared" si="2"/>
        <v>0</v>
      </c>
      <c r="G121" s="74">
        <v>0</v>
      </c>
      <c r="H121" s="75" t="s">
        <v>152</v>
      </c>
      <c r="I121" s="76"/>
      <c r="J121" s="77">
        <v>0</v>
      </c>
      <c r="K121" s="77" t="s">
        <v>108</v>
      </c>
      <c r="L121" s="78" t="s">
        <v>57</v>
      </c>
    </row>
    <row r="122" spans="1:12" s="65" customFormat="1" ht="21.75" customHeight="1">
      <c r="A122" s="72"/>
      <c r="B122" s="350" t="s">
        <v>267</v>
      </c>
      <c r="C122" s="353"/>
      <c r="D122" s="354"/>
      <c r="E122" s="73"/>
      <c r="F122" s="72">
        <f t="shared" si="2"/>
        <v>0</v>
      </c>
      <c r="G122" s="74">
        <v>0</v>
      </c>
      <c r="H122" s="75" t="s">
        <v>152</v>
      </c>
      <c r="I122" s="76"/>
      <c r="J122" s="77">
        <v>0</v>
      </c>
      <c r="K122" s="77" t="s">
        <v>108</v>
      </c>
      <c r="L122" s="78" t="s">
        <v>57</v>
      </c>
    </row>
    <row r="123" spans="1:12" s="65" customFormat="1" ht="21.75" customHeight="1">
      <c r="A123" s="72"/>
      <c r="B123" s="350" t="s">
        <v>268</v>
      </c>
      <c r="C123" s="353"/>
      <c r="D123" s="354"/>
      <c r="E123" s="73"/>
      <c r="F123" s="72">
        <f t="shared" si="2"/>
        <v>0</v>
      </c>
      <c r="G123" s="74">
        <v>0</v>
      </c>
      <c r="H123" s="75" t="s">
        <v>152</v>
      </c>
      <c r="I123" s="76"/>
      <c r="J123" s="77">
        <v>0</v>
      </c>
      <c r="K123" s="77" t="s">
        <v>108</v>
      </c>
      <c r="L123" s="78" t="s">
        <v>57</v>
      </c>
    </row>
    <row r="124" spans="1:12" s="65" customFormat="1" ht="21.75" customHeight="1">
      <c r="A124" s="72"/>
      <c r="B124" s="350" t="s">
        <v>269</v>
      </c>
      <c r="C124" s="353"/>
      <c r="D124" s="354"/>
      <c r="E124" s="73"/>
      <c r="F124" s="72">
        <f t="shared" si="2"/>
        <v>0</v>
      </c>
      <c r="G124" s="74">
        <v>0</v>
      </c>
      <c r="H124" s="75" t="s">
        <v>152</v>
      </c>
      <c r="I124" s="76"/>
      <c r="J124" s="77">
        <v>0</v>
      </c>
      <c r="K124" s="77" t="s">
        <v>108</v>
      </c>
      <c r="L124" s="78" t="s">
        <v>57</v>
      </c>
    </row>
    <row r="125" spans="1:12" s="65" customFormat="1" ht="21.75" customHeight="1">
      <c r="A125" s="72"/>
      <c r="B125" s="350" t="s">
        <v>270</v>
      </c>
      <c r="C125" s="353"/>
      <c r="D125" s="354"/>
      <c r="E125" s="73"/>
      <c r="F125" s="72">
        <f t="shared" si="2"/>
        <v>0</v>
      </c>
      <c r="G125" s="74">
        <v>0</v>
      </c>
      <c r="H125" s="75" t="s">
        <v>152</v>
      </c>
      <c r="I125" s="76"/>
      <c r="J125" s="77">
        <v>0</v>
      </c>
      <c r="K125" s="77" t="s">
        <v>108</v>
      </c>
      <c r="L125" s="78" t="s">
        <v>57</v>
      </c>
    </row>
    <row r="126" spans="1:12" s="65" customFormat="1" ht="21.75" customHeight="1">
      <c r="A126" s="72"/>
      <c r="B126" s="350" t="s">
        <v>271</v>
      </c>
      <c r="C126" s="353"/>
      <c r="D126" s="354"/>
      <c r="E126" s="73"/>
      <c r="F126" s="72">
        <f t="shared" si="2"/>
        <v>0</v>
      </c>
      <c r="G126" s="74">
        <v>0</v>
      </c>
      <c r="H126" s="75" t="s">
        <v>152</v>
      </c>
      <c r="I126" s="76"/>
      <c r="J126" s="77">
        <v>0</v>
      </c>
      <c r="K126" s="77" t="s">
        <v>108</v>
      </c>
      <c r="L126" s="78" t="s">
        <v>57</v>
      </c>
    </row>
    <row r="127" spans="1:12" s="65" customFormat="1" ht="21.75" customHeight="1">
      <c r="A127" s="72"/>
      <c r="B127" s="350" t="s">
        <v>272</v>
      </c>
      <c r="C127" s="353"/>
      <c r="D127" s="354"/>
      <c r="E127" s="73"/>
      <c r="F127" s="72">
        <f t="shared" si="2"/>
        <v>0</v>
      </c>
      <c r="G127" s="74">
        <v>0</v>
      </c>
      <c r="H127" s="75" t="s">
        <v>152</v>
      </c>
      <c r="I127" s="76"/>
      <c r="J127" s="77">
        <v>0</v>
      </c>
      <c r="K127" s="77" t="s">
        <v>108</v>
      </c>
      <c r="L127" s="78" t="s">
        <v>57</v>
      </c>
    </row>
    <row r="128" spans="1:12" s="65" customFormat="1" ht="21.75" customHeight="1">
      <c r="A128" s="72"/>
      <c r="B128" s="350" t="s">
        <v>273</v>
      </c>
      <c r="C128" s="353"/>
      <c r="D128" s="354"/>
      <c r="E128" s="73"/>
      <c r="F128" s="72">
        <f t="shared" si="2"/>
        <v>0</v>
      </c>
      <c r="G128" s="74">
        <v>0</v>
      </c>
      <c r="H128" s="75" t="s">
        <v>152</v>
      </c>
      <c r="I128" s="76"/>
      <c r="J128" s="77">
        <v>0</v>
      </c>
      <c r="K128" s="77" t="s">
        <v>108</v>
      </c>
      <c r="L128" s="78" t="s">
        <v>57</v>
      </c>
    </row>
    <row r="129" spans="1:12" s="65" customFormat="1" ht="21.75" customHeight="1">
      <c r="A129" s="72"/>
      <c r="B129" s="350" t="s">
        <v>274</v>
      </c>
      <c r="C129" s="353"/>
      <c r="D129" s="354"/>
      <c r="E129" s="73"/>
      <c r="F129" s="72">
        <f t="shared" si="2"/>
        <v>0</v>
      </c>
      <c r="G129" s="74">
        <v>0</v>
      </c>
      <c r="H129" s="75" t="s">
        <v>152</v>
      </c>
      <c r="I129" s="76"/>
      <c r="J129" s="77">
        <v>0</v>
      </c>
      <c r="K129" s="77" t="s">
        <v>108</v>
      </c>
      <c r="L129" s="78" t="s">
        <v>57</v>
      </c>
    </row>
    <row r="130" spans="1:12" s="65" customFormat="1" ht="21.75" customHeight="1">
      <c r="A130" s="72"/>
      <c r="B130" s="350" t="s">
        <v>275</v>
      </c>
      <c r="C130" s="353"/>
      <c r="D130" s="354"/>
      <c r="E130" s="73"/>
      <c r="F130" s="72">
        <f t="shared" si="2"/>
        <v>0</v>
      </c>
      <c r="G130" s="74">
        <v>0</v>
      </c>
      <c r="H130" s="75" t="s">
        <v>152</v>
      </c>
      <c r="I130" s="76"/>
      <c r="J130" s="77">
        <v>0</v>
      </c>
      <c r="K130" s="77" t="s">
        <v>108</v>
      </c>
      <c r="L130" s="78" t="s">
        <v>57</v>
      </c>
    </row>
    <row r="131" spans="1:12" s="65" customFormat="1" ht="21.75" customHeight="1">
      <c r="A131" s="72"/>
      <c r="B131" s="350" t="s">
        <v>276</v>
      </c>
      <c r="C131" s="353"/>
      <c r="D131" s="354"/>
      <c r="E131" s="73"/>
      <c r="F131" s="72">
        <f t="shared" si="2"/>
        <v>0</v>
      </c>
      <c r="G131" s="74">
        <v>0</v>
      </c>
      <c r="H131" s="75" t="s">
        <v>152</v>
      </c>
      <c r="I131" s="76"/>
      <c r="J131" s="77">
        <v>0</v>
      </c>
      <c r="K131" s="77" t="s">
        <v>108</v>
      </c>
      <c r="L131" s="78" t="s">
        <v>57</v>
      </c>
    </row>
    <row r="132" spans="1:12" s="65" customFormat="1" ht="21.75" customHeight="1">
      <c r="A132" s="72"/>
      <c r="B132" s="350" t="s">
        <v>277</v>
      </c>
      <c r="C132" s="353"/>
      <c r="D132" s="354"/>
      <c r="E132" s="73"/>
      <c r="F132" s="72">
        <f t="shared" si="2"/>
        <v>0</v>
      </c>
      <c r="G132" s="74">
        <v>0</v>
      </c>
      <c r="H132" s="75" t="s">
        <v>152</v>
      </c>
      <c r="I132" s="76"/>
      <c r="J132" s="77">
        <v>0</v>
      </c>
      <c r="K132" s="77" t="s">
        <v>108</v>
      </c>
      <c r="L132" s="78" t="s">
        <v>57</v>
      </c>
    </row>
    <row r="133" spans="1:12" s="65" customFormat="1" ht="21.75" customHeight="1">
      <c r="A133" s="72"/>
      <c r="B133" s="350" t="s">
        <v>170</v>
      </c>
      <c r="C133" s="353"/>
      <c r="D133" s="354"/>
      <c r="E133" s="73"/>
      <c r="F133" s="72">
        <f t="shared" si="2"/>
        <v>0</v>
      </c>
      <c r="G133" s="74">
        <v>0</v>
      </c>
      <c r="H133" s="75" t="s">
        <v>152</v>
      </c>
      <c r="I133" s="76"/>
      <c r="J133" s="77">
        <v>0</v>
      </c>
      <c r="K133" s="77" t="s">
        <v>108</v>
      </c>
      <c r="L133" s="78" t="s">
        <v>57</v>
      </c>
    </row>
    <row r="134" spans="1:12" s="65" customFormat="1" ht="21.75" customHeight="1">
      <c r="A134" s="72"/>
      <c r="B134" s="350" t="s">
        <v>171</v>
      </c>
      <c r="C134" s="353"/>
      <c r="D134" s="354"/>
      <c r="E134" s="73"/>
      <c r="F134" s="72">
        <f t="shared" si="2"/>
        <v>0</v>
      </c>
      <c r="G134" s="74">
        <v>0</v>
      </c>
      <c r="H134" s="75" t="s">
        <v>152</v>
      </c>
      <c r="I134" s="76"/>
      <c r="J134" s="77">
        <v>0</v>
      </c>
      <c r="K134" s="77" t="s">
        <v>108</v>
      </c>
      <c r="L134" s="78" t="s">
        <v>57</v>
      </c>
    </row>
    <row r="135" spans="1:12" s="65" customFormat="1" ht="21.75" customHeight="1">
      <c r="A135" s="72"/>
      <c r="B135" s="350" t="s">
        <v>172</v>
      </c>
      <c r="C135" s="353"/>
      <c r="D135" s="354"/>
      <c r="E135" s="73"/>
      <c r="F135" s="72">
        <f t="shared" si="2"/>
        <v>0</v>
      </c>
      <c r="G135" s="74">
        <v>0</v>
      </c>
      <c r="H135" s="75" t="s">
        <v>152</v>
      </c>
      <c r="I135" s="76"/>
      <c r="J135" s="77">
        <v>0</v>
      </c>
      <c r="K135" s="77" t="s">
        <v>108</v>
      </c>
      <c r="L135" s="78" t="s">
        <v>57</v>
      </c>
    </row>
    <row r="136" spans="1:12" s="65" customFormat="1" ht="21.75" customHeight="1">
      <c r="A136" s="72"/>
      <c r="B136" s="350" t="s">
        <v>278</v>
      </c>
      <c r="C136" s="353"/>
      <c r="D136" s="354"/>
      <c r="E136" s="73"/>
      <c r="F136" s="72">
        <f t="shared" si="2"/>
        <v>0</v>
      </c>
      <c r="G136" s="74">
        <v>0</v>
      </c>
      <c r="H136" s="75" t="s">
        <v>152</v>
      </c>
      <c r="I136" s="76"/>
      <c r="J136" s="77">
        <v>0</v>
      </c>
      <c r="K136" s="77" t="s">
        <v>108</v>
      </c>
      <c r="L136" s="78" t="s">
        <v>57</v>
      </c>
    </row>
    <row r="137" spans="1:12" s="65" customFormat="1" ht="21.75" customHeight="1">
      <c r="A137" s="72"/>
      <c r="B137" s="350" t="s">
        <v>279</v>
      </c>
      <c r="C137" s="353"/>
      <c r="D137" s="354"/>
      <c r="E137" s="73"/>
      <c r="F137" s="72">
        <f t="shared" si="2"/>
        <v>0</v>
      </c>
      <c r="G137" s="74">
        <v>0</v>
      </c>
      <c r="H137" s="75" t="s">
        <v>152</v>
      </c>
      <c r="I137" s="76"/>
      <c r="J137" s="77">
        <v>0</v>
      </c>
      <c r="K137" s="77" t="s">
        <v>108</v>
      </c>
      <c r="L137" s="78" t="s">
        <v>57</v>
      </c>
    </row>
    <row r="138" spans="1:12" s="65" customFormat="1" ht="21.75" customHeight="1">
      <c r="A138" s="72"/>
      <c r="B138" s="350" t="s">
        <v>280</v>
      </c>
      <c r="C138" s="353"/>
      <c r="D138" s="354"/>
      <c r="E138" s="73"/>
      <c r="F138" s="72">
        <f t="shared" si="2"/>
        <v>0</v>
      </c>
      <c r="G138" s="74">
        <v>0</v>
      </c>
      <c r="H138" s="75" t="s">
        <v>152</v>
      </c>
      <c r="I138" s="76"/>
      <c r="J138" s="77">
        <v>0</v>
      </c>
      <c r="K138" s="77" t="s">
        <v>108</v>
      </c>
      <c r="L138" s="78" t="s">
        <v>57</v>
      </c>
    </row>
    <row r="139" spans="1:12" s="65" customFormat="1" ht="21.75" customHeight="1">
      <c r="A139" s="72"/>
      <c r="B139" s="350" t="s">
        <v>281</v>
      </c>
      <c r="C139" s="353"/>
      <c r="D139" s="354"/>
      <c r="E139" s="73"/>
      <c r="F139" s="72">
        <f t="shared" si="2"/>
        <v>0</v>
      </c>
      <c r="G139" s="74">
        <v>0</v>
      </c>
      <c r="H139" s="75" t="s">
        <v>152</v>
      </c>
      <c r="I139" s="76"/>
      <c r="J139" s="77">
        <v>0</v>
      </c>
      <c r="K139" s="77" t="s">
        <v>108</v>
      </c>
      <c r="L139" s="78" t="s">
        <v>57</v>
      </c>
    </row>
    <row r="140" spans="1:12" s="65" customFormat="1" ht="21.75" customHeight="1">
      <c r="A140" s="72"/>
      <c r="B140" s="350" t="s">
        <v>282</v>
      </c>
      <c r="C140" s="353"/>
      <c r="D140" s="354"/>
      <c r="E140" s="73"/>
      <c r="F140" s="72">
        <f t="shared" si="2"/>
        <v>0</v>
      </c>
      <c r="G140" s="74">
        <v>0</v>
      </c>
      <c r="H140" s="75" t="s">
        <v>152</v>
      </c>
      <c r="I140" s="76"/>
      <c r="J140" s="77">
        <v>0</v>
      </c>
      <c r="K140" s="77" t="s">
        <v>108</v>
      </c>
      <c r="L140" s="78" t="s">
        <v>57</v>
      </c>
    </row>
    <row r="141" spans="1:12" s="65" customFormat="1" ht="21.75" customHeight="1">
      <c r="A141" s="72"/>
      <c r="B141" s="350" t="s">
        <v>283</v>
      </c>
      <c r="C141" s="353"/>
      <c r="D141" s="354"/>
      <c r="E141" s="73"/>
      <c r="F141" s="72">
        <f t="shared" si="2"/>
        <v>0</v>
      </c>
      <c r="G141" s="74">
        <v>0</v>
      </c>
      <c r="H141" s="75" t="s">
        <v>152</v>
      </c>
      <c r="I141" s="76"/>
      <c r="J141" s="77">
        <v>0</v>
      </c>
      <c r="K141" s="77" t="s">
        <v>108</v>
      </c>
      <c r="L141" s="78" t="s">
        <v>57</v>
      </c>
    </row>
    <row r="142" spans="1:12" s="65" customFormat="1" ht="21.75" customHeight="1">
      <c r="A142" s="72"/>
      <c r="B142" s="350" t="s">
        <v>284</v>
      </c>
      <c r="C142" s="353"/>
      <c r="D142" s="354"/>
      <c r="E142" s="73"/>
      <c r="F142" s="72">
        <f t="shared" si="2"/>
        <v>0</v>
      </c>
      <c r="G142" s="74">
        <v>0</v>
      </c>
      <c r="H142" s="75" t="s">
        <v>152</v>
      </c>
      <c r="I142" s="76"/>
      <c r="J142" s="77">
        <v>0</v>
      </c>
      <c r="K142" s="77" t="s">
        <v>108</v>
      </c>
      <c r="L142" s="78" t="s">
        <v>57</v>
      </c>
    </row>
    <row r="143" spans="1:12" s="65" customFormat="1" ht="21.75" customHeight="1">
      <c r="A143" s="72"/>
      <c r="B143" s="350" t="s">
        <v>285</v>
      </c>
      <c r="C143" s="353"/>
      <c r="D143" s="354"/>
      <c r="E143" s="73"/>
      <c r="F143" s="72">
        <f t="shared" si="2"/>
        <v>0</v>
      </c>
      <c r="G143" s="74">
        <v>0</v>
      </c>
      <c r="H143" s="75" t="s">
        <v>152</v>
      </c>
      <c r="I143" s="76"/>
      <c r="J143" s="77">
        <v>0</v>
      </c>
      <c r="K143" s="77" t="s">
        <v>108</v>
      </c>
      <c r="L143" s="78" t="s">
        <v>57</v>
      </c>
    </row>
    <row r="144" spans="1:12" s="65" customFormat="1" ht="21.75" customHeight="1">
      <c r="A144" s="72"/>
      <c r="B144" s="350" t="s">
        <v>286</v>
      </c>
      <c r="C144" s="353"/>
      <c r="D144" s="354"/>
      <c r="E144" s="73"/>
      <c r="F144" s="72">
        <f t="shared" si="2"/>
        <v>0</v>
      </c>
      <c r="G144" s="74">
        <v>0</v>
      </c>
      <c r="H144" s="75" t="s">
        <v>152</v>
      </c>
      <c r="I144" s="76"/>
      <c r="J144" s="77">
        <v>0</v>
      </c>
      <c r="K144" s="77" t="s">
        <v>108</v>
      </c>
      <c r="L144" s="78" t="s">
        <v>57</v>
      </c>
    </row>
    <row r="145" spans="1:12" s="65" customFormat="1" ht="21.75" customHeight="1">
      <c r="A145" s="72"/>
      <c r="B145" s="350" t="s">
        <v>287</v>
      </c>
      <c r="C145" s="353"/>
      <c r="D145" s="354"/>
      <c r="E145" s="73"/>
      <c r="F145" s="72">
        <f t="shared" si="2"/>
        <v>0</v>
      </c>
      <c r="G145" s="74">
        <v>0</v>
      </c>
      <c r="H145" s="75" t="s">
        <v>152</v>
      </c>
      <c r="I145" s="76"/>
      <c r="J145" s="77">
        <v>0</v>
      </c>
      <c r="K145" s="77" t="s">
        <v>108</v>
      </c>
      <c r="L145" s="78" t="s">
        <v>57</v>
      </c>
    </row>
    <row r="146" spans="1:12" s="65" customFormat="1" ht="21.75" customHeight="1">
      <c r="A146" s="72"/>
      <c r="B146" s="350" t="s">
        <v>288</v>
      </c>
      <c r="C146" s="353"/>
      <c r="D146" s="354"/>
      <c r="E146" s="73"/>
      <c r="F146" s="72">
        <f t="shared" si="2"/>
        <v>0</v>
      </c>
      <c r="G146" s="74">
        <v>0</v>
      </c>
      <c r="H146" s="75" t="s">
        <v>152</v>
      </c>
      <c r="I146" s="76"/>
      <c r="J146" s="77">
        <v>0</v>
      </c>
      <c r="K146" s="77" t="s">
        <v>108</v>
      </c>
      <c r="L146" s="78" t="s">
        <v>57</v>
      </c>
    </row>
    <row r="147" spans="1:12" s="65" customFormat="1" ht="21.75" customHeight="1">
      <c r="A147" s="72"/>
      <c r="B147" s="350" t="s">
        <v>289</v>
      </c>
      <c r="C147" s="353"/>
      <c r="D147" s="354"/>
      <c r="E147" s="73"/>
      <c r="F147" s="72">
        <f t="shared" si="2"/>
        <v>0</v>
      </c>
      <c r="G147" s="74">
        <v>0</v>
      </c>
      <c r="H147" s="75" t="s">
        <v>152</v>
      </c>
      <c r="I147" s="76"/>
      <c r="J147" s="77">
        <v>0</v>
      </c>
      <c r="K147" s="77" t="s">
        <v>108</v>
      </c>
      <c r="L147" s="78" t="s">
        <v>57</v>
      </c>
    </row>
    <row r="148" spans="1:12" s="65" customFormat="1" ht="21.75" customHeight="1">
      <c r="A148" s="72"/>
      <c r="B148" s="350" t="s">
        <v>290</v>
      </c>
      <c r="C148" s="353"/>
      <c r="D148" s="354"/>
      <c r="E148" s="73"/>
      <c r="F148" s="72">
        <f t="shared" si="2"/>
        <v>0</v>
      </c>
      <c r="G148" s="74">
        <v>0</v>
      </c>
      <c r="H148" s="75" t="s">
        <v>152</v>
      </c>
      <c r="I148" s="76"/>
      <c r="J148" s="77">
        <v>0</v>
      </c>
      <c r="K148" s="77" t="s">
        <v>108</v>
      </c>
      <c r="L148" s="78" t="s">
        <v>57</v>
      </c>
    </row>
    <row r="149" spans="1:12" s="65" customFormat="1" ht="21.75" customHeight="1">
      <c r="A149" s="72"/>
      <c r="B149" s="350" t="s">
        <v>291</v>
      </c>
      <c r="C149" s="353"/>
      <c r="D149" s="354"/>
      <c r="E149" s="73"/>
      <c r="F149" s="72">
        <f t="shared" si="2"/>
        <v>0</v>
      </c>
      <c r="G149" s="74">
        <v>0</v>
      </c>
      <c r="H149" s="75" t="s">
        <v>152</v>
      </c>
      <c r="I149" s="76"/>
      <c r="J149" s="77">
        <v>0</v>
      </c>
      <c r="K149" s="77" t="s">
        <v>108</v>
      </c>
      <c r="L149" s="78" t="s">
        <v>57</v>
      </c>
    </row>
    <row r="150" spans="1:12" s="65" customFormat="1" ht="21.75" customHeight="1">
      <c r="A150" s="72"/>
      <c r="B150" s="350" t="s">
        <v>292</v>
      </c>
      <c r="C150" s="353"/>
      <c r="D150" s="354"/>
      <c r="E150" s="73"/>
      <c r="F150" s="72">
        <f t="shared" si="2"/>
        <v>0</v>
      </c>
      <c r="G150" s="74">
        <v>0</v>
      </c>
      <c r="H150" s="75" t="s">
        <v>152</v>
      </c>
      <c r="I150" s="76"/>
      <c r="J150" s="77">
        <v>0</v>
      </c>
      <c r="K150" s="77" t="s">
        <v>108</v>
      </c>
      <c r="L150" s="78" t="s">
        <v>57</v>
      </c>
    </row>
    <row r="151" spans="1:12" s="65" customFormat="1" ht="21.75" customHeight="1">
      <c r="A151" s="72"/>
      <c r="B151" s="350" t="s">
        <v>293</v>
      </c>
      <c r="C151" s="353"/>
      <c r="D151" s="354"/>
      <c r="E151" s="73"/>
      <c r="F151" s="72">
        <f t="shared" si="2"/>
        <v>0</v>
      </c>
      <c r="G151" s="74">
        <v>0</v>
      </c>
      <c r="H151" s="75" t="s">
        <v>152</v>
      </c>
      <c r="I151" s="76"/>
      <c r="J151" s="77">
        <v>0</v>
      </c>
      <c r="K151" s="77" t="s">
        <v>108</v>
      </c>
      <c r="L151" s="78" t="s">
        <v>57</v>
      </c>
    </row>
    <row r="152" spans="1:12" s="65" customFormat="1" ht="21.75" customHeight="1">
      <c r="A152" s="72"/>
      <c r="B152" s="350" t="s">
        <v>294</v>
      </c>
      <c r="C152" s="353"/>
      <c r="D152" s="354"/>
      <c r="E152" s="73"/>
      <c r="F152" s="72">
        <f t="shared" si="2"/>
        <v>0</v>
      </c>
      <c r="G152" s="74">
        <v>0</v>
      </c>
      <c r="H152" s="75" t="s">
        <v>152</v>
      </c>
      <c r="I152" s="76"/>
      <c r="J152" s="77">
        <v>0</v>
      </c>
      <c r="K152" s="77" t="s">
        <v>108</v>
      </c>
      <c r="L152" s="78" t="s">
        <v>57</v>
      </c>
    </row>
    <row r="153" spans="1:12" s="65" customFormat="1" ht="21.75" customHeight="1">
      <c r="A153" s="72"/>
      <c r="B153" s="350" t="s">
        <v>295</v>
      </c>
      <c r="C153" s="353"/>
      <c r="D153" s="354"/>
      <c r="E153" s="73"/>
      <c r="F153" s="72">
        <f t="shared" si="2"/>
        <v>0</v>
      </c>
      <c r="G153" s="74">
        <v>0</v>
      </c>
      <c r="H153" s="75" t="s">
        <v>152</v>
      </c>
      <c r="I153" s="76"/>
      <c r="J153" s="77">
        <v>0</v>
      </c>
      <c r="K153" s="77" t="s">
        <v>108</v>
      </c>
      <c r="L153" s="78" t="s">
        <v>57</v>
      </c>
    </row>
    <row r="154" spans="1:12" s="65" customFormat="1" ht="21.75" customHeight="1">
      <c r="A154" s="72"/>
      <c r="B154" s="350" t="s">
        <v>296</v>
      </c>
      <c r="C154" s="353"/>
      <c r="D154" s="354"/>
      <c r="E154" s="73"/>
      <c r="F154" s="72">
        <f t="shared" si="2"/>
        <v>0</v>
      </c>
      <c r="G154" s="74">
        <v>0</v>
      </c>
      <c r="H154" s="75" t="s">
        <v>152</v>
      </c>
      <c r="I154" s="76"/>
      <c r="J154" s="77">
        <v>0</v>
      </c>
      <c r="K154" s="77" t="s">
        <v>108</v>
      </c>
      <c r="L154" s="78" t="s">
        <v>57</v>
      </c>
    </row>
    <row r="155" spans="1:12" s="65" customFormat="1" ht="21.75" customHeight="1">
      <c r="A155" s="72"/>
      <c r="B155" s="350" t="s">
        <v>297</v>
      </c>
      <c r="C155" s="353"/>
      <c r="D155" s="354"/>
      <c r="E155" s="73"/>
      <c r="F155" s="72">
        <f t="shared" si="2"/>
        <v>0</v>
      </c>
      <c r="G155" s="74">
        <v>0</v>
      </c>
      <c r="H155" s="75" t="s">
        <v>152</v>
      </c>
      <c r="I155" s="76"/>
      <c r="J155" s="77">
        <v>0</v>
      </c>
      <c r="K155" s="77" t="s">
        <v>108</v>
      </c>
      <c r="L155" s="78" t="s">
        <v>57</v>
      </c>
    </row>
    <row r="156" spans="1:12" s="65" customFormat="1" ht="21.75" customHeight="1">
      <c r="A156" s="72"/>
      <c r="B156" s="350" t="s">
        <v>298</v>
      </c>
      <c r="C156" s="353"/>
      <c r="D156" s="354"/>
      <c r="E156" s="73"/>
      <c r="F156" s="72">
        <f t="shared" si="2"/>
        <v>0</v>
      </c>
      <c r="G156" s="74">
        <v>0</v>
      </c>
      <c r="H156" s="75" t="s">
        <v>152</v>
      </c>
      <c r="I156" s="76"/>
      <c r="J156" s="77">
        <v>0</v>
      </c>
      <c r="K156" s="77" t="s">
        <v>108</v>
      </c>
      <c r="L156" s="78" t="s">
        <v>57</v>
      </c>
    </row>
    <row r="157" spans="1:12" s="65" customFormat="1" ht="21.75" customHeight="1">
      <c r="A157" s="72"/>
      <c r="B157" s="350" t="s">
        <v>299</v>
      </c>
      <c r="C157" s="353"/>
      <c r="D157" s="354"/>
      <c r="E157" s="73"/>
      <c r="F157" s="72">
        <f t="shared" si="2"/>
        <v>0</v>
      </c>
      <c r="G157" s="74">
        <v>0</v>
      </c>
      <c r="H157" s="75" t="s">
        <v>152</v>
      </c>
      <c r="I157" s="76"/>
      <c r="J157" s="77">
        <v>0</v>
      </c>
      <c r="K157" s="77" t="s">
        <v>108</v>
      </c>
      <c r="L157" s="78" t="s">
        <v>57</v>
      </c>
    </row>
    <row r="158" spans="1:12" s="65" customFormat="1" ht="21.75" customHeight="1">
      <c r="A158" s="72"/>
      <c r="B158" s="350" t="s">
        <v>300</v>
      </c>
      <c r="C158" s="353"/>
      <c r="D158" s="354"/>
      <c r="E158" s="73"/>
      <c r="F158" s="72">
        <f t="shared" si="2"/>
        <v>0</v>
      </c>
      <c r="G158" s="74">
        <v>0</v>
      </c>
      <c r="H158" s="75" t="s">
        <v>152</v>
      </c>
      <c r="I158" s="76"/>
      <c r="J158" s="77">
        <v>0</v>
      </c>
      <c r="K158" s="77" t="s">
        <v>108</v>
      </c>
      <c r="L158" s="78" t="s">
        <v>57</v>
      </c>
    </row>
    <row r="159" spans="1:12" s="65" customFormat="1" ht="21.75" customHeight="1">
      <c r="A159" s="72"/>
      <c r="B159" s="350" t="s">
        <v>301</v>
      </c>
      <c r="C159" s="353"/>
      <c r="D159" s="354"/>
      <c r="E159" s="73"/>
      <c r="F159" s="72">
        <f t="shared" si="2"/>
        <v>0</v>
      </c>
      <c r="G159" s="74">
        <v>0</v>
      </c>
      <c r="H159" s="75" t="s">
        <v>152</v>
      </c>
      <c r="I159" s="76"/>
      <c r="J159" s="77">
        <v>0</v>
      </c>
      <c r="K159" s="77" t="s">
        <v>108</v>
      </c>
      <c r="L159" s="78" t="s">
        <v>57</v>
      </c>
    </row>
    <row r="160" spans="1:12" s="65" customFormat="1" ht="21.75" customHeight="1">
      <c r="A160" s="72"/>
      <c r="B160" s="350" t="s">
        <v>302</v>
      </c>
      <c r="C160" s="353"/>
      <c r="D160" s="354"/>
      <c r="E160" s="73"/>
      <c r="F160" s="72">
        <f t="shared" si="2"/>
        <v>0</v>
      </c>
      <c r="G160" s="74">
        <v>0</v>
      </c>
      <c r="H160" s="75" t="s">
        <v>152</v>
      </c>
      <c r="I160" s="76"/>
      <c r="J160" s="77">
        <v>0</v>
      </c>
      <c r="K160" s="77" t="s">
        <v>108</v>
      </c>
      <c r="L160" s="78" t="s">
        <v>57</v>
      </c>
    </row>
    <row r="161" spans="1:12" s="65" customFormat="1" ht="21.75" customHeight="1">
      <c r="A161" s="72"/>
      <c r="B161" s="350" t="s">
        <v>303</v>
      </c>
      <c r="C161" s="353"/>
      <c r="D161" s="354"/>
      <c r="E161" s="73"/>
      <c r="F161" s="72">
        <f t="shared" si="2"/>
        <v>0</v>
      </c>
      <c r="G161" s="74">
        <v>0</v>
      </c>
      <c r="H161" s="75" t="s">
        <v>152</v>
      </c>
      <c r="I161" s="76"/>
      <c r="J161" s="77">
        <v>0</v>
      </c>
      <c r="K161" s="77" t="s">
        <v>108</v>
      </c>
      <c r="L161" s="78" t="s">
        <v>57</v>
      </c>
    </row>
    <row r="162" spans="1:12" s="65" customFormat="1" ht="21.75" customHeight="1">
      <c r="A162" s="72"/>
      <c r="B162" s="350" t="s">
        <v>304</v>
      </c>
      <c r="C162" s="353"/>
      <c r="D162" s="354"/>
      <c r="E162" s="73"/>
      <c r="F162" s="72">
        <f t="shared" si="2"/>
        <v>0</v>
      </c>
      <c r="G162" s="74">
        <v>0</v>
      </c>
      <c r="H162" s="75" t="s">
        <v>152</v>
      </c>
      <c r="I162" s="76"/>
      <c r="J162" s="77">
        <v>0</v>
      </c>
      <c r="K162" s="77" t="s">
        <v>108</v>
      </c>
      <c r="L162" s="78" t="s">
        <v>57</v>
      </c>
    </row>
    <row r="163" spans="1:12" s="65" customFormat="1" ht="21.75" customHeight="1">
      <c r="A163" s="72"/>
      <c r="B163" s="350" t="s">
        <v>305</v>
      </c>
      <c r="C163" s="353"/>
      <c r="D163" s="354"/>
      <c r="E163" s="73"/>
      <c r="F163" s="72">
        <f t="shared" si="2"/>
        <v>0</v>
      </c>
      <c r="G163" s="74">
        <v>0</v>
      </c>
      <c r="H163" s="75" t="s">
        <v>152</v>
      </c>
      <c r="I163" s="76"/>
      <c r="J163" s="77">
        <v>0</v>
      </c>
      <c r="K163" s="77" t="s">
        <v>108</v>
      </c>
      <c r="L163" s="78" t="s">
        <v>57</v>
      </c>
    </row>
    <row r="164" spans="1:12" s="65" customFormat="1" ht="21.75" customHeight="1">
      <c r="A164" s="72"/>
      <c r="B164" s="350" t="s">
        <v>306</v>
      </c>
      <c r="C164" s="353"/>
      <c r="D164" s="354"/>
      <c r="E164" s="73"/>
      <c r="F164" s="72">
        <f t="shared" si="2"/>
        <v>0</v>
      </c>
      <c r="G164" s="74">
        <v>0</v>
      </c>
      <c r="H164" s="75" t="s">
        <v>152</v>
      </c>
      <c r="I164" s="76"/>
      <c r="J164" s="77">
        <v>0</v>
      </c>
      <c r="K164" s="77" t="s">
        <v>108</v>
      </c>
      <c r="L164" s="78" t="s">
        <v>57</v>
      </c>
    </row>
    <row r="165" spans="1:12" s="65" customFormat="1" ht="21.75" customHeight="1">
      <c r="A165" s="72"/>
      <c r="B165" s="350" t="s">
        <v>307</v>
      </c>
      <c r="C165" s="353"/>
      <c r="D165" s="354"/>
      <c r="E165" s="73"/>
      <c r="F165" s="72">
        <f t="shared" si="2"/>
        <v>0</v>
      </c>
      <c r="G165" s="74">
        <v>0</v>
      </c>
      <c r="H165" s="75" t="s">
        <v>152</v>
      </c>
      <c r="I165" s="76"/>
      <c r="J165" s="77">
        <v>0</v>
      </c>
      <c r="K165" s="77" t="s">
        <v>108</v>
      </c>
      <c r="L165" s="78" t="s">
        <v>57</v>
      </c>
    </row>
    <row r="166" spans="1:12" s="65" customFormat="1" ht="21.75" customHeight="1">
      <c r="A166" s="72"/>
      <c r="B166" s="350" t="s">
        <v>175</v>
      </c>
      <c r="C166" s="353"/>
      <c r="D166" s="354"/>
      <c r="E166" s="73"/>
      <c r="F166" s="72">
        <f t="shared" si="2"/>
        <v>0</v>
      </c>
      <c r="G166" s="74">
        <v>0</v>
      </c>
      <c r="H166" s="75" t="s">
        <v>152</v>
      </c>
      <c r="I166" s="76"/>
      <c r="J166" s="77">
        <v>0</v>
      </c>
      <c r="K166" s="77" t="s">
        <v>108</v>
      </c>
      <c r="L166" s="78" t="s">
        <v>57</v>
      </c>
    </row>
    <row r="167" spans="1:12" s="65" customFormat="1" ht="21.75" customHeight="1">
      <c r="A167" s="72"/>
      <c r="B167" s="350" t="s">
        <v>308</v>
      </c>
      <c r="C167" s="353"/>
      <c r="D167" s="354"/>
      <c r="E167" s="73"/>
      <c r="F167" s="72">
        <f t="shared" si="2"/>
        <v>0</v>
      </c>
      <c r="G167" s="74">
        <v>0</v>
      </c>
      <c r="H167" s="75" t="s">
        <v>152</v>
      </c>
      <c r="I167" s="76"/>
      <c r="J167" s="77">
        <v>0</v>
      </c>
      <c r="K167" s="77" t="s">
        <v>108</v>
      </c>
      <c r="L167" s="78" t="s">
        <v>57</v>
      </c>
    </row>
    <row r="168" spans="1:12" s="65" customFormat="1" ht="21.75" customHeight="1">
      <c r="A168" s="72"/>
      <c r="B168" s="350" t="s">
        <v>309</v>
      </c>
      <c r="C168" s="353"/>
      <c r="D168" s="354"/>
      <c r="E168" s="73"/>
      <c r="F168" s="72">
        <f t="shared" si="2"/>
        <v>0</v>
      </c>
      <c r="G168" s="74">
        <v>0</v>
      </c>
      <c r="H168" s="75" t="s">
        <v>152</v>
      </c>
      <c r="I168" s="76"/>
      <c r="J168" s="77">
        <v>0</v>
      </c>
      <c r="K168" s="77" t="s">
        <v>108</v>
      </c>
      <c r="L168" s="78" t="s">
        <v>57</v>
      </c>
    </row>
    <row r="169" spans="1:12" s="65" customFormat="1" ht="21.75" customHeight="1">
      <c r="A169" s="72"/>
      <c r="B169" s="350" t="s">
        <v>310</v>
      </c>
      <c r="C169" s="353"/>
      <c r="D169" s="354"/>
      <c r="E169" s="73"/>
      <c r="F169" s="72">
        <f t="shared" si="2"/>
        <v>0</v>
      </c>
      <c r="G169" s="74">
        <v>0</v>
      </c>
      <c r="H169" s="75" t="s">
        <v>152</v>
      </c>
      <c r="I169" s="76"/>
      <c r="J169" s="77">
        <v>0</v>
      </c>
      <c r="K169" s="77" t="s">
        <v>108</v>
      </c>
      <c r="L169" s="78" t="s">
        <v>57</v>
      </c>
    </row>
    <row r="170" spans="1:12" s="65" customFormat="1" ht="21.75" customHeight="1">
      <c r="A170" s="72"/>
      <c r="B170" s="350" t="s">
        <v>311</v>
      </c>
      <c r="C170" s="353"/>
      <c r="D170" s="354"/>
      <c r="E170" s="73"/>
      <c r="F170" s="72">
        <f t="shared" si="2"/>
        <v>0</v>
      </c>
      <c r="G170" s="74">
        <v>0</v>
      </c>
      <c r="H170" s="75" t="s">
        <v>152</v>
      </c>
      <c r="I170" s="76"/>
      <c r="J170" s="77">
        <v>0</v>
      </c>
      <c r="K170" s="77" t="s">
        <v>108</v>
      </c>
      <c r="L170" s="78" t="s">
        <v>57</v>
      </c>
    </row>
    <row r="171" spans="1:12" s="65" customFormat="1" ht="21.75" customHeight="1">
      <c r="A171" s="72"/>
      <c r="B171" s="350" t="s">
        <v>312</v>
      </c>
      <c r="C171" s="353"/>
      <c r="D171" s="354"/>
      <c r="E171" s="73"/>
      <c r="F171" s="72">
        <f t="shared" ref="F171:F204" si="3">G171*E171</f>
        <v>0</v>
      </c>
      <c r="G171" s="74">
        <v>0</v>
      </c>
      <c r="H171" s="75" t="s">
        <v>152</v>
      </c>
      <c r="I171" s="76"/>
      <c r="J171" s="77">
        <v>0</v>
      </c>
      <c r="K171" s="77" t="s">
        <v>108</v>
      </c>
      <c r="L171" s="78" t="s">
        <v>57</v>
      </c>
    </row>
    <row r="172" spans="1:12" s="65" customFormat="1" ht="21.75" customHeight="1">
      <c r="A172" s="72"/>
      <c r="B172" s="350" t="s">
        <v>313</v>
      </c>
      <c r="C172" s="353"/>
      <c r="D172" s="354"/>
      <c r="E172" s="73"/>
      <c r="F172" s="72">
        <f t="shared" si="3"/>
        <v>0</v>
      </c>
      <c r="G172" s="74">
        <v>0</v>
      </c>
      <c r="H172" s="75" t="s">
        <v>152</v>
      </c>
      <c r="I172" s="76"/>
      <c r="J172" s="77">
        <v>0</v>
      </c>
      <c r="K172" s="77" t="s">
        <v>108</v>
      </c>
      <c r="L172" s="78" t="s">
        <v>57</v>
      </c>
    </row>
    <row r="173" spans="1:12" s="65" customFormat="1" ht="21.75" customHeight="1">
      <c r="A173" s="72"/>
      <c r="B173" s="350" t="s">
        <v>314</v>
      </c>
      <c r="C173" s="353"/>
      <c r="D173" s="354"/>
      <c r="E173" s="73"/>
      <c r="F173" s="72">
        <f t="shared" si="3"/>
        <v>0</v>
      </c>
      <c r="G173" s="74">
        <v>0</v>
      </c>
      <c r="H173" s="75" t="s">
        <v>152</v>
      </c>
      <c r="I173" s="76"/>
      <c r="J173" s="77">
        <v>0</v>
      </c>
      <c r="K173" s="77" t="s">
        <v>108</v>
      </c>
      <c r="L173" s="78" t="s">
        <v>57</v>
      </c>
    </row>
    <row r="174" spans="1:12" s="65" customFormat="1" ht="21.75" customHeight="1">
      <c r="A174" s="72"/>
      <c r="B174" s="350" t="s">
        <v>315</v>
      </c>
      <c r="C174" s="353"/>
      <c r="D174" s="354"/>
      <c r="E174" s="73"/>
      <c r="F174" s="72">
        <f t="shared" si="3"/>
        <v>0</v>
      </c>
      <c r="G174" s="74">
        <v>0</v>
      </c>
      <c r="H174" s="75" t="s">
        <v>152</v>
      </c>
      <c r="I174" s="76"/>
      <c r="J174" s="77">
        <v>0</v>
      </c>
      <c r="K174" s="77" t="s">
        <v>108</v>
      </c>
      <c r="L174" s="78" t="s">
        <v>57</v>
      </c>
    </row>
    <row r="175" spans="1:12" s="65" customFormat="1" ht="21.75" customHeight="1">
      <c r="A175" s="72"/>
      <c r="B175" s="350" t="s">
        <v>316</v>
      </c>
      <c r="C175" s="353"/>
      <c r="D175" s="354"/>
      <c r="E175" s="73"/>
      <c r="F175" s="72">
        <f t="shared" si="3"/>
        <v>0</v>
      </c>
      <c r="G175" s="74">
        <v>0</v>
      </c>
      <c r="H175" s="75" t="s">
        <v>152</v>
      </c>
      <c r="I175" s="76"/>
      <c r="J175" s="77">
        <v>0</v>
      </c>
      <c r="K175" s="77" t="s">
        <v>108</v>
      </c>
      <c r="L175" s="78" t="s">
        <v>57</v>
      </c>
    </row>
    <row r="176" spans="1:12" s="65" customFormat="1" ht="21.75" customHeight="1">
      <c r="A176" s="72"/>
      <c r="B176" s="350" t="s">
        <v>317</v>
      </c>
      <c r="C176" s="353"/>
      <c r="D176" s="354"/>
      <c r="E176" s="73"/>
      <c r="F176" s="72">
        <f t="shared" si="3"/>
        <v>0</v>
      </c>
      <c r="G176" s="74">
        <v>0</v>
      </c>
      <c r="H176" s="75" t="s">
        <v>152</v>
      </c>
      <c r="I176" s="76"/>
      <c r="J176" s="77">
        <v>0</v>
      </c>
      <c r="K176" s="77" t="s">
        <v>108</v>
      </c>
      <c r="L176" s="78" t="s">
        <v>57</v>
      </c>
    </row>
    <row r="177" spans="1:12" s="65" customFormat="1" ht="21.75" customHeight="1">
      <c r="A177" s="72"/>
      <c r="B177" s="350" t="s">
        <v>318</v>
      </c>
      <c r="C177" s="353"/>
      <c r="D177" s="354"/>
      <c r="E177" s="73"/>
      <c r="F177" s="72">
        <f t="shared" si="3"/>
        <v>0</v>
      </c>
      <c r="G177" s="74">
        <v>0</v>
      </c>
      <c r="H177" s="75" t="s">
        <v>152</v>
      </c>
      <c r="I177" s="76"/>
      <c r="J177" s="77">
        <v>0</v>
      </c>
      <c r="K177" s="77" t="s">
        <v>108</v>
      </c>
      <c r="L177" s="78" t="s">
        <v>57</v>
      </c>
    </row>
    <row r="178" spans="1:12" s="65" customFormat="1" ht="21.75" customHeight="1">
      <c r="A178" s="72"/>
      <c r="B178" s="350" t="s">
        <v>319</v>
      </c>
      <c r="C178" s="353"/>
      <c r="D178" s="354"/>
      <c r="E178" s="73"/>
      <c r="F178" s="72">
        <f t="shared" si="3"/>
        <v>0</v>
      </c>
      <c r="G178" s="74">
        <v>0</v>
      </c>
      <c r="H178" s="75" t="s">
        <v>152</v>
      </c>
      <c r="I178" s="76"/>
      <c r="J178" s="77">
        <v>0</v>
      </c>
      <c r="K178" s="77" t="s">
        <v>108</v>
      </c>
      <c r="L178" s="78" t="s">
        <v>57</v>
      </c>
    </row>
    <row r="179" spans="1:12" s="65" customFormat="1" ht="21.75" customHeight="1">
      <c r="A179" s="72"/>
      <c r="B179" s="350" t="s">
        <v>320</v>
      </c>
      <c r="C179" s="353"/>
      <c r="D179" s="354"/>
      <c r="E179" s="73"/>
      <c r="F179" s="72">
        <f t="shared" si="3"/>
        <v>0</v>
      </c>
      <c r="G179" s="74">
        <v>0</v>
      </c>
      <c r="H179" s="75" t="s">
        <v>152</v>
      </c>
      <c r="I179" s="76"/>
      <c r="J179" s="77">
        <v>0</v>
      </c>
      <c r="K179" s="77" t="s">
        <v>108</v>
      </c>
      <c r="L179" s="78" t="s">
        <v>57</v>
      </c>
    </row>
    <row r="180" spans="1:12" s="65" customFormat="1" ht="21.75" customHeight="1">
      <c r="A180" s="72"/>
      <c r="B180" s="350" t="s">
        <v>321</v>
      </c>
      <c r="C180" s="353"/>
      <c r="D180" s="354"/>
      <c r="E180" s="73"/>
      <c r="F180" s="72">
        <f t="shared" si="3"/>
        <v>0</v>
      </c>
      <c r="G180" s="74">
        <v>0</v>
      </c>
      <c r="H180" s="75" t="s">
        <v>152</v>
      </c>
      <c r="I180" s="76"/>
      <c r="J180" s="77">
        <v>0</v>
      </c>
      <c r="K180" s="77" t="s">
        <v>108</v>
      </c>
      <c r="L180" s="78" t="s">
        <v>57</v>
      </c>
    </row>
    <row r="181" spans="1:12" s="65" customFormat="1" ht="21.75" customHeight="1">
      <c r="A181" s="72"/>
      <c r="B181" s="350" t="s">
        <v>322</v>
      </c>
      <c r="C181" s="353"/>
      <c r="D181" s="354"/>
      <c r="E181" s="73"/>
      <c r="F181" s="72">
        <f t="shared" si="3"/>
        <v>0</v>
      </c>
      <c r="G181" s="74">
        <v>0</v>
      </c>
      <c r="H181" s="75" t="s">
        <v>152</v>
      </c>
      <c r="I181" s="76"/>
      <c r="J181" s="77">
        <v>0</v>
      </c>
      <c r="K181" s="77" t="s">
        <v>108</v>
      </c>
      <c r="L181" s="78" t="s">
        <v>57</v>
      </c>
    </row>
    <row r="182" spans="1:12" s="65" customFormat="1" ht="21.75" customHeight="1">
      <c r="A182" s="72"/>
      <c r="B182" s="350" t="s">
        <v>323</v>
      </c>
      <c r="C182" s="353"/>
      <c r="D182" s="354"/>
      <c r="E182" s="73"/>
      <c r="F182" s="72">
        <f t="shared" si="3"/>
        <v>0</v>
      </c>
      <c r="G182" s="74">
        <v>0</v>
      </c>
      <c r="H182" s="75" t="s">
        <v>152</v>
      </c>
      <c r="I182" s="76"/>
      <c r="J182" s="77">
        <v>0</v>
      </c>
      <c r="K182" s="77" t="s">
        <v>108</v>
      </c>
      <c r="L182" s="78" t="s">
        <v>57</v>
      </c>
    </row>
    <row r="183" spans="1:12" s="65" customFormat="1" ht="21.75" customHeight="1">
      <c r="A183" s="72"/>
      <c r="B183" s="350" t="s">
        <v>324</v>
      </c>
      <c r="C183" s="353"/>
      <c r="D183" s="354"/>
      <c r="E183" s="73"/>
      <c r="F183" s="72">
        <f t="shared" si="3"/>
        <v>0</v>
      </c>
      <c r="G183" s="74">
        <v>0</v>
      </c>
      <c r="H183" s="75" t="s">
        <v>152</v>
      </c>
      <c r="I183" s="76"/>
      <c r="J183" s="77">
        <v>0</v>
      </c>
      <c r="K183" s="77" t="s">
        <v>108</v>
      </c>
      <c r="L183" s="78" t="s">
        <v>57</v>
      </c>
    </row>
    <row r="184" spans="1:12" s="65" customFormat="1" ht="21.75" customHeight="1">
      <c r="A184" s="72"/>
      <c r="B184" s="350" t="s">
        <v>325</v>
      </c>
      <c r="C184" s="353"/>
      <c r="D184" s="354"/>
      <c r="E184" s="73"/>
      <c r="F184" s="72">
        <f t="shared" si="3"/>
        <v>0</v>
      </c>
      <c r="G184" s="74">
        <v>0</v>
      </c>
      <c r="H184" s="75" t="s">
        <v>152</v>
      </c>
      <c r="I184" s="76"/>
      <c r="J184" s="77">
        <v>0</v>
      </c>
      <c r="K184" s="77" t="s">
        <v>108</v>
      </c>
      <c r="L184" s="78" t="s">
        <v>57</v>
      </c>
    </row>
    <row r="185" spans="1:12" s="65" customFormat="1" ht="21.75" customHeight="1">
      <c r="A185" s="72"/>
      <c r="B185" s="350" t="s">
        <v>326</v>
      </c>
      <c r="C185" s="353"/>
      <c r="D185" s="354"/>
      <c r="E185" s="73"/>
      <c r="F185" s="72">
        <f t="shared" si="3"/>
        <v>0</v>
      </c>
      <c r="G185" s="74">
        <v>0</v>
      </c>
      <c r="H185" s="75" t="s">
        <v>152</v>
      </c>
      <c r="I185" s="76"/>
      <c r="J185" s="77">
        <v>0</v>
      </c>
      <c r="K185" s="77" t="s">
        <v>108</v>
      </c>
      <c r="L185" s="78" t="s">
        <v>57</v>
      </c>
    </row>
    <row r="186" spans="1:12" s="65" customFormat="1" ht="21.75" customHeight="1">
      <c r="A186" s="72"/>
      <c r="B186" s="350" t="s">
        <v>327</v>
      </c>
      <c r="C186" s="353"/>
      <c r="D186" s="354"/>
      <c r="E186" s="73"/>
      <c r="F186" s="72">
        <f t="shared" si="3"/>
        <v>0</v>
      </c>
      <c r="G186" s="74">
        <v>0</v>
      </c>
      <c r="H186" s="75" t="s">
        <v>152</v>
      </c>
      <c r="I186" s="76"/>
      <c r="J186" s="77">
        <v>0</v>
      </c>
      <c r="K186" s="77" t="s">
        <v>108</v>
      </c>
      <c r="L186" s="78" t="s">
        <v>57</v>
      </c>
    </row>
    <row r="187" spans="1:12" s="65" customFormat="1" ht="21.75" customHeight="1">
      <c r="A187" s="72"/>
      <c r="B187" s="350" t="s">
        <v>328</v>
      </c>
      <c r="C187" s="353"/>
      <c r="D187" s="354"/>
      <c r="E187" s="73"/>
      <c r="F187" s="72">
        <f t="shared" si="3"/>
        <v>0</v>
      </c>
      <c r="G187" s="74">
        <v>0</v>
      </c>
      <c r="H187" s="75" t="s">
        <v>152</v>
      </c>
      <c r="I187" s="76"/>
      <c r="J187" s="77">
        <v>0</v>
      </c>
      <c r="K187" s="77" t="s">
        <v>108</v>
      </c>
      <c r="L187" s="78" t="s">
        <v>57</v>
      </c>
    </row>
    <row r="188" spans="1:12" s="65" customFormat="1" ht="21.75" customHeight="1">
      <c r="A188" s="72"/>
      <c r="B188" s="350" t="s">
        <v>329</v>
      </c>
      <c r="C188" s="353"/>
      <c r="D188" s="354"/>
      <c r="E188" s="73"/>
      <c r="F188" s="72">
        <f t="shared" si="3"/>
        <v>0</v>
      </c>
      <c r="G188" s="74">
        <v>0</v>
      </c>
      <c r="H188" s="75" t="s">
        <v>152</v>
      </c>
      <c r="I188" s="76"/>
      <c r="J188" s="77">
        <v>0</v>
      </c>
      <c r="K188" s="77" t="s">
        <v>108</v>
      </c>
      <c r="L188" s="78" t="s">
        <v>57</v>
      </c>
    </row>
    <row r="189" spans="1:12" s="65" customFormat="1" ht="21.75" customHeight="1">
      <c r="A189" s="72"/>
      <c r="B189" s="350" t="s">
        <v>330</v>
      </c>
      <c r="C189" s="353"/>
      <c r="D189" s="354"/>
      <c r="E189" s="73"/>
      <c r="F189" s="72">
        <f t="shared" si="3"/>
        <v>0</v>
      </c>
      <c r="G189" s="74">
        <v>0</v>
      </c>
      <c r="H189" s="75" t="s">
        <v>152</v>
      </c>
      <c r="I189" s="76"/>
      <c r="J189" s="77">
        <v>0</v>
      </c>
      <c r="K189" s="77" t="s">
        <v>108</v>
      </c>
      <c r="L189" s="78" t="s">
        <v>57</v>
      </c>
    </row>
    <row r="190" spans="1:12" s="65" customFormat="1" ht="21.75" customHeight="1">
      <c r="A190" s="72"/>
      <c r="B190" s="350" t="s">
        <v>331</v>
      </c>
      <c r="C190" s="353"/>
      <c r="D190" s="354"/>
      <c r="E190" s="73"/>
      <c r="F190" s="72">
        <f t="shared" si="3"/>
        <v>0</v>
      </c>
      <c r="G190" s="74">
        <v>0</v>
      </c>
      <c r="H190" s="75" t="s">
        <v>152</v>
      </c>
      <c r="I190" s="76"/>
      <c r="J190" s="77">
        <v>0</v>
      </c>
      <c r="K190" s="77" t="s">
        <v>108</v>
      </c>
      <c r="L190" s="78" t="s">
        <v>57</v>
      </c>
    </row>
    <row r="191" spans="1:12" s="65" customFormat="1" ht="21.75" customHeight="1">
      <c r="A191" s="72"/>
      <c r="B191" s="350" t="s">
        <v>332</v>
      </c>
      <c r="C191" s="353"/>
      <c r="D191" s="354"/>
      <c r="E191" s="73"/>
      <c r="F191" s="72">
        <f t="shared" si="3"/>
        <v>0</v>
      </c>
      <c r="G191" s="74">
        <v>0</v>
      </c>
      <c r="H191" s="75" t="s">
        <v>152</v>
      </c>
      <c r="I191" s="76"/>
      <c r="J191" s="77">
        <v>0</v>
      </c>
      <c r="K191" s="77" t="s">
        <v>108</v>
      </c>
      <c r="L191" s="78" t="s">
        <v>57</v>
      </c>
    </row>
    <row r="192" spans="1:12" s="65" customFormat="1" ht="21.75" customHeight="1">
      <c r="A192" s="72"/>
      <c r="B192" s="350" t="s">
        <v>333</v>
      </c>
      <c r="C192" s="353"/>
      <c r="D192" s="354"/>
      <c r="E192" s="73"/>
      <c r="F192" s="72">
        <f t="shared" si="3"/>
        <v>0</v>
      </c>
      <c r="G192" s="74">
        <v>0</v>
      </c>
      <c r="H192" s="75" t="s">
        <v>152</v>
      </c>
      <c r="I192" s="76"/>
      <c r="J192" s="77">
        <v>0</v>
      </c>
      <c r="K192" s="77" t="s">
        <v>108</v>
      </c>
      <c r="L192" s="78" t="s">
        <v>57</v>
      </c>
    </row>
    <row r="193" spans="1:12" s="65" customFormat="1" ht="21.75" customHeight="1">
      <c r="A193" s="72"/>
      <c r="B193" s="350" t="s">
        <v>334</v>
      </c>
      <c r="C193" s="353"/>
      <c r="D193" s="354"/>
      <c r="E193" s="73"/>
      <c r="F193" s="72">
        <f t="shared" si="3"/>
        <v>0</v>
      </c>
      <c r="G193" s="74">
        <v>0</v>
      </c>
      <c r="H193" s="75" t="s">
        <v>152</v>
      </c>
      <c r="I193" s="76"/>
      <c r="J193" s="77">
        <v>0</v>
      </c>
      <c r="K193" s="77" t="s">
        <v>108</v>
      </c>
      <c r="L193" s="78" t="s">
        <v>57</v>
      </c>
    </row>
    <row r="194" spans="1:12" s="65" customFormat="1" ht="21.75" customHeight="1">
      <c r="A194" s="72"/>
      <c r="B194" s="350" t="s">
        <v>335</v>
      </c>
      <c r="C194" s="353"/>
      <c r="D194" s="354"/>
      <c r="E194" s="73"/>
      <c r="F194" s="72">
        <f t="shared" si="3"/>
        <v>0</v>
      </c>
      <c r="G194" s="74">
        <v>0</v>
      </c>
      <c r="H194" s="75" t="s">
        <v>152</v>
      </c>
      <c r="I194" s="76"/>
      <c r="J194" s="77">
        <v>0</v>
      </c>
      <c r="K194" s="77" t="s">
        <v>108</v>
      </c>
      <c r="L194" s="78" t="s">
        <v>57</v>
      </c>
    </row>
    <row r="195" spans="1:12" s="65" customFormat="1" ht="21.75" customHeight="1">
      <c r="A195" s="72"/>
      <c r="B195" s="350" t="s">
        <v>336</v>
      </c>
      <c r="C195" s="353"/>
      <c r="D195" s="354"/>
      <c r="E195" s="73"/>
      <c r="F195" s="72">
        <f t="shared" si="3"/>
        <v>0</v>
      </c>
      <c r="G195" s="74">
        <v>0</v>
      </c>
      <c r="H195" s="75" t="s">
        <v>152</v>
      </c>
      <c r="I195" s="76"/>
      <c r="J195" s="77">
        <v>0</v>
      </c>
      <c r="K195" s="77" t="s">
        <v>108</v>
      </c>
      <c r="L195" s="78" t="s">
        <v>57</v>
      </c>
    </row>
    <row r="196" spans="1:12" s="65" customFormat="1" ht="21.75" customHeight="1">
      <c r="A196" s="72"/>
      <c r="B196" s="350" t="s">
        <v>337</v>
      </c>
      <c r="C196" s="353"/>
      <c r="D196" s="354"/>
      <c r="E196" s="73"/>
      <c r="F196" s="72">
        <f t="shared" si="3"/>
        <v>0</v>
      </c>
      <c r="G196" s="74">
        <v>0</v>
      </c>
      <c r="H196" s="75" t="s">
        <v>152</v>
      </c>
      <c r="I196" s="76"/>
      <c r="J196" s="77">
        <v>0</v>
      </c>
      <c r="K196" s="77" t="s">
        <v>108</v>
      </c>
      <c r="L196" s="78" t="s">
        <v>57</v>
      </c>
    </row>
    <row r="197" spans="1:12" s="65" customFormat="1" ht="21.75" customHeight="1">
      <c r="A197" s="72"/>
      <c r="B197" s="350" t="s">
        <v>338</v>
      </c>
      <c r="C197" s="353"/>
      <c r="D197" s="354"/>
      <c r="E197" s="73"/>
      <c r="F197" s="72">
        <f t="shared" si="3"/>
        <v>0</v>
      </c>
      <c r="G197" s="74">
        <v>0</v>
      </c>
      <c r="H197" s="75" t="s">
        <v>152</v>
      </c>
      <c r="I197" s="76"/>
      <c r="J197" s="77">
        <v>0</v>
      </c>
      <c r="K197" s="77" t="s">
        <v>108</v>
      </c>
      <c r="L197" s="78" t="s">
        <v>57</v>
      </c>
    </row>
    <row r="198" spans="1:12" s="65" customFormat="1" ht="21.75" customHeight="1">
      <c r="A198" s="72"/>
      <c r="B198" s="350" t="s">
        <v>339</v>
      </c>
      <c r="C198" s="353"/>
      <c r="D198" s="354"/>
      <c r="E198" s="73"/>
      <c r="F198" s="72">
        <f t="shared" si="3"/>
        <v>0</v>
      </c>
      <c r="G198" s="74">
        <v>0</v>
      </c>
      <c r="H198" s="75" t="s">
        <v>152</v>
      </c>
      <c r="I198" s="76"/>
      <c r="J198" s="77">
        <v>0</v>
      </c>
      <c r="K198" s="77" t="s">
        <v>108</v>
      </c>
      <c r="L198" s="78" t="s">
        <v>57</v>
      </c>
    </row>
    <row r="199" spans="1:12" s="65" customFormat="1" ht="21.75" customHeight="1">
      <c r="A199" s="72"/>
      <c r="B199" s="350" t="s">
        <v>340</v>
      </c>
      <c r="C199" s="353"/>
      <c r="D199" s="354"/>
      <c r="E199" s="73"/>
      <c r="F199" s="72">
        <f t="shared" si="3"/>
        <v>0</v>
      </c>
      <c r="G199" s="74">
        <v>0</v>
      </c>
      <c r="H199" s="75" t="s">
        <v>152</v>
      </c>
      <c r="I199" s="76"/>
      <c r="J199" s="77">
        <v>0</v>
      </c>
      <c r="K199" s="77" t="s">
        <v>108</v>
      </c>
      <c r="L199" s="78" t="s">
        <v>57</v>
      </c>
    </row>
    <row r="200" spans="1:12" s="65" customFormat="1" ht="21.75" customHeight="1">
      <c r="A200" s="72"/>
      <c r="B200" s="350" t="s">
        <v>341</v>
      </c>
      <c r="C200" s="353"/>
      <c r="D200" s="354"/>
      <c r="E200" s="73"/>
      <c r="F200" s="72">
        <f t="shared" si="3"/>
        <v>0</v>
      </c>
      <c r="G200" s="74">
        <v>0</v>
      </c>
      <c r="H200" s="75" t="s">
        <v>152</v>
      </c>
      <c r="I200" s="76"/>
      <c r="J200" s="77">
        <v>0</v>
      </c>
      <c r="K200" s="77" t="s">
        <v>108</v>
      </c>
      <c r="L200" s="78" t="s">
        <v>57</v>
      </c>
    </row>
    <row r="201" spans="1:12" s="65" customFormat="1" ht="21.75" customHeight="1">
      <c r="A201" s="72"/>
      <c r="B201" s="350" t="s">
        <v>342</v>
      </c>
      <c r="C201" s="353"/>
      <c r="D201" s="354"/>
      <c r="E201" s="73"/>
      <c r="F201" s="72">
        <f t="shared" si="3"/>
        <v>0</v>
      </c>
      <c r="G201" s="74">
        <v>0</v>
      </c>
      <c r="H201" s="75" t="s">
        <v>152</v>
      </c>
      <c r="I201" s="76"/>
      <c r="J201" s="77">
        <v>0</v>
      </c>
      <c r="K201" s="77" t="s">
        <v>108</v>
      </c>
      <c r="L201" s="78" t="s">
        <v>57</v>
      </c>
    </row>
    <row r="202" spans="1:12" s="65" customFormat="1" ht="21.75" customHeight="1">
      <c r="A202" s="72"/>
      <c r="B202" s="350" t="s">
        <v>343</v>
      </c>
      <c r="C202" s="353"/>
      <c r="D202" s="354"/>
      <c r="E202" s="73"/>
      <c r="F202" s="72">
        <f t="shared" si="3"/>
        <v>0</v>
      </c>
      <c r="G202" s="74">
        <v>0</v>
      </c>
      <c r="H202" s="75" t="s">
        <v>152</v>
      </c>
      <c r="I202" s="76"/>
      <c r="J202" s="77">
        <v>0</v>
      </c>
      <c r="K202" s="77" t="s">
        <v>108</v>
      </c>
      <c r="L202" s="78" t="s">
        <v>57</v>
      </c>
    </row>
    <row r="203" spans="1:12" s="65" customFormat="1" ht="21.75" customHeight="1">
      <c r="A203" s="72"/>
      <c r="B203" s="350" t="s">
        <v>344</v>
      </c>
      <c r="C203" s="353"/>
      <c r="D203" s="354"/>
      <c r="E203" s="73"/>
      <c r="F203" s="72">
        <f t="shared" si="3"/>
        <v>0</v>
      </c>
      <c r="G203" s="74">
        <v>0</v>
      </c>
      <c r="H203" s="75" t="s">
        <v>152</v>
      </c>
      <c r="I203" s="76"/>
      <c r="J203" s="77">
        <v>0</v>
      </c>
      <c r="K203" s="77" t="s">
        <v>108</v>
      </c>
      <c r="L203" s="78" t="s">
        <v>57</v>
      </c>
    </row>
    <row r="204" spans="1:12" s="65" customFormat="1" ht="21.75" customHeight="1">
      <c r="A204" s="72"/>
      <c r="B204" s="350" t="s">
        <v>345</v>
      </c>
      <c r="C204" s="353"/>
      <c r="D204" s="354"/>
      <c r="E204" s="73"/>
      <c r="F204" s="72">
        <f t="shared" si="3"/>
        <v>0</v>
      </c>
      <c r="G204" s="74">
        <v>0</v>
      </c>
      <c r="H204" s="75" t="s">
        <v>152</v>
      </c>
      <c r="I204" s="76"/>
      <c r="J204" s="77">
        <v>0</v>
      </c>
      <c r="K204" s="77" t="s">
        <v>108</v>
      </c>
      <c r="L204" s="78" t="s">
        <v>57</v>
      </c>
    </row>
    <row r="205" spans="1:12" s="65" customFormat="1" ht="21.75" customHeight="1">
      <c r="A205" s="62"/>
      <c r="B205" s="350"/>
      <c r="C205" s="353"/>
      <c r="D205" s="354"/>
      <c r="E205" s="63"/>
      <c r="F205" s="62"/>
      <c r="G205" s="83"/>
      <c r="H205" s="84"/>
      <c r="I205" s="64"/>
      <c r="J205" s="77"/>
      <c r="K205" s="85"/>
      <c r="L205" s="86"/>
    </row>
    <row r="206" spans="1:12" s="65" customFormat="1" ht="21.75" customHeight="1">
      <c r="A206" s="66">
        <v>3</v>
      </c>
      <c r="B206" s="344" t="s">
        <v>346</v>
      </c>
      <c r="C206" s="345"/>
      <c r="D206" s="346"/>
      <c r="E206" s="87"/>
      <c r="F206" s="66">
        <f>G206*E206</f>
        <v>0</v>
      </c>
      <c r="G206" s="88">
        <f>SUM(G207:G209)</f>
        <v>0</v>
      </c>
      <c r="H206" s="89" t="s">
        <v>347</v>
      </c>
      <c r="I206" s="70">
        <v>100</v>
      </c>
      <c r="J206" s="90">
        <v>0</v>
      </c>
      <c r="K206" s="90" t="s">
        <v>108</v>
      </c>
      <c r="L206" s="70" t="s">
        <v>57</v>
      </c>
    </row>
    <row r="207" spans="1:12" s="65" customFormat="1" ht="21.75" customHeight="1">
      <c r="A207" s="72"/>
      <c r="B207" s="350" t="s">
        <v>208</v>
      </c>
      <c r="C207" s="353"/>
      <c r="D207" s="354"/>
      <c r="E207" s="91"/>
      <c r="F207" s="72">
        <f>G207*E207</f>
        <v>0</v>
      </c>
      <c r="G207" s="83">
        <v>0</v>
      </c>
      <c r="H207" s="84" t="s">
        <v>347</v>
      </c>
      <c r="I207" s="76"/>
      <c r="J207" s="85">
        <v>0</v>
      </c>
      <c r="K207" s="85" t="s">
        <v>108</v>
      </c>
      <c r="L207" s="76" t="s">
        <v>57</v>
      </c>
    </row>
    <row r="208" spans="1:12" s="65" customFormat="1" ht="21.75" customHeight="1">
      <c r="A208" s="72"/>
      <c r="B208" s="350" t="s">
        <v>348</v>
      </c>
      <c r="C208" s="353"/>
      <c r="D208" s="354"/>
      <c r="E208" s="91"/>
      <c r="F208" s="72">
        <f t="shared" ref="F208:F209" si="4">G208*E208</f>
        <v>0</v>
      </c>
      <c r="G208" s="83">
        <v>0</v>
      </c>
      <c r="H208" s="84" t="s">
        <v>347</v>
      </c>
      <c r="I208" s="76"/>
      <c r="J208" s="85">
        <v>0</v>
      </c>
      <c r="K208" s="85" t="s">
        <v>108</v>
      </c>
      <c r="L208" s="76" t="s">
        <v>57</v>
      </c>
    </row>
    <row r="209" spans="1:12" s="65" customFormat="1" ht="21.75" customHeight="1">
      <c r="A209" s="72"/>
      <c r="B209" s="350" t="s">
        <v>349</v>
      </c>
      <c r="C209" s="353"/>
      <c r="D209" s="354"/>
      <c r="E209" s="91"/>
      <c r="F209" s="72">
        <f t="shared" si="4"/>
        <v>0</v>
      </c>
      <c r="G209" s="83">
        <v>0</v>
      </c>
      <c r="H209" s="84" t="s">
        <v>347</v>
      </c>
      <c r="I209" s="76"/>
      <c r="J209" s="85">
        <v>0</v>
      </c>
      <c r="K209" s="85" t="s">
        <v>108</v>
      </c>
      <c r="L209" s="76" t="s">
        <v>57</v>
      </c>
    </row>
    <row r="210" spans="1:12" s="65" customFormat="1" ht="21.75" customHeight="1">
      <c r="A210" s="72"/>
      <c r="B210" s="350"/>
      <c r="C210" s="353"/>
      <c r="D210" s="354"/>
      <c r="E210" s="63"/>
      <c r="F210" s="72"/>
      <c r="G210" s="83"/>
      <c r="H210" s="84"/>
      <c r="I210" s="76"/>
      <c r="J210" s="85"/>
      <c r="K210" s="85"/>
      <c r="L210" s="76"/>
    </row>
    <row r="211" spans="1:12" s="65" customFormat="1" ht="21.75" customHeight="1">
      <c r="A211" s="66">
        <v>4</v>
      </c>
      <c r="B211" s="344" t="s">
        <v>350</v>
      </c>
      <c r="C211" s="345"/>
      <c r="D211" s="346"/>
      <c r="E211" s="87"/>
      <c r="F211" s="66">
        <f>G211*E211</f>
        <v>0</v>
      </c>
      <c r="G211" s="88">
        <f>SUM(G212:G374)</f>
        <v>0</v>
      </c>
      <c r="H211" s="89" t="s">
        <v>347</v>
      </c>
      <c r="I211" s="70">
        <v>100</v>
      </c>
      <c r="J211" s="90">
        <v>2</v>
      </c>
      <c r="K211" s="90" t="s">
        <v>108</v>
      </c>
      <c r="L211" s="70" t="s">
        <v>57</v>
      </c>
    </row>
    <row r="212" spans="1:12" s="65" customFormat="1" ht="21.75" customHeight="1">
      <c r="A212" s="72"/>
      <c r="B212" s="350" t="s">
        <v>189</v>
      </c>
      <c r="C212" s="353"/>
      <c r="D212" s="354"/>
      <c r="E212" s="91"/>
      <c r="F212" s="72">
        <f>G212*E212</f>
        <v>0</v>
      </c>
      <c r="G212" s="83">
        <v>0</v>
      </c>
      <c r="H212" s="84" t="s">
        <v>347</v>
      </c>
      <c r="I212" s="76"/>
      <c r="J212" s="85">
        <v>0</v>
      </c>
      <c r="K212" s="85" t="s">
        <v>108</v>
      </c>
      <c r="L212" s="76" t="s">
        <v>57</v>
      </c>
    </row>
    <row r="213" spans="1:12" s="65" customFormat="1" ht="21.75" customHeight="1">
      <c r="A213" s="72"/>
      <c r="B213" s="350" t="s">
        <v>190</v>
      </c>
      <c r="C213" s="353"/>
      <c r="D213" s="354"/>
      <c r="E213" s="91"/>
      <c r="F213" s="72">
        <f t="shared" ref="F213:F276" si="5">G213*E213</f>
        <v>0</v>
      </c>
      <c r="G213" s="83">
        <v>0</v>
      </c>
      <c r="H213" s="84" t="s">
        <v>347</v>
      </c>
      <c r="I213" s="76"/>
      <c r="J213" s="85">
        <v>0</v>
      </c>
      <c r="K213" s="85" t="s">
        <v>108</v>
      </c>
      <c r="L213" s="76" t="s">
        <v>57</v>
      </c>
    </row>
    <row r="214" spans="1:12" s="65" customFormat="1" ht="21.75" customHeight="1">
      <c r="A214" s="72"/>
      <c r="B214" s="350" t="s">
        <v>191</v>
      </c>
      <c r="C214" s="353"/>
      <c r="D214" s="354"/>
      <c r="E214" s="91"/>
      <c r="F214" s="72">
        <f t="shared" si="5"/>
        <v>0</v>
      </c>
      <c r="G214" s="83">
        <v>0</v>
      </c>
      <c r="H214" s="84" t="s">
        <v>347</v>
      </c>
      <c r="I214" s="76"/>
      <c r="J214" s="85">
        <v>0</v>
      </c>
      <c r="K214" s="85" t="s">
        <v>108</v>
      </c>
      <c r="L214" s="76" t="s">
        <v>57</v>
      </c>
    </row>
    <row r="215" spans="1:12" s="65" customFormat="1" ht="21.75" customHeight="1">
      <c r="A215" s="72"/>
      <c r="B215" s="350" t="s">
        <v>192</v>
      </c>
      <c r="C215" s="353"/>
      <c r="D215" s="354"/>
      <c r="E215" s="91"/>
      <c r="F215" s="72">
        <f t="shared" si="5"/>
        <v>0</v>
      </c>
      <c r="G215" s="83">
        <v>0</v>
      </c>
      <c r="H215" s="84" t="s">
        <v>347</v>
      </c>
      <c r="I215" s="76"/>
      <c r="J215" s="85">
        <v>0</v>
      </c>
      <c r="K215" s="85" t="s">
        <v>108</v>
      </c>
      <c r="L215" s="76" t="s">
        <v>57</v>
      </c>
    </row>
    <row r="216" spans="1:12" s="65" customFormat="1" ht="21.75" customHeight="1">
      <c r="A216" s="72"/>
      <c r="B216" s="350" t="s">
        <v>193</v>
      </c>
      <c r="C216" s="353"/>
      <c r="D216" s="354"/>
      <c r="E216" s="91"/>
      <c r="F216" s="72">
        <f t="shared" si="5"/>
        <v>0</v>
      </c>
      <c r="G216" s="83">
        <v>0</v>
      </c>
      <c r="H216" s="84" t="s">
        <v>347</v>
      </c>
      <c r="I216" s="76"/>
      <c r="J216" s="85">
        <v>0</v>
      </c>
      <c r="K216" s="85" t="s">
        <v>108</v>
      </c>
      <c r="L216" s="76" t="s">
        <v>57</v>
      </c>
    </row>
    <row r="217" spans="1:12" s="65" customFormat="1" ht="21.75" customHeight="1">
      <c r="A217" s="72"/>
      <c r="B217" s="350" t="s">
        <v>194</v>
      </c>
      <c r="C217" s="353"/>
      <c r="D217" s="354"/>
      <c r="E217" s="91"/>
      <c r="F217" s="72">
        <f t="shared" si="5"/>
        <v>0</v>
      </c>
      <c r="G217" s="83">
        <v>0</v>
      </c>
      <c r="H217" s="84" t="s">
        <v>347</v>
      </c>
      <c r="I217" s="76"/>
      <c r="J217" s="85">
        <v>0</v>
      </c>
      <c r="K217" s="85" t="s">
        <v>108</v>
      </c>
      <c r="L217" s="76" t="s">
        <v>57</v>
      </c>
    </row>
    <row r="218" spans="1:12" s="65" customFormat="1" ht="21.75" customHeight="1">
      <c r="A218" s="72"/>
      <c r="B218" s="350" t="s">
        <v>195</v>
      </c>
      <c r="C218" s="353"/>
      <c r="D218" s="354"/>
      <c r="E218" s="91"/>
      <c r="F218" s="72">
        <f t="shared" si="5"/>
        <v>0</v>
      </c>
      <c r="G218" s="83">
        <v>0</v>
      </c>
      <c r="H218" s="84" t="s">
        <v>347</v>
      </c>
      <c r="I218" s="76"/>
      <c r="J218" s="85">
        <v>0</v>
      </c>
      <c r="K218" s="85" t="s">
        <v>108</v>
      </c>
      <c r="L218" s="76" t="s">
        <v>57</v>
      </c>
    </row>
    <row r="219" spans="1:12" s="65" customFormat="1" ht="21.75" customHeight="1">
      <c r="A219" s="72"/>
      <c r="B219" s="350" t="s">
        <v>196</v>
      </c>
      <c r="C219" s="353"/>
      <c r="D219" s="354"/>
      <c r="E219" s="91"/>
      <c r="F219" s="72">
        <f t="shared" si="5"/>
        <v>0</v>
      </c>
      <c r="G219" s="83">
        <v>0</v>
      </c>
      <c r="H219" s="84" t="s">
        <v>347</v>
      </c>
      <c r="I219" s="76"/>
      <c r="J219" s="85">
        <v>0</v>
      </c>
      <c r="K219" s="85" t="s">
        <v>108</v>
      </c>
      <c r="L219" s="76" t="s">
        <v>57</v>
      </c>
    </row>
    <row r="220" spans="1:12" s="65" customFormat="1" ht="21.75" customHeight="1">
      <c r="A220" s="72"/>
      <c r="B220" s="350" t="s">
        <v>197</v>
      </c>
      <c r="C220" s="353"/>
      <c r="D220" s="354"/>
      <c r="E220" s="91"/>
      <c r="F220" s="72">
        <f t="shared" si="5"/>
        <v>0</v>
      </c>
      <c r="G220" s="83">
        <v>0</v>
      </c>
      <c r="H220" s="84" t="s">
        <v>347</v>
      </c>
      <c r="I220" s="76"/>
      <c r="J220" s="85">
        <v>0</v>
      </c>
      <c r="K220" s="85" t="s">
        <v>108</v>
      </c>
      <c r="L220" s="76" t="s">
        <v>57</v>
      </c>
    </row>
    <row r="221" spans="1:12" s="65" customFormat="1" ht="21.75" customHeight="1">
      <c r="A221" s="72"/>
      <c r="B221" s="350" t="s">
        <v>198</v>
      </c>
      <c r="C221" s="353"/>
      <c r="D221" s="354"/>
      <c r="E221" s="91"/>
      <c r="F221" s="72">
        <f t="shared" si="5"/>
        <v>0</v>
      </c>
      <c r="G221" s="83">
        <v>0</v>
      </c>
      <c r="H221" s="84" t="s">
        <v>347</v>
      </c>
      <c r="I221" s="76"/>
      <c r="J221" s="85">
        <v>0</v>
      </c>
      <c r="K221" s="85" t="s">
        <v>108</v>
      </c>
      <c r="L221" s="76" t="s">
        <v>57</v>
      </c>
    </row>
    <row r="222" spans="1:12" s="65" customFormat="1" ht="21.75" customHeight="1">
      <c r="A222" s="72"/>
      <c r="B222" s="350" t="s">
        <v>199</v>
      </c>
      <c r="C222" s="353"/>
      <c r="D222" s="354"/>
      <c r="E222" s="91"/>
      <c r="F222" s="72">
        <f t="shared" si="5"/>
        <v>0</v>
      </c>
      <c r="G222" s="83">
        <v>0</v>
      </c>
      <c r="H222" s="84" t="s">
        <v>347</v>
      </c>
      <c r="I222" s="76"/>
      <c r="J222" s="85">
        <v>0</v>
      </c>
      <c r="K222" s="85" t="s">
        <v>108</v>
      </c>
      <c r="L222" s="76" t="s">
        <v>57</v>
      </c>
    </row>
    <row r="223" spans="1:12" s="65" customFormat="1" ht="21.75" customHeight="1">
      <c r="A223" s="72"/>
      <c r="B223" s="350" t="s">
        <v>200</v>
      </c>
      <c r="C223" s="353"/>
      <c r="D223" s="354"/>
      <c r="E223" s="91"/>
      <c r="F223" s="72">
        <f t="shared" si="5"/>
        <v>0</v>
      </c>
      <c r="G223" s="83">
        <v>0</v>
      </c>
      <c r="H223" s="84" t="s">
        <v>347</v>
      </c>
      <c r="I223" s="76"/>
      <c r="J223" s="85">
        <v>0</v>
      </c>
      <c r="K223" s="85" t="s">
        <v>108</v>
      </c>
      <c r="L223" s="76" t="s">
        <v>57</v>
      </c>
    </row>
    <row r="224" spans="1:12" s="65" customFormat="1" ht="21.75" customHeight="1">
      <c r="A224" s="72"/>
      <c r="B224" s="350" t="s">
        <v>201</v>
      </c>
      <c r="C224" s="353"/>
      <c r="D224" s="354"/>
      <c r="E224" s="91"/>
      <c r="F224" s="72">
        <f t="shared" si="5"/>
        <v>0</v>
      </c>
      <c r="G224" s="83">
        <v>0</v>
      </c>
      <c r="H224" s="84" t="s">
        <v>347</v>
      </c>
      <c r="I224" s="76"/>
      <c r="J224" s="85">
        <v>0</v>
      </c>
      <c r="K224" s="85" t="s">
        <v>108</v>
      </c>
      <c r="L224" s="76" t="s">
        <v>57</v>
      </c>
    </row>
    <row r="225" spans="1:12" s="65" customFormat="1" ht="21.75" customHeight="1">
      <c r="A225" s="72"/>
      <c r="B225" s="350" t="s">
        <v>202</v>
      </c>
      <c r="C225" s="353"/>
      <c r="D225" s="354"/>
      <c r="E225" s="91"/>
      <c r="F225" s="72">
        <f t="shared" si="5"/>
        <v>0</v>
      </c>
      <c r="G225" s="83">
        <v>0</v>
      </c>
      <c r="H225" s="84" t="s">
        <v>347</v>
      </c>
      <c r="I225" s="76"/>
      <c r="J225" s="85">
        <v>0</v>
      </c>
      <c r="K225" s="85" t="s">
        <v>108</v>
      </c>
      <c r="L225" s="76" t="s">
        <v>57</v>
      </c>
    </row>
    <row r="226" spans="1:12" s="65" customFormat="1" ht="21.75" customHeight="1">
      <c r="A226" s="72"/>
      <c r="B226" s="350" t="s">
        <v>203</v>
      </c>
      <c r="C226" s="353"/>
      <c r="D226" s="354"/>
      <c r="E226" s="91"/>
      <c r="F226" s="72">
        <f t="shared" si="5"/>
        <v>0</v>
      </c>
      <c r="G226" s="83">
        <v>0</v>
      </c>
      <c r="H226" s="84" t="s">
        <v>347</v>
      </c>
      <c r="I226" s="76"/>
      <c r="J226" s="85">
        <v>0</v>
      </c>
      <c r="K226" s="85" t="s">
        <v>108</v>
      </c>
      <c r="L226" s="76" t="s">
        <v>57</v>
      </c>
    </row>
    <row r="227" spans="1:12" s="65" customFormat="1" ht="21.75" customHeight="1">
      <c r="A227" s="72"/>
      <c r="B227" s="350" t="s">
        <v>204</v>
      </c>
      <c r="C227" s="353"/>
      <c r="D227" s="354"/>
      <c r="E227" s="91"/>
      <c r="F227" s="72">
        <f t="shared" si="5"/>
        <v>0</v>
      </c>
      <c r="G227" s="83">
        <v>0</v>
      </c>
      <c r="H227" s="84" t="s">
        <v>347</v>
      </c>
      <c r="I227" s="76"/>
      <c r="J227" s="85">
        <v>0</v>
      </c>
      <c r="K227" s="85" t="s">
        <v>108</v>
      </c>
      <c r="L227" s="76" t="s">
        <v>57</v>
      </c>
    </row>
    <row r="228" spans="1:12" s="65" customFormat="1" ht="21.75" customHeight="1">
      <c r="A228" s="72"/>
      <c r="B228" s="350" t="s">
        <v>205</v>
      </c>
      <c r="C228" s="353"/>
      <c r="D228" s="354"/>
      <c r="E228" s="91"/>
      <c r="F228" s="72">
        <f t="shared" si="5"/>
        <v>0</v>
      </c>
      <c r="G228" s="83">
        <v>0</v>
      </c>
      <c r="H228" s="84" t="s">
        <v>347</v>
      </c>
      <c r="I228" s="76"/>
      <c r="J228" s="85">
        <v>0</v>
      </c>
      <c r="K228" s="85" t="s">
        <v>108</v>
      </c>
      <c r="L228" s="76" t="s">
        <v>57</v>
      </c>
    </row>
    <row r="229" spans="1:12" s="65" customFormat="1" ht="21.75" customHeight="1">
      <c r="A229" s="72"/>
      <c r="B229" s="350" t="s">
        <v>206</v>
      </c>
      <c r="C229" s="353"/>
      <c r="D229" s="354"/>
      <c r="E229" s="91"/>
      <c r="F229" s="72">
        <f t="shared" si="5"/>
        <v>0</v>
      </c>
      <c r="G229" s="83">
        <v>0</v>
      </c>
      <c r="H229" s="84" t="s">
        <v>347</v>
      </c>
      <c r="I229" s="76"/>
      <c r="J229" s="85">
        <v>0</v>
      </c>
      <c r="K229" s="85" t="s">
        <v>108</v>
      </c>
      <c r="L229" s="76" t="s">
        <v>57</v>
      </c>
    </row>
    <row r="230" spans="1:12" s="65" customFormat="1" ht="21.75" customHeight="1">
      <c r="A230" s="72"/>
      <c r="B230" s="350" t="s">
        <v>207</v>
      </c>
      <c r="C230" s="353"/>
      <c r="D230" s="354"/>
      <c r="E230" s="91"/>
      <c r="F230" s="72">
        <f t="shared" si="5"/>
        <v>0</v>
      </c>
      <c r="G230" s="83">
        <v>0</v>
      </c>
      <c r="H230" s="84" t="s">
        <v>347</v>
      </c>
      <c r="I230" s="76"/>
      <c r="J230" s="85">
        <v>0</v>
      </c>
      <c r="K230" s="85" t="s">
        <v>108</v>
      </c>
      <c r="L230" s="76" t="s">
        <v>57</v>
      </c>
    </row>
    <row r="231" spans="1:12" s="65" customFormat="1" ht="21.75" customHeight="1">
      <c r="A231" s="72"/>
      <c r="B231" s="350" t="s">
        <v>208</v>
      </c>
      <c r="C231" s="353"/>
      <c r="D231" s="354"/>
      <c r="E231" s="91"/>
      <c r="F231" s="72">
        <f t="shared" si="5"/>
        <v>0</v>
      </c>
      <c r="G231" s="83">
        <v>0</v>
      </c>
      <c r="H231" s="84" t="s">
        <v>347</v>
      </c>
      <c r="I231" s="76"/>
      <c r="J231" s="85">
        <v>0</v>
      </c>
      <c r="K231" s="85" t="s">
        <v>108</v>
      </c>
      <c r="L231" s="76" t="s">
        <v>57</v>
      </c>
    </row>
    <row r="232" spans="1:12" s="65" customFormat="1" ht="21.75" customHeight="1">
      <c r="A232" s="72"/>
      <c r="B232" s="350" t="s">
        <v>209</v>
      </c>
      <c r="C232" s="353"/>
      <c r="D232" s="354"/>
      <c r="E232" s="91"/>
      <c r="F232" s="72">
        <f t="shared" si="5"/>
        <v>0</v>
      </c>
      <c r="G232" s="83">
        <v>0</v>
      </c>
      <c r="H232" s="84" t="s">
        <v>347</v>
      </c>
      <c r="I232" s="76"/>
      <c r="J232" s="85">
        <v>0</v>
      </c>
      <c r="K232" s="85" t="s">
        <v>108</v>
      </c>
      <c r="L232" s="76" t="s">
        <v>57</v>
      </c>
    </row>
    <row r="233" spans="1:12" s="65" customFormat="1" ht="21.75" customHeight="1">
      <c r="A233" s="72"/>
      <c r="B233" s="350" t="s">
        <v>210</v>
      </c>
      <c r="C233" s="353"/>
      <c r="D233" s="354"/>
      <c r="E233" s="91"/>
      <c r="F233" s="72">
        <f t="shared" si="5"/>
        <v>0</v>
      </c>
      <c r="G233" s="83">
        <v>0</v>
      </c>
      <c r="H233" s="84" t="s">
        <v>347</v>
      </c>
      <c r="I233" s="76"/>
      <c r="J233" s="85">
        <v>0</v>
      </c>
      <c r="K233" s="85" t="s">
        <v>108</v>
      </c>
      <c r="L233" s="76" t="s">
        <v>57</v>
      </c>
    </row>
    <row r="234" spans="1:12" s="65" customFormat="1" ht="21.75" customHeight="1">
      <c r="A234" s="72"/>
      <c r="B234" s="350" t="s">
        <v>211</v>
      </c>
      <c r="C234" s="353"/>
      <c r="D234" s="354"/>
      <c r="E234" s="91"/>
      <c r="F234" s="72">
        <f t="shared" si="5"/>
        <v>0</v>
      </c>
      <c r="G234" s="83">
        <v>0</v>
      </c>
      <c r="H234" s="84" t="s">
        <v>347</v>
      </c>
      <c r="I234" s="76"/>
      <c r="J234" s="85">
        <v>0</v>
      </c>
      <c r="K234" s="85" t="s">
        <v>108</v>
      </c>
      <c r="L234" s="76" t="s">
        <v>57</v>
      </c>
    </row>
    <row r="235" spans="1:12" s="65" customFormat="1" ht="21.75" customHeight="1">
      <c r="A235" s="72"/>
      <c r="B235" s="350" t="s">
        <v>212</v>
      </c>
      <c r="C235" s="353"/>
      <c r="D235" s="354"/>
      <c r="E235" s="91"/>
      <c r="F235" s="72">
        <f t="shared" si="5"/>
        <v>0</v>
      </c>
      <c r="G235" s="83">
        <v>0</v>
      </c>
      <c r="H235" s="84" t="s">
        <v>347</v>
      </c>
      <c r="I235" s="76"/>
      <c r="J235" s="85">
        <v>0</v>
      </c>
      <c r="K235" s="85" t="s">
        <v>108</v>
      </c>
      <c r="L235" s="76" t="s">
        <v>57</v>
      </c>
    </row>
    <row r="236" spans="1:12" s="65" customFormat="1" ht="21.75" customHeight="1">
      <c r="A236" s="72"/>
      <c r="B236" s="350" t="s">
        <v>213</v>
      </c>
      <c r="C236" s="353"/>
      <c r="D236" s="354"/>
      <c r="E236" s="91"/>
      <c r="F236" s="72">
        <f t="shared" si="5"/>
        <v>0</v>
      </c>
      <c r="G236" s="83">
        <v>0</v>
      </c>
      <c r="H236" s="84" t="s">
        <v>347</v>
      </c>
      <c r="I236" s="76"/>
      <c r="J236" s="85">
        <v>0</v>
      </c>
      <c r="K236" s="85" t="s">
        <v>108</v>
      </c>
      <c r="L236" s="76" t="s">
        <v>57</v>
      </c>
    </row>
    <row r="237" spans="1:12" s="65" customFormat="1" ht="21.75" customHeight="1">
      <c r="A237" s="72"/>
      <c r="B237" s="350" t="s">
        <v>214</v>
      </c>
      <c r="C237" s="353"/>
      <c r="D237" s="354"/>
      <c r="E237" s="91"/>
      <c r="F237" s="72">
        <f t="shared" si="5"/>
        <v>0</v>
      </c>
      <c r="G237" s="83">
        <v>0</v>
      </c>
      <c r="H237" s="84" t="s">
        <v>347</v>
      </c>
      <c r="I237" s="76"/>
      <c r="J237" s="85">
        <v>0</v>
      </c>
      <c r="K237" s="85" t="s">
        <v>108</v>
      </c>
      <c r="L237" s="76" t="s">
        <v>57</v>
      </c>
    </row>
    <row r="238" spans="1:12" s="65" customFormat="1" ht="21.75" customHeight="1">
      <c r="A238" s="72"/>
      <c r="B238" s="350" t="s">
        <v>215</v>
      </c>
      <c r="C238" s="353"/>
      <c r="D238" s="354"/>
      <c r="E238" s="91"/>
      <c r="F238" s="72">
        <f t="shared" si="5"/>
        <v>0</v>
      </c>
      <c r="G238" s="83">
        <v>0</v>
      </c>
      <c r="H238" s="84" t="s">
        <v>347</v>
      </c>
      <c r="I238" s="76"/>
      <c r="J238" s="85">
        <v>0</v>
      </c>
      <c r="K238" s="85" t="s">
        <v>108</v>
      </c>
      <c r="L238" s="76" t="s">
        <v>57</v>
      </c>
    </row>
    <row r="239" spans="1:12" s="65" customFormat="1" ht="21.75" customHeight="1">
      <c r="A239" s="72"/>
      <c r="B239" s="350" t="s">
        <v>216</v>
      </c>
      <c r="C239" s="353"/>
      <c r="D239" s="354"/>
      <c r="E239" s="91"/>
      <c r="F239" s="72">
        <f t="shared" si="5"/>
        <v>0</v>
      </c>
      <c r="G239" s="83">
        <v>0</v>
      </c>
      <c r="H239" s="84" t="s">
        <v>347</v>
      </c>
      <c r="I239" s="76"/>
      <c r="J239" s="85">
        <v>0</v>
      </c>
      <c r="K239" s="85" t="s">
        <v>108</v>
      </c>
      <c r="L239" s="76" t="s">
        <v>57</v>
      </c>
    </row>
    <row r="240" spans="1:12" s="65" customFormat="1" ht="21.75" customHeight="1">
      <c r="A240" s="72"/>
      <c r="B240" s="350" t="s">
        <v>217</v>
      </c>
      <c r="C240" s="353"/>
      <c r="D240" s="354"/>
      <c r="E240" s="91"/>
      <c r="F240" s="72">
        <f t="shared" si="5"/>
        <v>0</v>
      </c>
      <c r="G240" s="83">
        <v>0</v>
      </c>
      <c r="H240" s="84" t="s">
        <v>347</v>
      </c>
      <c r="I240" s="76"/>
      <c r="J240" s="85">
        <v>0</v>
      </c>
      <c r="K240" s="85" t="s">
        <v>108</v>
      </c>
      <c r="L240" s="76" t="s">
        <v>57</v>
      </c>
    </row>
    <row r="241" spans="1:12" s="65" customFormat="1" ht="21.75" customHeight="1">
      <c r="A241" s="72"/>
      <c r="B241" s="350" t="s">
        <v>218</v>
      </c>
      <c r="C241" s="353"/>
      <c r="D241" s="354"/>
      <c r="E241" s="91"/>
      <c r="F241" s="72">
        <f t="shared" si="5"/>
        <v>0</v>
      </c>
      <c r="G241" s="83">
        <v>0</v>
      </c>
      <c r="H241" s="84" t="s">
        <v>347</v>
      </c>
      <c r="I241" s="76"/>
      <c r="J241" s="85">
        <v>0</v>
      </c>
      <c r="K241" s="85" t="s">
        <v>108</v>
      </c>
      <c r="L241" s="76" t="s">
        <v>57</v>
      </c>
    </row>
    <row r="242" spans="1:12" s="65" customFormat="1" ht="21.75" customHeight="1">
      <c r="A242" s="72"/>
      <c r="B242" s="350" t="s">
        <v>219</v>
      </c>
      <c r="C242" s="353"/>
      <c r="D242" s="354"/>
      <c r="E242" s="91"/>
      <c r="F242" s="72">
        <f t="shared" si="5"/>
        <v>0</v>
      </c>
      <c r="G242" s="83">
        <v>0</v>
      </c>
      <c r="H242" s="84" t="s">
        <v>347</v>
      </c>
      <c r="I242" s="76"/>
      <c r="J242" s="85">
        <v>0</v>
      </c>
      <c r="K242" s="85" t="s">
        <v>108</v>
      </c>
      <c r="L242" s="76" t="s">
        <v>57</v>
      </c>
    </row>
    <row r="243" spans="1:12" s="65" customFormat="1" ht="21.75" customHeight="1">
      <c r="A243" s="72"/>
      <c r="B243" s="350" t="s">
        <v>220</v>
      </c>
      <c r="C243" s="353"/>
      <c r="D243" s="354"/>
      <c r="E243" s="91"/>
      <c r="F243" s="72">
        <f t="shared" si="5"/>
        <v>0</v>
      </c>
      <c r="G243" s="83">
        <v>0</v>
      </c>
      <c r="H243" s="84" t="s">
        <v>347</v>
      </c>
      <c r="I243" s="76"/>
      <c r="J243" s="85">
        <v>0</v>
      </c>
      <c r="K243" s="85" t="s">
        <v>108</v>
      </c>
      <c r="L243" s="76" t="s">
        <v>57</v>
      </c>
    </row>
    <row r="244" spans="1:12" s="65" customFormat="1" ht="21.75" customHeight="1">
      <c r="A244" s="72"/>
      <c r="B244" s="350" t="s">
        <v>221</v>
      </c>
      <c r="C244" s="353"/>
      <c r="D244" s="354"/>
      <c r="E244" s="91"/>
      <c r="F244" s="72">
        <f t="shared" si="5"/>
        <v>0</v>
      </c>
      <c r="G244" s="83">
        <v>0</v>
      </c>
      <c r="H244" s="84" t="s">
        <v>347</v>
      </c>
      <c r="I244" s="76"/>
      <c r="J244" s="85">
        <v>0</v>
      </c>
      <c r="K244" s="85" t="s">
        <v>108</v>
      </c>
      <c r="L244" s="76" t="s">
        <v>57</v>
      </c>
    </row>
    <row r="245" spans="1:12" s="65" customFormat="1" ht="21.75" customHeight="1">
      <c r="A245" s="72"/>
      <c r="B245" s="80" t="s">
        <v>222</v>
      </c>
      <c r="C245" s="81"/>
      <c r="D245" s="82"/>
      <c r="E245" s="91"/>
      <c r="F245" s="72">
        <f t="shared" si="5"/>
        <v>0</v>
      </c>
      <c r="G245" s="83">
        <v>0</v>
      </c>
      <c r="H245" s="84" t="s">
        <v>347</v>
      </c>
      <c r="I245" s="76"/>
      <c r="J245" s="85">
        <v>0</v>
      </c>
      <c r="K245" s="85" t="s">
        <v>108</v>
      </c>
      <c r="L245" s="76" t="s">
        <v>57</v>
      </c>
    </row>
    <row r="246" spans="1:12" s="65" customFormat="1" ht="21.75" customHeight="1">
      <c r="A246" s="72"/>
      <c r="B246" s="350" t="s">
        <v>223</v>
      </c>
      <c r="C246" s="353"/>
      <c r="D246" s="354"/>
      <c r="E246" s="91"/>
      <c r="F246" s="72">
        <f t="shared" si="5"/>
        <v>0</v>
      </c>
      <c r="G246" s="83">
        <v>0</v>
      </c>
      <c r="H246" s="84" t="s">
        <v>347</v>
      </c>
      <c r="I246" s="76"/>
      <c r="J246" s="85">
        <v>0</v>
      </c>
      <c r="K246" s="85" t="s">
        <v>108</v>
      </c>
      <c r="L246" s="76" t="s">
        <v>57</v>
      </c>
    </row>
    <row r="247" spans="1:12" s="65" customFormat="1" ht="21.75" customHeight="1">
      <c r="A247" s="72"/>
      <c r="B247" s="350" t="s">
        <v>224</v>
      </c>
      <c r="C247" s="353"/>
      <c r="D247" s="354"/>
      <c r="E247" s="91"/>
      <c r="F247" s="72">
        <f t="shared" si="5"/>
        <v>0</v>
      </c>
      <c r="G247" s="83">
        <v>0</v>
      </c>
      <c r="H247" s="84" t="s">
        <v>347</v>
      </c>
      <c r="I247" s="76"/>
      <c r="J247" s="85">
        <v>0</v>
      </c>
      <c r="K247" s="85" t="s">
        <v>108</v>
      </c>
      <c r="L247" s="76" t="s">
        <v>57</v>
      </c>
    </row>
    <row r="248" spans="1:12" s="65" customFormat="1" ht="21.75" customHeight="1">
      <c r="A248" s="72"/>
      <c r="B248" s="350" t="s">
        <v>225</v>
      </c>
      <c r="C248" s="353"/>
      <c r="D248" s="354"/>
      <c r="E248" s="91"/>
      <c r="F248" s="72">
        <f t="shared" si="5"/>
        <v>0</v>
      </c>
      <c r="G248" s="83">
        <v>0</v>
      </c>
      <c r="H248" s="84" t="s">
        <v>347</v>
      </c>
      <c r="I248" s="76"/>
      <c r="J248" s="85">
        <v>0</v>
      </c>
      <c r="K248" s="85" t="s">
        <v>108</v>
      </c>
      <c r="L248" s="76" t="s">
        <v>57</v>
      </c>
    </row>
    <row r="249" spans="1:12" s="65" customFormat="1" ht="21.75" customHeight="1">
      <c r="A249" s="72"/>
      <c r="B249" s="350" t="s">
        <v>226</v>
      </c>
      <c r="C249" s="353"/>
      <c r="D249" s="354"/>
      <c r="E249" s="91"/>
      <c r="F249" s="72">
        <f t="shared" si="5"/>
        <v>0</v>
      </c>
      <c r="G249" s="83">
        <v>0</v>
      </c>
      <c r="H249" s="84" t="s">
        <v>347</v>
      </c>
      <c r="I249" s="76"/>
      <c r="J249" s="85">
        <v>0</v>
      </c>
      <c r="K249" s="85" t="s">
        <v>108</v>
      </c>
      <c r="L249" s="76" t="s">
        <v>57</v>
      </c>
    </row>
    <row r="250" spans="1:12" s="65" customFormat="1" ht="21.75" customHeight="1">
      <c r="A250" s="72"/>
      <c r="B250" s="350" t="s">
        <v>227</v>
      </c>
      <c r="C250" s="353"/>
      <c r="D250" s="354"/>
      <c r="E250" s="91"/>
      <c r="F250" s="72">
        <f t="shared" si="5"/>
        <v>0</v>
      </c>
      <c r="G250" s="83">
        <v>0</v>
      </c>
      <c r="H250" s="84" t="s">
        <v>347</v>
      </c>
      <c r="I250" s="76"/>
      <c r="J250" s="85">
        <v>0</v>
      </c>
      <c r="K250" s="85" t="s">
        <v>108</v>
      </c>
      <c r="L250" s="76" t="s">
        <v>57</v>
      </c>
    </row>
    <row r="251" spans="1:12" s="65" customFormat="1" ht="21.75" customHeight="1">
      <c r="A251" s="72"/>
      <c r="B251" s="350" t="s">
        <v>228</v>
      </c>
      <c r="C251" s="353"/>
      <c r="D251" s="354"/>
      <c r="E251" s="91"/>
      <c r="F251" s="72">
        <f t="shared" si="5"/>
        <v>0</v>
      </c>
      <c r="G251" s="83">
        <v>0</v>
      </c>
      <c r="H251" s="84" t="s">
        <v>347</v>
      </c>
      <c r="I251" s="76"/>
      <c r="J251" s="85">
        <v>0</v>
      </c>
      <c r="K251" s="85" t="s">
        <v>108</v>
      </c>
      <c r="L251" s="76" t="s">
        <v>57</v>
      </c>
    </row>
    <row r="252" spans="1:12" s="65" customFormat="1" ht="21.75" customHeight="1">
      <c r="A252" s="72"/>
      <c r="B252" s="350" t="s">
        <v>229</v>
      </c>
      <c r="C252" s="353"/>
      <c r="D252" s="354"/>
      <c r="E252" s="91"/>
      <c r="F252" s="72">
        <f t="shared" si="5"/>
        <v>0</v>
      </c>
      <c r="G252" s="83">
        <v>0</v>
      </c>
      <c r="H252" s="84" t="s">
        <v>347</v>
      </c>
      <c r="I252" s="76"/>
      <c r="J252" s="85">
        <v>0</v>
      </c>
      <c r="K252" s="85" t="s">
        <v>108</v>
      </c>
      <c r="L252" s="76" t="s">
        <v>57</v>
      </c>
    </row>
    <row r="253" spans="1:12" s="65" customFormat="1" ht="21.75" customHeight="1">
      <c r="A253" s="72"/>
      <c r="B253" s="350" t="s">
        <v>230</v>
      </c>
      <c r="C253" s="353"/>
      <c r="D253" s="354"/>
      <c r="E253" s="91"/>
      <c r="F253" s="72">
        <f t="shared" si="5"/>
        <v>0</v>
      </c>
      <c r="G253" s="83">
        <v>0</v>
      </c>
      <c r="H253" s="84" t="s">
        <v>347</v>
      </c>
      <c r="I253" s="76"/>
      <c r="J253" s="85">
        <v>0</v>
      </c>
      <c r="K253" s="85" t="s">
        <v>108</v>
      </c>
      <c r="L253" s="76" t="s">
        <v>57</v>
      </c>
    </row>
    <row r="254" spans="1:12" s="65" customFormat="1" ht="21.75" customHeight="1">
      <c r="A254" s="72"/>
      <c r="B254" s="350" t="s">
        <v>231</v>
      </c>
      <c r="C254" s="353"/>
      <c r="D254" s="354"/>
      <c r="E254" s="91"/>
      <c r="F254" s="72">
        <f t="shared" si="5"/>
        <v>0</v>
      </c>
      <c r="G254" s="83">
        <v>0</v>
      </c>
      <c r="H254" s="84" t="s">
        <v>347</v>
      </c>
      <c r="I254" s="76"/>
      <c r="J254" s="85">
        <v>0</v>
      </c>
      <c r="K254" s="85" t="s">
        <v>108</v>
      </c>
      <c r="L254" s="76" t="s">
        <v>57</v>
      </c>
    </row>
    <row r="255" spans="1:12" s="65" customFormat="1" ht="21.75" customHeight="1">
      <c r="A255" s="72"/>
      <c r="B255" s="350" t="s">
        <v>232</v>
      </c>
      <c r="C255" s="353"/>
      <c r="D255" s="354"/>
      <c r="E255" s="91"/>
      <c r="F255" s="72">
        <f t="shared" si="5"/>
        <v>0</v>
      </c>
      <c r="G255" s="83">
        <v>0</v>
      </c>
      <c r="H255" s="84" t="s">
        <v>347</v>
      </c>
      <c r="I255" s="76"/>
      <c r="J255" s="85">
        <v>0</v>
      </c>
      <c r="K255" s="85" t="s">
        <v>108</v>
      </c>
      <c r="L255" s="76" t="s">
        <v>57</v>
      </c>
    </row>
    <row r="256" spans="1:12" s="65" customFormat="1" ht="21.75" customHeight="1">
      <c r="A256" s="72"/>
      <c r="B256" s="350" t="s">
        <v>233</v>
      </c>
      <c r="C256" s="353"/>
      <c r="D256" s="354"/>
      <c r="E256" s="91"/>
      <c r="F256" s="72">
        <f t="shared" si="5"/>
        <v>0</v>
      </c>
      <c r="G256" s="83">
        <v>0</v>
      </c>
      <c r="H256" s="84" t="s">
        <v>347</v>
      </c>
      <c r="I256" s="76"/>
      <c r="J256" s="85">
        <v>0</v>
      </c>
      <c r="K256" s="85" t="s">
        <v>108</v>
      </c>
      <c r="L256" s="76" t="s">
        <v>57</v>
      </c>
    </row>
    <row r="257" spans="1:12" s="65" customFormat="1" ht="21.75" customHeight="1">
      <c r="A257" s="72"/>
      <c r="B257" s="350" t="s">
        <v>351</v>
      </c>
      <c r="C257" s="353"/>
      <c r="D257" s="354"/>
      <c r="E257" s="91"/>
      <c r="F257" s="72">
        <f t="shared" si="5"/>
        <v>0</v>
      </c>
      <c r="G257" s="83">
        <v>0</v>
      </c>
      <c r="H257" s="84" t="s">
        <v>347</v>
      </c>
      <c r="I257" s="76"/>
      <c r="J257" s="85">
        <v>0</v>
      </c>
      <c r="K257" s="85" t="s">
        <v>108</v>
      </c>
      <c r="L257" s="76" t="s">
        <v>57</v>
      </c>
    </row>
    <row r="258" spans="1:12" s="65" customFormat="1" ht="21.75" customHeight="1">
      <c r="A258" s="72"/>
      <c r="B258" s="350" t="s">
        <v>352</v>
      </c>
      <c r="C258" s="353"/>
      <c r="D258" s="354"/>
      <c r="E258" s="91"/>
      <c r="F258" s="72">
        <f t="shared" si="5"/>
        <v>0</v>
      </c>
      <c r="G258" s="83">
        <v>0</v>
      </c>
      <c r="H258" s="84" t="s">
        <v>347</v>
      </c>
      <c r="I258" s="76"/>
      <c r="J258" s="85">
        <v>0</v>
      </c>
      <c r="K258" s="85" t="s">
        <v>108</v>
      </c>
      <c r="L258" s="76" t="s">
        <v>57</v>
      </c>
    </row>
    <row r="259" spans="1:12" s="65" customFormat="1" ht="21.75" customHeight="1">
      <c r="A259" s="72"/>
      <c r="B259" s="350" t="s">
        <v>236</v>
      </c>
      <c r="C259" s="353"/>
      <c r="D259" s="354"/>
      <c r="E259" s="91"/>
      <c r="F259" s="72">
        <f t="shared" si="5"/>
        <v>0</v>
      </c>
      <c r="G259" s="83">
        <v>0</v>
      </c>
      <c r="H259" s="84" t="s">
        <v>347</v>
      </c>
      <c r="I259" s="76"/>
      <c r="J259" s="85">
        <v>0</v>
      </c>
      <c r="K259" s="85" t="s">
        <v>108</v>
      </c>
      <c r="L259" s="76" t="s">
        <v>57</v>
      </c>
    </row>
    <row r="260" spans="1:12" s="65" customFormat="1" ht="21.75" customHeight="1">
      <c r="A260" s="72"/>
      <c r="B260" s="350" t="s">
        <v>160</v>
      </c>
      <c r="C260" s="353"/>
      <c r="D260" s="354"/>
      <c r="E260" s="91"/>
      <c r="F260" s="72">
        <f t="shared" si="5"/>
        <v>0</v>
      </c>
      <c r="G260" s="83">
        <v>0</v>
      </c>
      <c r="H260" s="84" t="s">
        <v>347</v>
      </c>
      <c r="I260" s="76"/>
      <c r="J260" s="85">
        <v>0</v>
      </c>
      <c r="K260" s="85" t="s">
        <v>108</v>
      </c>
      <c r="L260" s="76" t="s">
        <v>57</v>
      </c>
    </row>
    <row r="261" spans="1:12" s="65" customFormat="1" ht="21.75" customHeight="1">
      <c r="A261" s="72"/>
      <c r="B261" s="350" t="s">
        <v>237</v>
      </c>
      <c r="C261" s="353"/>
      <c r="D261" s="354"/>
      <c r="E261" s="91"/>
      <c r="F261" s="72">
        <f t="shared" si="5"/>
        <v>0</v>
      </c>
      <c r="G261" s="83">
        <v>0</v>
      </c>
      <c r="H261" s="84" t="s">
        <v>347</v>
      </c>
      <c r="I261" s="76"/>
      <c r="J261" s="85">
        <v>0</v>
      </c>
      <c r="K261" s="85" t="s">
        <v>108</v>
      </c>
      <c r="L261" s="76" t="s">
        <v>57</v>
      </c>
    </row>
    <row r="262" spans="1:12" s="65" customFormat="1" ht="21.75" customHeight="1">
      <c r="A262" s="72"/>
      <c r="B262" s="350" t="s">
        <v>238</v>
      </c>
      <c r="C262" s="353"/>
      <c r="D262" s="354"/>
      <c r="E262" s="91"/>
      <c r="F262" s="72">
        <f t="shared" si="5"/>
        <v>0</v>
      </c>
      <c r="G262" s="83">
        <v>0</v>
      </c>
      <c r="H262" s="84" t="s">
        <v>347</v>
      </c>
      <c r="I262" s="76"/>
      <c r="J262" s="85">
        <v>0</v>
      </c>
      <c r="K262" s="85" t="s">
        <v>108</v>
      </c>
      <c r="L262" s="76" t="s">
        <v>57</v>
      </c>
    </row>
    <row r="263" spans="1:12" s="65" customFormat="1" ht="21.75" customHeight="1">
      <c r="A263" s="72"/>
      <c r="B263" s="350" t="s">
        <v>239</v>
      </c>
      <c r="C263" s="353"/>
      <c r="D263" s="354"/>
      <c r="E263" s="91"/>
      <c r="F263" s="72">
        <f t="shared" si="5"/>
        <v>0</v>
      </c>
      <c r="G263" s="83">
        <v>0</v>
      </c>
      <c r="H263" s="84" t="s">
        <v>347</v>
      </c>
      <c r="I263" s="76"/>
      <c r="J263" s="85">
        <v>0</v>
      </c>
      <c r="K263" s="85" t="s">
        <v>108</v>
      </c>
      <c r="L263" s="76" t="s">
        <v>57</v>
      </c>
    </row>
    <row r="264" spans="1:12" s="65" customFormat="1" ht="21.75" customHeight="1">
      <c r="A264" s="72"/>
      <c r="B264" s="350" t="s">
        <v>240</v>
      </c>
      <c r="C264" s="353"/>
      <c r="D264" s="354"/>
      <c r="E264" s="91"/>
      <c r="F264" s="72">
        <f t="shared" si="5"/>
        <v>0</v>
      </c>
      <c r="G264" s="83">
        <v>0</v>
      </c>
      <c r="H264" s="84" t="s">
        <v>347</v>
      </c>
      <c r="I264" s="76"/>
      <c r="J264" s="85">
        <v>0</v>
      </c>
      <c r="K264" s="85" t="s">
        <v>108</v>
      </c>
      <c r="L264" s="76" t="s">
        <v>57</v>
      </c>
    </row>
    <row r="265" spans="1:12" s="65" customFormat="1" ht="21.75" customHeight="1">
      <c r="A265" s="72"/>
      <c r="B265" s="350" t="s">
        <v>241</v>
      </c>
      <c r="C265" s="353"/>
      <c r="D265" s="354"/>
      <c r="E265" s="91"/>
      <c r="F265" s="72">
        <f t="shared" si="5"/>
        <v>0</v>
      </c>
      <c r="G265" s="83">
        <v>0</v>
      </c>
      <c r="H265" s="84" t="s">
        <v>347</v>
      </c>
      <c r="I265" s="76"/>
      <c r="J265" s="85">
        <v>0</v>
      </c>
      <c r="K265" s="85" t="s">
        <v>108</v>
      </c>
      <c r="L265" s="76" t="s">
        <v>57</v>
      </c>
    </row>
    <row r="266" spans="1:12" s="65" customFormat="1" ht="21.75" customHeight="1">
      <c r="A266" s="72"/>
      <c r="B266" s="350" t="s">
        <v>242</v>
      </c>
      <c r="C266" s="353"/>
      <c r="D266" s="354"/>
      <c r="E266" s="91"/>
      <c r="F266" s="72">
        <f t="shared" si="5"/>
        <v>0</v>
      </c>
      <c r="G266" s="83">
        <v>0</v>
      </c>
      <c r="H266" s="84" t="s">
        <v>347</v>
      </c>
      <c r="I266" s="76"/>
      <c r="J266" s="85">
        <v>0</v>
      </c>
      <c r="K266" s="85" t="s">
        <v>108</v>
      </c>
      <c r="L266" s="76" t="s">
        <v>57</v>
      </c>
    </row>
    <row r="267" spans="1:12" s="65" customFormat="1" ht="21.75" customHeight="1">
      <c r="A267" s="72"/>
      <c r="B267" s="350" t="s">
        <v>243</v>
      </c>
      <c r="C267" s="353"/>
      <c r="D267" s="354"/>
      <c r="E267" s="91"/>
      <c r="F267" s="72">
        <f t="shared" si="5"/>
        <v>0</v>
      </c>
      <c r="G267" s="83">
        <v>0</v>
      </c>
      <c r="H267" s="84" t="s">
        <v>347</v>
      </c>
      <c r="I267" s="76"/>
      <c r="J267" s="85">
        <v>0</v>
      </c>
      <c r="K267" s="85" t="s">
        <v>108</v>
      </c>
      <c r="L267" s="76" t="s">
        <v>57</v>
      </c>
    </row>
    <row r="268" spans="1:12" s="65" customFormat="1" ht="21.75" customHeight="1">
      <c r="A268" s="72"/>
      <c r="B268" s="350" t="s">
        <v>244</v>
      </c>
      <c r="C268" s="353"/>
      <c r="D268" s="354"/>
      <c r="E268" s="91"/>
      <c r="F268" s="72">
        <f t="shared" si="5"/>
        <v>0</v>
      </c>
      <c r="G268" s="83">
        <v>0</v>
      </c>
      <c r="H268" s="84" t="s">
        <v>347</v>
      </c>
      <c r="I268" s="76"/>
      <c r="J268" s="85">
        <v>0</v>
      </c>
      <c r="K268" s="85" t="s">
        <v>108</v>
      </c>
      <c r="L268" s="76" t="s">
        <v>57</v>
      </c>
    </row>
    <row r="269" spans="1:12" s="65" customFormat="1" ht="21.75" customHeight="1">
      <c r="A269" s="72"/>
      <c r="B269" s="350" t="s">
        <v>245</v>
      </c>
      <c r="C269" s="353"/>
      <c r="D269" s="354"/>
      <c r="E269" s="91"/>
      <c r="F269" s="72">
        <f t="shared" si="5"/>
        <v>0</v>
      </c>
      <c r="G269" s="83">
        <v>0</v>
      </c>
      <c r="H269" s="84" t="s">
        <v>347</v>
      </c>
      <c r="I269" s="76"/>
      <c r="J269" s="85">
        <v>0</v>
      </c>
      <c r="K269" s="85" t="s">
        <v>108</v>
      </c>
      <c r="L269" s="76" t="s">
        <v>57</v>
      </c>
    </row>
    <row r="270" spans="1:12" s="65" customFormat="1" ht="21.75" customHeight="1">
      <c r="A270" s="72"/>
      <c r="B270" s="350" t="s">
        <v>246</v>
      </c>
      <c r="C270" s="353"/>
      <c r="D270" s="354"/>
      <c r="E270" s="91"/>
      <c r="F270" s="72">
        <f t="shared" si="5"/>
        <v>0</v>
      </c>
      <c r="G270" s="83">
        <v>0</v>
      </c>
      <c r="H270" s="84" t="s">
        <v>347</v>
      </c>
      <c r="I270" s="76"/>
      <c r="J270" s="85">
        <v>0</v>
      </c>
      <c r="K270" s="85" t="s">
        <v>108</v>
      </c>
      <c r="L270" s="76" t="s">
        <v>57</v>
      </c>
    </row>
    <row r="271" spans="1:12" s="65" customFormat="1" ht="21.75" customHeight="1">
      <c r="A271" s="72"/>
      <c r="B271" s="350" t="s">
        <v>161</v>
      </c>
      <c r="C271" s="353"/>
      <c r="D271" s="354"/>
      <c r="E271" s="91"/>
      <c r="F271" s="72">
        <f t="shared" si="5"/>
        <v>0</v>
      </c>
      <c r="G271" s="83">
        <v>0</v>
      </c>
      <c r="H271" s="84" t="s">
        <v>347</v>
      </c>
      <c r="I271" s="76"/>
      <c r="J271" s="85">
        <v>0</v>
      </c>
      <c r="K271" s="85" t="s">
        <v>108</v>
      </c>
      <c r="L271" s="76" t="s">
        <v>57</v>
      </c>
    </row>
    <row r="272" spans="1:12" s="65" customFormat="1" ht="21.75" customHeight="1">
      <c r="A272" s="72"/>
      <c r="B272" s="350" t="s">
        <v>247</v>
      </c>
      <c r="C272" s="353"/>
      <c r="D272" s="354"/>
      <c r="E272" s="91"/>
      <c r="F272" s="72">
        <f t="shared" si="5"/>
        <v>0</v>
      </c>
      <c r="G272" s="83">
        <v>0</v>
      </c>
      <c r="H272" s="84" t="s">
        <v>347</v>
      </c>
      <c r="I272" s="76"/>
      <c r="J272" s="85">
        <v>0</v>
      </c>
      <c r="K272" s="85" t="s">
        <v>108</v>
      </c>
      <c r="L272" s="76" t="s">
        <v>57</v>
      </c>
    </row>
    <row r="273" spans="1:12" s="65" customFormat="1" ht="21.75" customHeight="1">
      <c r="A273" s="72"/>
      <c r="B273" s="350" t="s">
        <v>248</v>
      </c>
      <c r="C273" s="353"/>
      <c r="D273" s="354"/>
      <c r="E273" s="91"/>
      <c r="F273" s="72">
        <f t="shared" si="5"/>
        <v>0</v>
      </c>
      <c r="G273" s="83">
        <v>0</v>
      </c>
      <c r="H273" s="84" t="s">
        <v>347</v>
      </c>
      <c r="I273" s="76"/>
      <c r="J273" s="85">
        <v>0</v>
      </c>
      <c r="K273" s="85" t="s">
        <v>108</v>
      </c>
      <c r="L273" s="76" t="s">
        <v>57</v>
      </c>
    </row>
    <row r="274" spans="1:12" s="65" customFormat="1" ht="21.75" customHeight="1">
      <c r="A274" s="72"/>
      <c r="B274" s="350" t="s">
        <v>249</v>
      </c>
      <c r="C274" s="353"/>
      <c r="D274" s="354"/>
      <c r="E274" s="91"/>
      <c r="F274" s="72">
        <f t="shared" si="5"/>
        <v>0</v>
      </c>
      <c r="G274" s="83">
        <v>0</v>
      </c>
      <c r="H274" s="84" t="s">
        <v>347</v>
      </c>
      <c r="I274" s="76"/>
      <c r="J274" s="85">
        <v>0</v>
      </c>
      <c r="K274" s="85" t="s">
        <v>108</v>
      </c>
      <c r="L274" s="76" t="s">
        <v>57</v>
      </c>
    </row>
    <row r="275" spans="1:12" s="65" customFormat="1" ht="21.75" customHeight="1">
      <c r="A275" s="72"/>
      <c r="B275" s="350" t="s">
        <v>250</v>
      </c>
      <c r="C275" s="353"/>
      <c r="D275" s="354"/>
      <c r="E275" s="91"/>
      <c r="F275" s="72">
        <f t="shared" si="5"/>
        <v>0</v>
      </c>
      <c r="G275" s="83">
        <v>0</v>
      </c>
      <c r="H275" s="84" t="s">
        <v>347</v>
      </c>
      <c r="I275" s="76"/>
      <c r="J275" s="85">
        <v>0</v>
      </c>
      <c r="K275" s="85" t="s">
        <v>108</v>
      </c>
      <c r="L275" s="76" t="s">
        <v>57</v>
      </c>
    </row>
    <row r="276" spans="1:12" s="65" customFormat="1" ht="21.75" customHeight="1">
      <c r="A276" s="72"/>
      <c r="B276" s="350" t="s">
        <v>251</v>
      </c>
      <c r="C276" s="353"/>
      <c r="D276" s="354"/>
      <c r="E276" s="91"/>
      <c r="F276" s="72">
        <f t="shared" si="5"/>
        <v>0</v>
      </c>
      <c r="G276" s="83">
        <v>0</v>
      </c>
      <c r="H276" s="84" t="s">
        <v>347</v>
      </c>
      <c r="I276" s="76"/>
      <c r="J276" s="85">
        <v>0</v>
      </c>
      <c r="K276" s="85" t="s">
        <v>108</v>
      </c>
      <c r="L276" s="76" t="s">
        <v>57</v>
      </c>
    </row>
    <row r="277" spans="1:12" s="65" customFormat="1" ht="21.75" customHeight="1">
      <c r="A277" s="72"/>
      <c r="B277" s="350" t="s">
        <v>252</v>
      </c>
      <c r="C277" s="353"/>
      <c r="D277" s="354"/>
      <c r="E277" s="91"/>
      <c r="F277" s="72">
        <f t="shared" ref="F277:F340" si="6">G277*E277</f>
        <v>0</v>
      </c>
      <c r="G277" s="83">
        <v>0</v>
      </c>
      <c r="H277" s="84" t="s">
        <v>347</v>
      </c>
      <c r="I277" s="76"/>
      <c r="J277" s="85">
        <v>0</v>
      </c>
      <c r="K277" s="85" t="s">
        <v>108</v>
      </c>
      <c r="L277" s="76" t="s">
        <v>57</v>
      </c>
    </row>
    <row r="278" spans="1:12" s="65" customFormat="1" ht="21.75" customHeight="1">
      <c r="A278" s="72"/>
      <c r="B278" s="350" t="s">
        <v>253</v>
      </c>
      <c r="C278" s="353"/>
      <c r="D278" s="354"/>
      <c r="E278" s="91"/>
      <c r="F278" s="72">
        <f t="shared" si="6"/>
        <v>0</v>
      </c>
      <c r="G278" s="83">
        <v>0</v>
      </c>
      <c r="H278" s="84" t="s">
        <v>347</v>
      </c>
      <c r="I278" s="76"/>
      <c r="J278" s="85">
        <v>0</v>
      </c>
      <c r="K278" s="85" t="s">
        <v>108</v>
      </c>
      <c r="L278" s="76" t="s">
        <v>57</v>
      </c>
    </row>
    <row r="279" spans="1:12" s="65" customFormat="1" ht="21.75" customHeight="1">
      <c r="A279" s="72"/>
      <c r="B279" s="350" t="s">
        <v>254</v>
      </c>
      <c r="C279" s="353"/>
      <c r="D279" s="354"/>
      <c r="E279" s="91"/>
      <c r="F279" s="72">
        <f t="shared" si="6"/>
        <v>0</v>
      </c>
      <c r="G279" s="83">
        <v>0</v>
      </c>
      <c r="H279" s="84" t="s">
        <v>347</v>
      </c>
      <c r="I279" s="76"/>
      <c r="J279" s="85">
        <v>0</v>
      </c>
      <c r="K279" s="85" t="s">
        <v>108</v>
      </c>
      <c r="L279" s="76" t="s">
        <v>57</v>
      </c>
    </row>
    <row r="280" spans="1:12" s="65" customFormat="1" ht="21.75" customHeight="1">
      <c r="A280" s="72"/>
      <c r="B280" s="350" t="s">
        <v>255</v>
      </c>
      <c r="C280" s="353"/>
      <c r="D280" s="354"/>
      <c r="E280" s="91"/>
      <c r="F280" s="72">
        <f t="shared" si="6"/>
        <v>0</v>
      </c>
      <c r="G280" s="83">
        <v>0</v>
      </c>
      <c r="H280" s="84" t="s">
        <v>347</v>
      </c>
      <c r="I280" s="76"/>
      <c r="J280" s="85">
        <v>0</v>
      </c>
      <c r="K280" s="85" t="s">
        <v>108</v>
      </c>
      <c r="L280" s="76" t="s">
        <v>57</v>
      </c>
    </row>
    <row r="281" spans="1:12" s="65" customFormat="1" ht="21.75" customHeight="1">
      <c r="A281" s="72"/>
      <c r="B281" s="350" t="s">
        <v>256</v>
      </c>
      <c r="C281" s="353"/>
      <c r="D281" s="354"/>
      <c r="E281" s="91"/>
      <c r="F281" s="72">
        <f t="shared" si="6"/>
        <v>0</v>
      </c>
      <c r="G281" s="83">
        <v>0</v>
      </c>
      <c r="H281" s="84" t="s">
        <v>347</v>
      </c>
      <c r="I281" s="76"/>
      <c r="J281" s="85">
        <v>0</v>
      </c>
      <c r="K281" s="85" t="s">
        <v>108</v>
      </c>
      <c r="L281" s="76" t="s">
        <v>57</v>
      </c>
    </row>
    <row r="282" spans="1:12" s="65" customFormat="1" ht="21.75" customHeight="1">
      <c r="A282" s="72"/>
      <c r="B282" s="350" t="s">
        <v>257</v>
      </c>
      <c r="C282" s="353"/>
      <c r="D282" s="354"/>
      <c r="E282" s="91"/>
      <c r="F282" s="72">
        <f t="shared" si="6"/>
        <v>0</v>
      </c>
      <c r="G282" s="83">
        <v>0</v>
      </c>
      <c r="H282" s="84" t="s">
        <v>347</v>
      </c>
      <c r="I282" s="76"/>
      <c r="J282" s="85">
        <v>0</v>
      </c>
      <c r="K282" s="85" t="s">
        <v>108</v>
      </c>
      <c r="L282" s="76" t="s">
        <v>57</v>
      </c>
    </row>
    <row r="283" spans="1:12" s="65" customFormat="1" ht="21.75" customHeight="1">
      <c r="A283" s="72"/>
      <c r="B283" s="350" t="s">
        <v>258</v>
      </c>
      <c r="C283" s="353"/>
      <c r="D283" s="354"/>
      <c r="E283" s="91"/>
      <c r="F283" s="72">
        <f t="shared" si="6"/>
        <v>0</v>
      </c>
      <c r="G283" s="83">
        <v>0</v>
      </c>
      <c r="H283" s="84" t="s">
        <v>347</v>
      </c>
      <c r="I283" s="76"/>
      <c r="J283" s="85">
        <v>0</v>
      </c>
      <c r="K283" s="85" t="s">
        <v>108</v>
      </c>
      <c r="L283" s="76" t="s">
        <v>57</v>
      </c>
    </row>
    <row r="284" spans="1:12" s="65" customFormat="1" ht="21.75" customHeight="1">
      <c r="A284" s="72"/>
      <c r="B284" s="350" t="s">
        <v>259</v>
      </c>
      <c r="C284" s="353"/>
      <c r="D284" s="354"/>
      <c r="E284" s="91"/>
      <c r="F284" s="72">
        <f t="shared" si="6"/>
        <v>0</v>
      </c>
      <c r="G284" s="83">
        <v>0</v>
      </c>
      <c r="H284" s="84" t="s">
        <v>347</v>
      </c>
      <c r="I284" s="76"/>
      <c r="J284" s="85">
        <v>0</v>
      </c>
      <c r="K284" s="85" t="s">
        <v>108</v>
      </c>
      <c r="L284" s="76" t="s">
        <v>57</v>
      </c>
    </row>
    <row r="285" spans="1:12" s="65" customFormat="1" ht="21.75" customHeight="1">
      <c r="A285" s="72"/>
      <c r="B285" s="350" t="s">
        <v>260</v>
      </c>
      <c r="C285" s="353"/>
      <c r="D285" s="354"/>
      <c r="E285" s="91"/>
      <c r="F285" s="72">
        <f t="shared" si="6"/>
        <v>0</v>
      </c>
      <c r="G285" s="83">
        <v>0</v>
      </c>
      <c r="H285" s="84" t="s">
        <v>347</v>
      </c>
      <c r="I285" s="76"/>
      <c r="J285" s="85">
        <v>0</v>
      </c>
      <c r="K285" s="85" t="s">
        <v>108</v>
      </c>
      <c r="L285" s="76" t="s">
        <v>57</v>
      </c>
    </row>
    <row r="286" spans="1:12" s="65" customFormat="1" ht="21.75" customHeight="1">
      <c r="A286" s="72"/>
      <c r="B286" s="350" t="s">
        <v>261</v>
      </c>
      <c r="C286" s="353"/>
      <c r="D286" s="354"/>
      <c r="E286" s="91"/>
      <c r="F286" s="72">
        <f t="shared" si="6"/>
        <v>0</v>
      </c>
      <c r="G286" s="83">
        <v>0</v>
      </c>
      <c r="H286" s="84" t="s">
        <v>347</v>
      </c>
      <c r="I286" s="76"/>
      <c r="J286" s="85">
        <v>0</v>
      </c>
      <c r="K286" s="85" t="s">
        <v>108</v>
      </c>
      <c r="L286" s="76" t="s">
        <v>57</v>
      </c>
    </row>
    <row r="287" spans="1:12" s="65" customFormat="1" ht="21.75" customHeight="1">
      <c r="A287" s="72"/>
      <c r="B287" s="350" t="s">
        <v>262</v>
      </c>
      <c r="C287" s="353"/>
      <c r="D287" s="354"/>
      <c r="E287" s="91"/>
      <c r="F287" s="72">
        <f t="shared" si="6"/>
        <v>0</v>
      </c>
      <c r="G287" s="83">
        <v>0</v>
      </c>
      <c r="H287" s="84" t="s">
        <v>347</v>
      </c>
      <c r="I287" s="76"/>
      <c r="J287" s="85">
        <v>0</v>
      </c>
      <c r="K287" s="85" t="s">
        <v>108</v>
      </c>
      <c r="L287" s="76" t="s">
        <v>57</v>
      </c>
    </row>
    <row r="288" spans="1:12" s="65" customFormat="1" ht="21.75" customHeight="1">
      <c r="A288" s="72"/>
      <c r="B288" s="350" t="s">
        <v>263</v>
      </c>
      <c r="C288" s="353"/>
      <c r="D288" s="354"/>
      <c r="E288" s="91"/>
      <c r="F288" s="72">
        <f t="shared" si="6"/>
        <v>0</v>
      </c>
      <c r="G288" s="83">
        <v>0</v>
      </c>
      <c r="H288" s="84" t="s">
        <v>347</v>
      </c>
      <c r="I288" s="76"/>
      <c r="J288" s="85">
        <v>0</v>
      </c>
      <c r="K288" s="85" t="s">
        <v>108</v>
      </c>
      <c r="L288" s="76" t="s">
        <v>57</v>
      </c>
    </row>
    <row r="289" spans="1:12" s="65" customFormat="1" ht="21.75" customHeight="1">
      <c r="A289" s="72"/>
      <c r="B289" s="350" t="s">
        <v>264</v>
      </c>
      <c r="C289" s="353"/>
      <c r="D289" s="354"/>
      <c r="E289" s="91"/>
      <c r="F289" s="72">
        <f t="shared" si="6"/>
        <v>0</v>
      </c>
      <c r="G289" s="83">
        <v>0</v>
      </c>
      <c r="H289" s="84" t="s">
        <v>347</v>
      </c>
      <c r="I289" s="76"/>
      <c r="J289" s="85">
        <v>0</v>
      </c>
      <c r="K289" s="85" t="s">
        <v>108</v>
      </c>
      <c r="L289" s="76" t="s">
        <v>57</v>
      </c>
    </row>
    <row r="290" spans="1:12" s="65" customFormat="1" ht="21.75" customHeight="1">
      <c r="A290" s="72"/>
      <c r="B290" s="350" t="s">
        <v>265</v>
      </c>
      <c r="C290" s="353"/>
      <c r="D290" s="354"/>
      <c r="E290" s="91"/>
      <c r="F290" s="72">
        <f t="shared" si="6"/>
        <v>0</v>
      </c>
      <c r="G290" s="83">
        <v>0</v>
      </c>
      <c r="H290" s="84" t="s">
        <v>347</v>
      </c>
      <c r="I290" s="76"/>
      <c r="J290" s="85">
        <v>0</v>
      </c>
      <c r="K290" s="85" t="s">
        <v>108</v>
      </c>
      <c r="L290" s="76" t="s">
        <v>57</v>
      </c>
    </row>
    <row r="291" spans="1:12" s="65" customFormat="1" ht="21.75" customHeight="1">
      <c r="A291" s="72"/>
      <c r="B291" s="350" t="s">
        <v>266</v>
      </c>
      <c r="C291" s="353"/>
      <c r="D291" s="354"/>
      <c r="E291" s="91"/>
      <c r="F291" s="72">
        <f t="shared" si="6"/>
        <v>0</v>
      </c>
      <c r="G291" s="83">
        <v>0</v>
      </c>
      <c r="H291" s="84" t="s">
        <v>347</v>
      </c>
      <c r="I291" s="76"/>
      <c r="J291" s="85">
        <v>0</v>
      </c>
      <c r="K291" s="85" t="s">
        <v>108</v>
      </c>
      <c r="L291" s="76" t="s">
        <v>57</v>
      </c>
    </row>
    <row r="292" spans="1:12" s="65" customFormat="1" ht="21.75" customHeight="1">
      <c r="A292" s="72"/>
      <c r="B292" s="350" t="s">
        <v>267</v>
      </c>
      <c r="C292" s="353"/>
      <c r="D292" s="354"/>
      <c r="E292" s="91"/>
      <c r="F292" s="72">
        <f t="shared" si="6"/>
        <v>0</v>
      </c>
      <c r="G292" s="83">
        <v>0</v>
      </c>
      <c r="H292" s="84" t="s">
        <v>347</v>
      </c>
      <c r="I292" s="76"/>
      <c r="J292" s="85">
        <v>0</v>
      </c>
      <c r="K292" s="85" t="s">
        <v>108</v>
      </c>
      <c r="L292" s="76" t="s">
        <v>57</v>
      </c>
    </row>
    <row r="293" spans="1:12" s="65" customFormat="1" ht="21.75" customHeight="1">
      <c r="A293" s="72"/>
      <c r="B293" s="350" t="s">
        <v>268</v>
      </c>
      <c r="C293" s="353"/>
      <c r="D293" s="354"/>
      <c r="E293" s="91"/>
      <c r="F293" s="72">
        <f t="shared" si="6"/>
        <v>0</v>
      </c>
      <c r="G293" s="83">
        <v>0</v>
      </c>
      <c r="H293" s="84" t="s">
        <v>347</v>
      </c>
      <c r="I293" s="76"/>
      <c r="J293" s="85">
        <v>0</v>
      </c>
      <c r="K293" s="85" t="s">
        <v>108</v>
      </c>
      <c r="L293" s="76" t="s">
        <v>57</v>
      </c>
    </row>
    <row r="294" spans="1:12" s="65" customFormat="1" ht="21.75" customHeight="1">
      <c r="A294" s="72"/>
      <c r="B294" s="350" t="s">
        <v>269</v>
      </c>
      <c r="C294" s="353"/>
      <c r="D294" s="354"/>
      <c r="E294" s="91"/>
      <c r="F294" s="72">
        <f t="shared" si="6"/>
        <v>0</v>
      </c>
      <c r="G294" s="83">
        <v>0</v>
      </c>
      <c r="H294" s="84" t="s">
        <v>347</v>
      </c>
      <c r="I294" s="76"/>
      <c r="J294" s="85">
        <v>0</v>
      </c>
      <c r="K294" s="85" t="s">
        <v>108</v>
      </c>
      <c r="L294" s="76" t="s">
        <v>57</v>
      </c>
    </row>
    <row r="295" spans="1:12" s="65" customFormat="1" ht="21.75" customHeight="1">
      <c r="A295" s="72"/>
      <c r="B295" s="350" t="s">
        <v>270</v>
      </c>
      <c r="C295" s="353"/>
      <c r="D295" s="354"/>
      <c r="E295" s="91"/>
      <c r="F295" s="72">
        <f t="shared" si="6"/>
        <v>0</v>
      </c>
      <c r="G295" s="83">
        <v>0</v>
      </c>
      <c r="H295" s="84" t="s">
        <v>347</v>
      </c>
      <c r="I295" s="76"/>
      <c r="J295" s="85">
        <v>0</v>
      </c>
      <c r="K295" s="85" t="s">
        <v>108</v>
      </c>
      <c r="L295" s="76" t="s">
        <v>57</v>
      </c>
    </row>
    <row r="296" spans="1:12" s="65" customFormat="1" ht="21.75" customHeight="1">
      <c r="A296" s="72"/>
      <c r="B296" s="350" t="s">
        <v>271</v>
      </c>
      <c r="C296" s="353"/>
      <c r="D296" s="354"/>
      <c r="E296" s="91"/>
      <c r="F296" s="72">
        <f t="shared" si="6"/>
        <v>0</v>
      </c>
      <c r="G296" s="83">
        <v>0</v>
      </c>
      <c r="H296" s="84" t="s">
        <v>347</v>
      </c>
      <c r="I296" s="76"/>
      <c r="J296" s="85">
        <v>0</v>
      </c>
      <c r="K296" s="85" t="s">
        <v>108</v>
      </c>
      <c r="L296" s="76" t="s">
        <v>57</v>
      </c>
    </row>
    <row r="297" spans="1:12" s="65" customFormat="1" ht="21.75" customHeight="1">
      <c r="A297" s="72"/>
      <c r="B297" s="350" t="s">
        <v>272</v>
      </c>
      <c r="C297" s="353"/>
      <c r="D297" s="354"/>
      <c r="E297" s="91"/>
      <c r="F297" s="72">
        <f t="shared" si="6"/>
        <v>0</v>
      </c>
      <c r="G297" s="83">
        <v>0</v>
      </c>
      <c r="H297" s="84" t="s">
        <v>347</v>
      </c>
      <c r="I297" s="76"/>
      <c r="J297" s="85">
        <v>0</v>
      </c>
      <c r="K297" s="85" t="s">
        <v>108</v>
      </c>
      <c r="L297" s="76" t="s">
        <v>57</v>
      </c>
    </row>
    <row r="298" spans="1:12" s="65" customFormat="1" ht="21.75" customHeight="1">
      <c r="A298" s="72"/>
      <c r="B298" s="350" t="s">
        <v>273</v>
      </c>
      <c r="C298" s="353"/>
      <c r="D298" s="354"/>
      <c r="E298" s="91"/>
      <c r="F298" s="72">
        <f t="shared" si="6"/>
        <v>0</v>
      </c>
      <c r="G298" s="83">
        <v>0</v>
      </c>
      <c r="H298" s="84" t="s">
        <v>347</v>
      </c>
      <c r="I298" s="76"/>
      <c r="J298" s="85">
        <v>0</v>
      </c>
      <c r="K298" s="85" t="s">
        <v>108</v>
      </c>
      <c r="L298" s="76" t="s">
        <v>57</v>
      </c>
    </row>
    <row r="299" spans="1:12" s="65" customFormat="1" ht="21.75" customHeight="1">
      <c r="A299" s="72"/>
      <c r="B299" s="350" t="s">
        <v>274</v>
      </c>
      <c r="C299" s="353"/>
      <c r="D299" s="354"/>
      <c r="E299" s="91"/>
      <c r="F299" s="72">
        <f t="shared" si="6"/>
        <v>0</v>
      </c>
      <c r="G299" s="83">
        <v>0</v>
      </c>
      <c r="H299" s="84" t="s">
        <v>347</v>
      </c>
      <c r="I299" s="76"/>
      <c r="J299" s="85">
        <v>0</v>
      </c>
      <c r="K299" s="85" t="s">
        <v>108</v>
      </c>
      <c r="L299" s="76" t="s">
        <v>57</v>
      </c>
    </row>
    <row r="300" spans="1:12" s="65" customFormat="1" ht="21.75" customHeight="1">
      <c r="A300" s="72"/>
      <c r="B300" s="350" t="s">
        <v>275</v>
      </c>
      <c r="C300" s="353"/>
      <c r="D300" s="354"/>
      <c r="E300" s="91"/>
      <c r="F300" s="72">
        <f t="shared" si="6"/>
        <v>0</v>
      </c>
      <c r="G300" s="83">
        <v>0</v>
      </c>
      <c r="H300" s="84" t="s">
        <v>347</v>
      </c>
      <c r="I300" s="76"/>
      <c r="J300" s="85">
        <v>0</v>
      </c>
      <c r="K300" s="85" t="s">
        <v>108</v>
      </c>
      <c r="L300" s="76" t="s">
        <v>57</v>
      </c>
    </row>
    <row r="301" spans="1:12" s="65" customFormat="1" ht="21.75" customHeight="1">
      <c r="A301" s="72"/>
      <c r="B301" s="350" t="s">
        <v>276</v>
      </c>
      <c r="C301" s="353"/>
      <c r="D301" s="354"/>
      <c r="E301" s="91"/>
      <c r="F301" s="72">
        <f t="shared" si="6"/>
        <v>0</v>
      </c>
      <c r="G301" s="83">
        <v>0</v>
      </c>
      <c r="H301" s="84" t="s">
        <v>347</v>
      </c>
      <c r="I301" s="76"/>
      <c r="J301" s="85">
        <v>0</v>
      </c>
      <c r="K301" s="85" t="s">
        <v>108</v>
      </c>
      <c r="L301" s="76" t="s">
        <v>57</v>
      </c>
    </row>
    <row r="302" spans="1:12" s="65" customFormat="1" ht="21.75" customHeight="1">
      <c r="A302" s="72"/>
      <c r="B302" s="350" t="s">
        <v>277</v>
      </c>
      <c r="C302" s="353"/>
      <c r="D302" s="354"/>
      <c r="E302" s="91"/>
      <c r="F302" s="72">
        <f t="shared" si="6"/>
        <v>0</v>
      </c>
      <c r="G302" s="83">
        <v>0</v>
      </c>
      <c r="H302" s="84" t="s">
        <v>347</v>
      </c>
      <c r="I302" s="76"/>
      <c r="J302" s="85">
        <v>0</v>
      </c>
      <c r="K302" s="85" t="s">
        <v>108</v>
      </c>
      <c r="L302" s="76" t="s">
        <v>57</v>
      </c>
    </row>
    <row r="303" spans="1:12" s="65" customFormat="1" ht="21.75" customHeight="1">
      <c r="A303" s="72"/>
      <c r="B303" s="350" t="s">
        <v>170</v>
      </c>
      <c r="C303" s="353"/>
      <c r="D303" s="354"/>
      <c r="E303" s="91"/>
      <c r="F303" s="72">
        <f t="shared" si="6"/>
        <v>0</v>
      </c>
      <c r="G303" s="83">
        <v>0</v>
      </c>
      <c r="H303" s="84" t="s">
        <v>347</v>
      </c>
      <c r="I303" s="76"/>
      <c r="J303" s="85">
        <v>0</v>
      </c>
      <c r="K303" s="85" t="s">
        <v>108</v>
      </c>
      <c r="L303" s="76" t="s">
        <v>57</v>
      </c>
    </row>
    <row r="304" spans="1:12" s="65" customFormat="1" ht="21.75" customHeight="1">
      <c r="A304" s="72"/>
      <c r="B304" s="350" t="s">
        <v>171</v>
      </c>
      <c r="C304" s="353"/>
      <c r="D304" s="354"/>
      <c r="E304" s="91"/>
      <c r="F304" s="72">
        <f t="shared" si="6"/>
        <v>0</v>
      </c>
      <c r="G304" s="83">
        <v>0</v>
      </c>
      <c r="H304" s="84" t="s">
        <v>347</v>
      </c>
      <c r="I304" s="76"/>
      <c r="J304" s="85">
        <v>0</v>
      </c>
      <c r="K304" s="85" t="s">
        <v>108</v>
      </c>
      <c r="L304" s="76" t="s">
        <v>57</v>
      </c>
    </row>
    <row r="305" spans="1:12" s="65" customFormat="1" ht="21.75" customHeight="1">
      <c r="A305" s="72"/>
      <c r="B305" s="350" t="s">
        <v>172</v>
      </c>
      <c r="C305" s="353"/>
      <c r="D305" s="354"/>
      <c r="E305" s="91"/>
      <c r="F305" s="72">
        <f t="shared" si="6"/>
        <v>0</v>
      </c>
      <c r="G305" s="83">
        <v>0</v>
      </c>
      <c r="H305" s="84" t="s">
        <v>347</v>
      </c>
      <c r="I305" s="76"/>
      <c r="J305" s="85">
        <v>0</v>
      </c>
      <c r="K305" s="85" t="s">
        <v>108</v>
      </c>
      <c r="L305" s="76" t="s">
        <v>57</v>
      </c>
    </row>
    <row r="306" spans="1:12" s="65" customFormat="1" ht="21.75" customHeight="1">
      <c r="A306" s="72"/>
      <c r="B306" s="350" t="s">
        <v>278</v>
      </c>
      <c r="C306" s="353"/>
      <c r="D306" s="354"/>
      <c r="E306" s="91"/>
      <c r="F306" s="72">
        <f t="shared" si="6"/>
        <v>0</v>
      </c>
      <c r="G306" s="83">
        <v>0</v>
      </c>
      <c r="H306" s="84" t="s">
        <v>347</v>
      </c>
      <c r="I306" s="76"/>
      <c r="J306" s="85">
        <v>0</v>
      </c>
      <c r="K306" s="85" t="s">
        <v>108</v>
      </c>
      <c r="L306" s="76" t="s">
        <v>57</v>
      </c>
    </row>
    <row r="307" spans="1:12" s="65" customFormat="1" ht="21.75" customHeight="1">
      <c r="A307" s="72"/>
      <c r="B307" s="350" t="s">
        <v>279</v>
      </c>
      <c r="C307" s="353"/>
      <c r="D307" s="354"/>
      <c r="E307" s="91"/>
      <c r="F307" s="72">
        <f t="shared" si="6"/>
        <v>0</v>
      </c>
      <c r="G307" s="83">
        <v>0</v>
      </c>
      <c r="H307" s="84" t="s">
        <v>347</v>
      </c>
      <c r="I307" s="76"/>
      <c r="J307" s="85">
        <v>0</v>
      </c>
      <c r="K307" s="85" t="s">
        <v>108</v>
      </c>
      <c r="L307" s="76" t="s">
        <v>57</v>
      </c>
    </row>
    <row r="308" spans="1:12" s="65" customFormat="1" ht="21.75" customHeight="1">
      <c r="A308" s="72"/>
      <c r="B308" s="350" t="s">
        <v>280</v>
      </c>
      <c r="C308" s="353"/>
      <c r="D308" s="354"/>
      <c r="E308" s="91"/>
      <c r="F308" s="72">
        <f t="shared" si="6"/>
        <v>0</v>
      </c>
      <c r="G308" s="83">
        <v>0</v>
      </c>
      <c r="H308" s="84" t="s">
        <v>347</v>
      </c>
      <c r="I308" s="76"/>
      <c r="J308" s="85">
        <v>0</v>
      </c>
      <c r="K308" s="85" t="s">
        <v>108</v>
      </c>
      <c r="L308" s="76" t="s">
        <v>57</v>
      </c>
    </row>
    <row r="309" spans="1:12" s="65" customFormat="1" ht="21.75" customHeight="1">
      <c r="A309" s="72"/>
      <c r="B309" s="350" t="s">
        <v>281</v>
      </c>
      <c r="C309" s="353"/>
      <c r="D309" s="354"/>
      <c r="E309" s="91"/>
      <c r="F309" s="72">
        <f t="shared" si="6"/>
        <v>0</v>
      </c>
      <c r="G309" s="83">
        <v>0</v>
      </c>
      <c r="H309" s="84" t="s">
        <v>347</v>
      </c>
      <c r="I309" s="76"/>
      <c r="J309" s="85">
        <v>0</v>
      </c>
      <c r="K309" s="85" t="s">
        <v>108</v>
      </c>
      <c r="L309" s="76" t="s">
        <v>57</v>
      </c>
    </row>
    <row r="310" spans="1:12" s="65" customFormat="1" ht="21.75" customHeight="1">
      <c r="A310" s="72"/>
      <c r="B310" s="350" t="s">
        <v>282</v>
      </c>
      <c r="C310" s="353"/>
      <c r="D310" s="354"/>
      <c r="E310" s="91"/>
      <c r="F310" s="72">
        <f t="shared" si="6"/>
        <v>0</v>
      </c>
      <c r="G310" s="83">
        <v>0</v>
      </c>
      <c r="H310" s="84" t="s">
        <v>347</v>
      </c>
      <c r="I310" s="76"/>
      <c r="J310" s="85">
        <v>0</v>
      </c>
      <c r="K310" s="85" t="s">
        <v>108</v>
      </c>
      <c r="L310" s="76" t="s">
        <v>57</v>
      </c>
    </row>
    <row r="311" spans="1:12" s="65" customFormat="1" ht="21.75" customHeight="1">
      <c r="A311" s="72"/>
      <c r="B311" s="350" t="s">
        <v>283</v>
      </c>
      <c r="C311" s="353"/>
      <c r="D311" s="354"/>
      <c r="E311" s="91"/>
      <c r="F311" s="72">
        <f t="shared" si="6"/>
        <v>0</v>
      </c>
      <c r="G311" s="83">
        <v>0</v>
      </c>
      <c r="H311" s="84" t="s">
        <v>347</v>
      </c>
      <c r="I311" s="76"/>
      <c r="J311" s="85">
        <v>0</v>
      </c>
      <c r="K311" s="85" t="s">
        <v>108</v>
      </c>
      <c r="L311" s="76" t="s">
        <v>57</v>
      </c>
    </row>
    <row r="312" spans="1:12" s="65" customFormat="1" ht="21.75" customHeight="1">
      <c r="A312" s="72"/>
      <c r="B312" s="350" t="s">
        <v>284</v>
      </c>
      <c r="C312" s="353"/>
      <c r="D312" s="354"/>
      <c r="E312" s="91"/>
      <c r="F312" s="72">
        <f t="shared" si="6"/>
        <v>0</v>
      </c>
      <c r="G312" s="83">
        <v>0</v>
      </c>
      <c r="H312" s="84" t="s">
        <v>347</v>
      </c>
      <c r="I312" s="76"/>
      <c r="J312" s="85">
        <v>0</v>
      </c>
      <c r="K312" s="85" t="s">
        <v>108</v>
      </c>
      <c r="L312" s="76" t="s">
        <v>57</v>
      </c>
    </row>
    <row r="313" spans="1:12" s="65" customFormat="1" ht="21.75" customHeight="1">
      <c r="A313" s="72"/>
      <c r="B313" s="350" t="s">
        <v>285</v>
      </c>
      <c r="C313" s="353"/>
      <c r="D313" s="354"/>
      <c r="E313" s="91"/>
      <c r="F313" s="72">
        <f t="shared" si="6"/>
        <v>0</v>
      </c>
      <c r="G313" s="83">
        <v>0</v>
      </c>
      <c r="H313" s="84" t="s">
        <v>347</v>
      </c>
      <c r="I313" s="76"/>
      <c r="J313" s="85">
        <v>0</v>
      </c>
      <c r="K313" s="85" t="s">
        <v>108</v>
      </c>
      <c r="L313" s="76" t="s">
        <v>57</v>
      </c>
    </row>
    <row r="314" spans="1:12" s="65" customFormat="1" ht="21.75" customHeight="1">
      <c r="A314" s="72"/>
      <c r="B314" s="350" t="s">
        <v>286</v>
      </c>
      <c r="C314" s="353"/>
      <c r="D314" s="354"/>
      <c r="E314" s="91"/>
      <c r="F314" s="72">
        <f t="shared" si="6"/>
        <v>0</v>
      </c>
      <c r="G314" s="83">
        <v>0</v>
      </c>
      <c r="H314" s="84" t="s">
        <v>347</v>
      </c>
      <c r="I314" s="76"/>
      <c r="J314" s="85">
        <v>0</v>
      </c>
      <c r="K314" s="85" t="s">
        <v>108</v>
      </c>
      <c r="L314" s="76" t="s">
        <v>57</v>
      </c>
    </row>
    <row r="315" spans="1:12" s="65" customFormat="1" ht="21.75" customHeight="1">
      <c r="A315" s="72"/>
      <c r="B315" s="350" t="s">
        <v>287</v>
      </c>
      <c r="C315" s="353"/>
      <c r="D315" s="354"/>
      <c r="E315" s="91"/>
      <c r="F315" s="72">
        <f t="shared" si="6"/>
        <v>0</v>
      </c>
      <c r="G315" s="83">
        <v>0</v>
      </c>
      <c r="H315" s="84" t="s">
        <v>347</v>
      </c>
      <c r="I315" s="76"/>
      <c r="J315" s="85">
        <v>0</v>
      </c>
      <c r="K315" s="85" t="s">
        <v>108</v>
      </c>
      <c r="L315" s="76" t="s">
        <v>57</v>
      </c>
    </row>
    <row r="316" spans="1:12" s="65" customFormat="1" ht="21.75" customHeight="1">
      <c r="A316" s="72"/>
      <c r="B316" s="350" t="s">
        <v>288</v>
      </c>
      <c r="C316" s="353"/>
      <c r="D316" s="354"/>
      <c r="E316" s="91"/>
      <c r="F316" s="72">
        <f t="shared" si="6"/>
        <v>0</v>
      </c>
      <c r="G316" s="83">
        <v>0</v>
      </c>
      <c r="H316" s="84" t="s">
        <v>347</v>
      </c>
      <c r="I316" s="76"/>
      <c r="J316" s="85">
        <v>0</v>
      </c>
      <c r="K316" s="85" t="s">
        <v>108</v>
      </c>
      <c r="L316" s="76" t="s">
        <v>57</v>
      </c>
    </row>
    <row r="317" spans="1:12" s="65" customFormat="1" ht="21.75" customHeight="1">
      <c r="A317" s="72"/>
      <c r="B317" s="350" t="s">
        <v>289</v>
      </c>
      <c r="C317" s="353"/>
      <c r="D317" s="354"/>
      <c r="E317" s="91"/>
      <c r="F317" s="72">
        <f t="shared" si="6"/>
        <v>0</v>
      </c>
      <c r="G317" s="83">
        <v>0</v>
      </c>
      <c r="H317" s="84" t="s">
        <v>347</v>
      </c>
      <c r="I317" s="76"/>
      <c r="J317" s="85">
        <v>0</v>
      </c>
      <c r="K317" s="85" t="s">
        <v>108</v>
      </c>
      <c r="L317" s="76" t="s">
        <v>57</v>
      </c>
    </row>
    <row r="318" spans="1:12" s="65" customFormat="1" ht="21.75" customHeight="1">
      <c r="A318" s="72"/>
      <c r="B318" s="350" t="s">
        <v>290</v>
      </c>
      <c r="C318" s="353"/>
      <c r="D318" s="354"/>
      <c r="E318" s="91"/>
      <c r="F318" s="72">
        <f t="shared" si="6"/>
        <v>0</v>
      </c>
      <c r="G318" s="83">
        <v>0</v>
      </c>
      <c r="H318" s="84" t="s">
        <v>347</v>
      </c>
      <c r="I318" s="76"/>
      <c r="J318" s="85">
        <v>0</v>
      </c>
      <c r="K318" s="85" t="s">
        <v>108</v>
      </c>
      <c r="L318" s="76" t="s">
        <v>57</v>
      </c>
    </row>
    <row r="319" spans="1:12" s="65" customFormat="1" ht="21.75" customHeight="1">
      <c r="A319" s="72"/>
      <c r="B319" s="350" t="s">
        <v>291</v>
      </c>
      <c r="C319" s="353"/>
      <c r="D319" s="354"/>
      <c r="E319" s="91"/>
      <c r="F319" s="72">
        <f t="shared" si="6"/>
        <v>0</v>
      </c>
      <c r="G319" s="83">
        <v>0</v>
      </c>
      <c r="H319" s="84" t="s">
        <v>347</v>
      </c>
      <c r="I319" s="76"/>
      <c r="J319" s="85">
        <v>0</v>
      </c>
      <c r="K319" s="85" t="s">
        <v>108</v>
      </c>
      <c r="L319" s="76" t="s">
        <v>57</v>
      </c>
    </row>
    <row r="320" spans="1:12" s="65" customFormat="1" ht="21.75" customHeight="1">
      <c r="A320" s="72"/>
      <c r="B320" s="350" t="s">
        <v>292</v>
      </c>
      <c r="C320" s="353"/>
      <c r="D320" s="354"/>
      <c r="E320" s="91"/>
      <c r="F320" s="72">
        <f t="shared" si="6"/>
        <v>0</v>
      </c>
      <c r="G320" s="83">
        <v>0</v>
      </c>
      <c r="H320" s="84" t="s">
        <v>347</v>
      </c>
      <c r="I320" s="76"/>
      <c r="J320" s="85">
        <v>0</v>
      </c>
      <c r="K320" s="85" t="s">
        <v>108</v>
      </c>
      <c r="L320" s="76" t="s">
        <v>57</v>
      </c>
    </row>
    <row r="321" spans="1:12" s="65" customFormat="1" ht="21.75" customHeight="1">
      <c r="A321" s="72"/>
      <c r="B321" s="350" t="s">
        <v>293</v>
      </c>
      <c r="C321" s="353"/>
      <c r="D321" s="354"/>
      <c r="E321" s="91"/>
      <c r="F321" s="72">
        <f t="shared" si="6"/>
        <v>0</v>
      </c>
      <c r="G321" s="83">
        <v>0</v>
      </c>
      <c r="H321" s="84" t="s">
        <v>347</v>
      </c>
      <c r="I321" s="76"/>
      <c r="J321" s="85">
        <v>0</v>
      </c>
      <c r="K321" s="85" t="s">
        <v>108</v>
      </c>
      <c r="L321" s="76" t="s">
        <v>57</v>
      </c>
    </row>
    <row r="322" spans="1:12" s="65" customFormat="1" ht="21.75" customHeight="1">
      <c r="A322" s="72"/>
      <c r="B322" s="350" t="s">
        <v>294</v>
      </c>
      <c r="C322" s="353"/>
      <c r="D322" s="354"/>
      <c r="E322" s="91"/>
      <c r="F322" s="72">
        <f t="shared" si="6"/>
        <v>0</v>
      </c>
      <c r="G322" s="83">
        <v>0</v>
      </c>
      <c r="H322" s="84" t="s">
        <v>347</v>
      </c>
      <c r="I322" s="76"/>
      <c r="J322" s="85">
        <v>0</v>
      </c>
      <c r="K322" s="85" t="s">
        <v>108</v>
      </c>
      <c r="L322" s="76" t="s">
        <v>57</v>
      </c>
    </row>
    <row r="323" spans="1:12" s="65" customFormat="1" ht="21.75" customHeight="1">
      <c r="A323" s="72"/>
      <c r="B323" s="350" t="s">
        <v>295</v>
      </c>
      <c r="C323" s="353"/>
      <c r="D323" s="354"/>
      <c r="E323" s="91"/>
      <c r="F323" s="72">
        <f t="shared" si="6"/>
        <v>0</v>
      </c>
      <c r="G323" s="83">
        <v>0</v>
      </c>
      <c r="H323" s="84" t="s">
        <v>347</v>
      </c>
      <c r="I323" s="76"/>
      <c r="J323" s="85">
        <v>0</v>
      </c>
      <c r="K323" s="85" t="s">
        <v>108</v>
      </c>
      <c r="L323" s="76" t="s">
        <v>57</v>
      </c>
    </row>
    <row r="324" spans="1:12" s="65" customFormat="1" ht="21.75" customHeight="1">
      <c r="A324" s="72"/>
      <c r="B324" s="350" t="s">
        <v>296</v>
      </c>
      <c r="C324" s="353"/>
      <c r="D324" s="354"/>
      <c r="E324" s="91"/>
      <c r="F324" s="72">
        <f t="shared" si="6"/>
        <v>0</v>
      </c>
      <c r="G324" s="83">
        <v>0</v>
      </c>
      <c r="H324" s="84" t="s">
        <v>347</v>
      </c>
      <c r="I324" s="76"/>
      <c r="J324" s="85">
        <v>0</v>
      </c>
      <c r="K324" s="85" t="s">
        <v>108</v>
      </c>
      <c r="L324" s="76" t="s">
        <v>57</v>
      </c>
    </row>
    <row r="325" spans="1:12" s="65" customFormat="1" ht="21.75" customHeight="1">
      <c r="A325" s="72"/>
      <c r="B325" s="350" t="s">
        <v>297</v>
      </c>
      <c r="C325" s="353"/>
      <c r="D325" s="354"/>
      <c r="E325" s="91"/>
      <c r="F325" s="72">
        <f t="shared" si="6"/>
        <v>0</v>
      </c>
      <c r="G325" s="83">
        <v>0</v>
      </c>
      <c r="H325" s="84" t="s">
        <v>347</v>
      </c>
      <c r="I325" s="76"/>
      <c r="J325" s="85">
        <v>0</v>
      </c>
      <c r="K325" s="85" t="s">
        <v>108</v>
      </c>
      <c r="L325" s="76" t="s">
        <v>57</v>
      </c>
    </row>
    <row r="326" spans="1:12" s="65" customFormat="1" ht="21.75" customHeight="1">
      <c r="A326" s="72"/>
      <c r="B326" s="350" t="s">
        <v>298</v>
      </c>
      <c r="C326" s="353"/>
      <c r="D326" s="354"/>
      <c r="E326" s="91"/>
      <c r="F326" s="72">
        <f t="shared" si="6"/>
        <v>0</v>
      </c>
      <c r="G326" s="83">
        <v>0</v>
      </c>
      <c r="H326" s="84" t="s">
        <v>347</v>
      </c>
      <c r="I326" s="76"/>
      <c r="J326" s="85">
        <v>0</v>
      </c>
      <c r="K326" s="85" t="s">
        <v>108</v>
      </c>
      <c r="L326" s="76" t="s">
        <v>57</v>
      </c>
    </row>
    <row r="327" spans="1:12" s="65" customFormat="1" ht="21.75" customHeight="1">
      <c r="A327" s="72"/>
      <c r="B327" s="350" t="s">
        <v>299</v>
      </c>
      <c r="C327" s="353"/>
      <c r="D327" s="354"/>
      <c r="E327" s="91"/>
      <c r="F327" s="72">
        <f t="shared" si="6"/>
        <v>0</v>
      </c>
      <c r="G327" s="83">
        <v>0</v>
      </c>
      <c r="H327" s="84" t="s">
        <v>347</v>
      </c>
      <c r="I327" s="76"/>
      <c r="J327" s="85">
        <v>0</v>
      </c>
      <c r="K327" s="85" t="s">
        <v>108</v>
      </c>
      <c r="L327" s="76" t="s">
        <v>57</v>
      </c>
    </row>
    <row r="328" spans="1:12" s="65" customFormat="1" ht="21.75" customHeight="1">
      <c r="A328" s="72"/>
      <c r="B328" s="350" t="s">
        <v>300</v>
      </c>
      <c r="C328" s="353"/>
      <c r="D328" s="354"/>
      <c r="E328" s="91"/>
      <c r="F328" s="72">
        <f t="shared" si="6"/>
        <v>0</v>
      </c>
      <c r="G328" s="83">
        <v>0</v>
      </c>
      <c r="H328" s="84" t="s">
        <v>347</v>
      </c>
      <c r="I328" s="76"/>
      <c r="J328" s="85">
        <v>0</v>
      </c>
      <c r="K328" s="85" t="s">
        <v>108</v>
      </c>
      <c r="L328" s="76" t="s">
        <v>57</v>
      </c>
    </row>
    <row r="329" spans="1:12" s="65" customFormat="1" ht="21.75" customHeight="1">
      <c r="A329" s="72"/>
      <c r="B329" s="350" t="s">
        <v>301</v>
      </c>
      <c r="C329" s="353"/>
      <c r="D329" s="354"/>
      <c r="E329" s="91"/>
      <c r="F329" s="72">
        <f t="shared" si="6"/>
        <v>0</v>
      </c>
      <c r="G329" s="83">
        <v>0</v>
      </c>
      <c r="H329" s="84" t="s">
        <v>347</v>
      </c>
      <c r="I329" s="76"/>
      <c r="J329" s="85">
        <v>0</v>
      </c>
      <c r="K329" s="85" t="s">
        <v>108</v>
      </c>
      <c r="L329" s="76" t="s">
        <v>57</v>
      </c>
    </row>
    <row r="330" spans="1:12" s="65" customFormat="1" ht="21.75" customHeight="1">
      <c r="A330" s="72"/>
      <c r="B330" s="350" t="s">
        <v>302</v>
      </c>
      <c r="C330" s="353"/>
      <c r="D330" s="354"/>
      <c r="E330" s="91"/>
      <c r="F330" s="72">
        <f t="shared" si="6"/>
        <v>0</v>
      </c>
      <c r="G330" s="83">
        <v>0</v>
      </c>
      <c r="H330" s="84" t="s">
        <v>347</v>
      </c>
      <c r="I330" s="76"/>
      <c r="J330" s="85">
        <v>0</v>
      </c>
      <c r="K330" s="85" t="s">
        <v>108</v>
      </c>
      <c r="L330" s="76" t="s">
        <v>57</v>
      </c>
    </row>
    <row r="331" spans="1:12" s="65" customFormat="1" ht="21.75" customHeight="1">
      <c r="A331" s="72"/>
      <c r="B331" s="350" t="s">
        <v>303</v>
      </c>
      <c r="C331" s="353"/>
      <c r="D331" s="354"/>
      <c r="E331" s="91"/>
      <c r="F331" s="72">
        <f t="shared" si="6"/>
        <v>0</v>
      </c>
      <c r="G331" s="83">
        <v>0</v>
      </c>
      <c r="H331" s="84" t="s">
        <v>347</v>
      </c>
      <c r="I331" s="76"/>
      <c r="J331" s="85">
        <v>0</v>
      </c>
      <c r="K331" s="85" t="s">
        <v>108</v>
      </c>
      <c r="L331" s="76" t="s">
        <v>57</v>
      </c>
    </row>
    <row r="332" spans="1:12" s="65" customFormat="1" ht="21.75" customHeight="1">
      <c r="A332" s="72"/>
      <c r="B332" s="350" t="s">
        <v>304</v>
      </c>
      <c r="C332" s="353"/>
      <c r="D332" s="354"/>
      <c r="E332" s="91"/>
      <c r="F332" s="72">
        <f t="shared" si="6"/>
        <v>0</v>
      </c>
      <c r="G332" s="83">
        <v>0</v>
      </c>
      <c r="H332" s="84" t="s">
        <v>347</v>
      </c>
      <c r="I332" s="76"/>
      <c r="J332" s="85">
        <v>0</v>
      </c>
      <c r="K332" s="85" t="s">
        <v>108</v>
      </c>
      <c r="L332" s="76" t="s">
        <v>57</v>
      </c>
    </row>
    <row r="333" spans="1:12" s="65" customFormat="1" ht="21.75" customHeight="1">
      <c r="A333" s="72"/>
      <c r="B333" s="350" t="s">
        <v>305</v>
      </c>
      <c r="C333" s="353"/>
      <c r="D333" s="354"/>
      <c r="E333" s="91"/>
      <c r="F333" s="72">
        <f t="shared" si="6"/>
        <v>0</v>
      </c>
      <c r="G333" s="83">
        <v>0</v>
      </c>
      <c r="H333" s="84" t="s">
        <v>347</v>
      </c>
      <c r="I333" s="76"/>
      <c r="J333" s="85">
        <v>0</v>
      </c>
      <c r="K333" s="85" t="s">
        <v>108</v>
      </c>
      <c r="L333" s="76" t="s">
        <v>57</v>
      </c>
    </row>
    <row r="334" spans="1:12" s="65" customFormat="1" ht="21.75" customHeight="1">
      <c r="A334" s="72"/>
      <c r="B334" s="350" t="s">
        <v>306</v>
      </c>
      <c r="C334" s="353"/>
      <c r="D334" s="354"/>
      <c r="E334" s="91"/>
      <c r="F334" s="72">
        <f t="shared" si="6"/>
        <v>0</v>
      </c>
      <c r="G334" s="83">
        <v>0</v>
      </c>
      <c r="H334" s="84" t="s">
        <v>347</v>
      </c>
      <c r="I334" s="76"/>
      <c r="J334" s="85">
        <v>0</v>
      </c>
      <c r="K334" s="85" t="s">
        <v>108</v>
      </c>
      <c r="L334" s="76" t="s">
        <v>57</v>
      </c>
    </row>
    <row r="335" spans="1:12" s="65" customFormat="1" ht="21.75" customHeight="1">
      <c r="A335" s="72"/>
      <c r="B335" s="350" t="s">
        <v>307</v>
      </c>
      <c r="C335" s="353"/>
      <c r="D335" s="354"/>
      <c r="E335" s="91"/>
      <c r="F335" s="72">
        <f t="shared" si="6"/>
        <v>0</v>
      </c>
      <c r="G335" s="83">
        <v>0</v>
      </c>
      <c r="H335" s="84" t="s">
        <v>347</v>
      </c>
      <c r="I335" s="76"/>
      <c r="J335" s="85">
        <v>0</v>
      </c>
      <c r="K335" s="85" t="s">
        <v>108</v>
      </c>
      <c r="L335" s="76" t="s">
        <v>57</v>
      </c>
    </row>
    <row r="336" spans="1:12" s="65" customFormat="1" ht="21.75" customHeight="1">
      <c r="A336" s="72"/>
      <c r="B336" s="350" t="s">
        <v>175</v>
      </c>
      <c r="C336" s="353"/>
      <c r="D336" s="354"/>
      <c r="E336" s="91"/>
      <c r="F336" s="72">
        <f t="shared" si="6"/>
        <v>0</v>
      </c>
      <c r="G336" s="83">
        <v>0</v>
      </c>
      <c r="H336" s="84" t="s">
        <v>347</v>
      </c>
      <c r="I336" s="76"/>
      <c r="J336" s="85">
        <v>0</v>
      </c>
      <c r="K336" s="85" t="s">
        <v>108</v>
      </c>
      <c r="L336" s="76" t="s">
        <v>57</v>
      </c>
    </row>
    <row r="337" spans="1:12" s="65" customFormat="1" ht="21.75" customHeight="1">
      <c r="A337" s="72"/>
      <c r="B337" s="350" t="s">
        <v>308</v>
      </c>
      <c r="C337" s="353"/>
      <c r="D337" s="354"/>
      <c r="E337" s="91"/>
      <c r="F337" s="72">
        <f t="shared" si="6"/>
        <v>0</v>
      </c>
      <c r="G337" s="83">
        <v>0</v>
      </c>
      <c r="H337" s="84" t="s">
        <v>347</v>
      </c>
      <c r="I337" s="76"/>
      <c r="J337" s="85">
        <v>0</v>
      </c>
      <c r="K337" s="85" t="s">
        <v>108</v>
      </c>
      <c r="L337" s="76" t="s">
        <v>57</v>
      </c>
    </row>
    <row r="338" spans="1:12" s="65" customFormat="1" ht="21.75" customHeight="1">
      <c r="A338" s="72"/>
      <c r="B338" s="350" t="s">
        <v>309</v>
      </c>
      <c r="C338" s="353"/>
      <c r="D338" s="354"/>
      <c r="E338" s="91"/>
      <c r="F338" s="72">
        <f t="shared" si="6"/>
        <v>0</v>
      </c>
      <c r="G338" s="83">
        <v>0</v>
      </c>
      <c r="H338" s="84" t="s">
        <v>347</v>
      </c>
      <c r="I338" s="76"/>
      <c r="J338" s="85">
        <v>0</v>
      </c>
      <c r="K338" s="85" t="s">
        <v>108</v>
      </c>
      <c r="L338" s="76" t="s">
        <v>57</v>
      </c>
    </row>
    <row r="339" spans="1:12" s="65" customFormat="1" ht="21.75" customHeight="1">
      <c r="A339" s="72"/>
      <c r="B339" s="350" t="s">
        <v>310</v>
      </c>
      <c r="C339" s="353"/>
      <c r="D339" s="354"/>
      <c r="E339" s="91"/>
      <c r="F339" s="72">
        <f t="shared" si="6"/>
        <v>0</v>
      </c>
      <c r="G339" s="83">
        <v>0</v>
      </c>
      <c r="H339" s="84" t="s">
        <v>347</v>
      </c>
      <c r="I339" s="76"/>
      <c r="J339" s="85">
        <v>0</v>
      </c>
      <c r="K339" s="85" t="s">
        <v>108</v>
      </c>
      <c r="L339" s="76" t="s">
        <v>57</v>
      </c>
    </row>
    <row r="340" spans="1:12" s="65" customFormat="1" ht="21.75" customHeight="1">
      <c r="A340" s="72"/>
      <c r="B340" s="350" t="s">
        <v>311</v>
      </c>
      <c r="C340" s="353"/>
      <c r="D340" s="354"/>
      <c r="E340" s="91"/>
      <c r="F340" s="72">
        <f t="shared" si="6"/>
        <v>0</v>
      </c>
      <c r="G340" s="83">
        <v>0</v>
      </c>
      <c r="H340" s="84" t="s">
        <v>347</v>
      </c>
      <c r="I340" s="76"/>
      <c r="J340" s="85">
        <v>0</v>
      </c>
      <c r="K340" s="85" t="s">
        <v>108</v>
      </c>
      <c r="L340" s="76" t="s">
        <v>57</v>
      </c>
    </row>
    <row r="341" spans="1:12" s="65" customFormat="1" ht="21.75" customHeight="1">
      <c r="A341" s="72"/>
      <c r="B341" s="350" t="s">
        <v>312</v>
      </c>
      <c r="C341" s="353"/>
      <c r="D341" s="354"/>
      <c r="E341" s="91"/>
      <c r="F341" s="72">
        <f t="shared" ref="F341:F374" si="7">G341*E341</f>
        <v>0</v>
      </c>
      <c r="G341" s="83">
        <v>0</v>
      </c>
      <c r="H341" s="84" t="s">
        <v>347</v>
      </c>
      <c r="I341" s="76"/>
      <c r="J341" s="85">
        <v>0</v>
      </c>
      <c r="K341" s="85" t="s">
        <v>108</v>
      </c>
      <c r="L341" s="76" t="s">
        <v>57</v>
      </c>
    </row>
    <row r="342" spans="1:12" s="65" customFormat="1" ht="21.75" customHeight="1">
      <c r="A342" s="72"/>
      <c r="B342" s="350" t="s">
        <v>313</v>
      </c>
      <c r="C342" s="353"/>
      <c r="D342" s="354"/>
      <c r="E342" s="91"/>
      <c r="F342" s="72">
        <f t="shared" si="7"/>
        <v>0</v>
      </c>
      <c r="G342" s="83">
        <v>0</v>
      </c>
      <c r="H342" s="84" t="s">
        <v>347</v>
      </c>
      <c r="I342" s="76"/>
      <c r="J342" s="85">
        <v>0</v>
      </c>
      <c r="K342" s="85" t="s">
        <v>108</v>
      </c>
      <c r="L342" s="76" t="s">
        <v>57</v>
      </c>
    </row>
    <row r="343" spans="1:12" s="65" customFormat="1" ht="21.75" customHeight="1">
      <c r="A343" s="72"/>
      <c r="B343" s="350" t="s">
        <v>314</v>
      </c>
      <c r="C343" s="353"/>
      <c r="D343" s="354"/>
      <c r="E343" s="91"/>
      <c r="F343" s="72">
        <f t="shared" si="7"/>
        <v>0</v>
      </c>
      <c r="G343" s="83">
        <v>0</v>
      </c>
      <c r="H343" s="84" t="s">
        <v>347</v>
      </c>
      <c r="I343" s="76"/>
      <c r="J343" s="85">
        <v>0</v>
      </c>
      <c r="K343" s="85" t="s">
        <v>108</v>
      </c>
      <c r="L343" s="76" t="s">
        <v>57</v>
      </c>
    </row>
    <row r="344" spans="1:12" s="65" customFormat="1" ht="21.75" customHeight="1">
      <c r="A344" s="72"/>
      <c r="B344" s="350" t="s">
        <v>315</v>
      </c>
      <c r="C344" s="353"/>
      <c r="D344" s="354"/>
      <c r="E344" s="91"/>
      <c r="F344" s="72">
        <f t="shared" si="7"/>
        <v>0</v>
      </c>
      <c r="G344" s="83">
        <v>0</v>
      </c>
      <c r="H344" s="84" t="s">
        <v>347</v>
      </c>
      <c r="I344" s="76"/>
      <c r="J344" s="85">
        <v>0</v>
      </c>
      <c r="K344" s="85" t="s">
        <v>108</v>
      </c>
      <c r="L344" s="76" t="s">
        <v>57</v>
      </c>
    </row>
    <row r="345" spans="1:12" s="65" customFormat="1" ht="21.75" customHeight="1">
      <c r="A345" s="72"/>
      <c r="B345" s="350" t="s">
        <v>316</v>
      </c>
      <c r="C345" s="353"/>
      <c r="D345" s="354"/>
      <c r="E345" s="91"/>
      <c r="F345" s="72">
        <f t="shared" si="7"/>
        <v>0</v>
      </c>
      <c r="G345" s="83">
        <v>0</v>
      </c>
      <c r="H345" s="84" t="s">
        <v>347</v>
      </c>
      <c r="I345" s="76"/>
      <c r="J345" s="85">
        <v>0</v>
      </c>
      <c r="K345" s="85" t="s">
        <v>108</v>
      </c>
      <c r="L345" s="76" t="s">
        <v>57</v>
      </c>
    </row>
    <row r="346" spans="1:12" s="65" customFormat="1" ht="21.75" customHeight="1">
      <c r="A346" s="72"/>
      <c r="B346" s="350" t="s">
        <v>317</v>
      </c>
      <c r="C346" s="353"/>
      <c r="D346" s="354"/>
      <c r="E346" s="91"/>
      <c r="F346" s="72">
        <f t="shared" si="7"/>
        <v>0</v>
      </c>
      <c r="G346" s="83">
        <v>0</v>
      </c>
      <c r="H346" s="84" t="s">
        <v>347</v>
      </c>
      <c r="I346" s="76"/>
      <c r="J346" s="85">
        <v>0</v>
      </c>
      <c r="K346" s="85" t="s">
        <v>108</v>
      </c>
      <c r="L346" s="76" t="s">
        <v>57</v>
      </c>
    </row>
    <row r="347" spans="1:12" s="65" customFormat="1" ht="21.75" customHeight="1">
      <c r="A347" s="72"/>
      <c r="B347" s="350" t="s">
        <v>318</v>
      </c>
      <c r="C347" s="353"/>
      <c r="D347" s="354"/>
      <c r="E347" s="91"/>
      <c r="F347" s="72">
        <f t="shared" si="7"/>
        <v>0</v>
      </c>
      <c r="G347" s="83">
        <v>0</v>
      </c>
      <c r="H347" s="84" t="s">
        <v>347</v>
      </c>
      <c r="I347" s="76"/>
      <c r="J347" s="85">
        <v>0</v>
      </c>
      <c r="K347" s="85" t="s">
        <v>108</v>
      </c>
      <c r="L347" s="76" t="s">
        <v>57</v>
      </c>
    </row>
    <row r="348" spans="1:12" s="65" customFormat="1" ht="21.75" customHeight="1">
      <c r="A348" s="72"/>
      <c r="B348" s="350" t="s">
        <v>319</v>
      </c>
      <c r="C348" s="353"/>
      <c r="D348" s="354"/>
      <c r="E348" s="91"/>
      <c r="F348" s="72">
        <f t="shared" si="7"/>
        <v>0</v>
      </c>
      <c r="G348" s="83">
        <v>0</v>
      </c>
      <c r="H348" s="84" t="s">
        <v>347</v>
      </c>
      <c r="I348" s="76"/>
      <c r="J348" s="85">
        <v>0</v>
      </c>
      <c r="K348" s="85" t="s">
        <v>108</v>
      </c>
      <c r="L348" s="76" t="s">
        <v>57</v>
      </c>
    </row>
    <row r="349" spans="1:12" s="65" customFormat="1" ht="21.75" customHeight="1">
      <c r="A349" s="72"/>
      <c r="B349" s="350" t="s">
        <v>320</v>
      </c>
      <c r="C349" s="353"/>
      <c r="D349" s="354"/>
      <c r="E349" s="91"/>
      <c r="F349" s="72">
        <f t="shared" si="7"/>
        <v>0</v>
      </c>
      <c r="G349" s="83">
        <v>0</v>
      </c>
      <c r="H349" s="84" t="s">
        <v>347</v>
      </c>
      <c r="I349" s="76"/>
      <c r="J349" s="85">
        <v>0</v>
      </c>
      <c r="K349" s="85" t="s">
        <v>108</v>
      </c>
      <c r="L349" s="76" t="s">
        <v>57</v>
      </c>
    </row>
    <row r="350" spans="1:12" s="65" customFormat="1" ht="21.75" customHeight="1">
      <c r="A350" s="72"/>
      <c r="B350" s="350" t="s">
        <v>321</v>
      </c>
      <c r="C350" s="353"/>
      <c r="D350" s="354"/>
      <c r="E350" s="91"/>
      <c r="F350" s="72">
        <f t="shared" si="7"/>
        <v>0</v>
      </c>
      <c r="G350" s="83">
        <v>0</v>
      </c>
      <c r="H350" s="84" t="s">
        <v>347</v>
      </c>
      <c r="I350" s="76"/>
      <c r="J350" s="85">
        <v>0</v>
      </c>
      <c r="K350" s="85" t="s">
        <v>108</v>
      </c>
      <c r="L350" s="76" t="s">
        <v>57</v>
      </c>
    </row>
    <row r="351" spans="1:12" s="65" customFormat="1" ht="21.75" customHeight="1">
      <c r="A351" s="72"/>
      <c r="B351" s="350" t="s">
        <v>322</v>
      </c>
      <c r="C351" s="353"/>
      <c r="D351" s="354"/>
      <c r="E351" s="91"/>
      <c r="F351" s="72">
        <f t="shared" si="7"/>
        <v>0</v>
      </c>
      <c r="G351" s="83">
        <v>0</v>
      </c>
      <c r="H351" s="84" t="s">
        <v>347</v>
      </c>
      <c r="I351" s="76"/>
      <c r="J351" s="85">
        <v>0</v>
      </c>
      <c r="K351" s="85" t="s">
        <v>108</v>
      </c>
      <c r="L351" s="76" t="s">
        <v>57</v>
      </c>
    </row>
    <row r="352" spans="1:12" s="65" customFormat="1" ht="21.75" customHeight="1">
      <c r="A352" s="72"/>
      <c r="B352" s="350" t="s">
        <v>323</v>
      </c>
      <c r="C352" s="353"/>
      <c r="D352" s="354"/>
      <c r="E352" s="91"/>
      <c r="F352" s="72">
        <f t="shared" si="7"/>
        <v>0</v>
      </c>
      <c r="G352" s="83">
        <v>0</v>
      </c>
      <c r="H352" s="84" t="s">
        <v>347</v>
      </c>
      <c r="I352" s="76"/>
      <c r="J352" s="85">
        <v>0</v>
      </c>
      <c r="K352" s="85" t="s">
        <v>108</v>
      </c>
      <c r="L352" s="76" t="s">
        <v>57</v>
      </c>
    </row>
    <row r="353" spans="1:12" s="65" customFormat="1" ht="21.75" customHeight="1">
      <c r="A353" s="72"/>
      <c r="B353" s="350" t="s">
        <v>324</v>
      </c>
      <c r="C353" s="353"/>
      <c r="D353" s="354"/>
      <c r="E353" s="91"/>
      <c r="F353" s="72">
        <f t="shared" si="7"/>
        <v>0</v>
      </c>
      <c r="G353" s="83">
        <v>0</v>
      </c>
      <c r="H353" s="84" t="s">
        <v>347</v>
      </c>
      <c r="I353" s="76"/>
      <c r="J353" s="85">
        <v>0</v>
      </c>
      <c r="K353" s="85" t="s">
        <v>108</v>
      </c>
      <c r="L353" s="76" t="s">
        <v>57</v>
      </c>
    </row>
    <row r="354" spans="1:12" s="65" customFormat="1" ht="21.75" customHeight="1">
      <c r="A354" s="72"/>
      <c r="B354" s="350" t="s">
        <v>325</v>
      </c>
      <c r="C354" s="353"/>
      <c r="D354" s="354"/>
      <c r="E354" s="91"/>
      <c r="F354" s="72">
        <f t="shared" si="7"/>
        <v>0</v>
      </c>
      <c r="G354" s="83">
        <v>0</v>
      </c>
      <c r="H354" s="84" t="s">
        <v>347</v>
      </c>
      <c r="I354" s="76"/>
      <c r="J354" s="85">
        <v>0</v>
      </c>
      <c r="K354" s="85" t="s">
        <v>108</v>
      </c>
      <c r="L354" s="76" t="s">
        <v>57</v>
      </c>
    </row>
    <row r="355" spans="1:12" s="65" customFormat="1" ht="21.75" customHeight="1">
      <c r="A355" s="72"/>
      <c r="B355" s="350" t="s">
        <v>326</v>
      </c>
      <c r="C355" s="353"/>
      <c r="D355" s="354"/>
      <c r="E355" s="91"/>
      <c r="F355" s="72">
        <f t="shared" si="7"/>
        <v>0</v>
      </c>
      <c r="G355" s="83">
        <v>0</v>
      </c>
      <c r="H355" s="84" t="s">
        <v>347</v>
      </c>
      <c r="I355" s="76"/>
      <c r="J355" s="85">
        <v>0</v>
      </c>
      <c r="K355" s="85" t="s">
        <v>108</v>
      </c>
      <c r="L355" s="76" t="s">
        <v>57</v>
      </c>
    </row>
    <row r="356" spans="1:12" s="65" customFormat="1" ht="21.75" customHeight="1">
      <c r="A356" s="72"/>
      <c r="B356" s="350" t="s">
        <v>327</v>
      </c>
      <c r="C356" s="353"/>
      <c r="D356" s="354"/>
      <c r="E356" s="91"/>
      <c r="F356" s="72">
        <f t="shared" si="7"/>
        <v>0</v>
      </c>
      <c r="G356" s="83">
        <v>0</v>
      </c>
      <c r="H356" s="84" t="s">
        <v>347</v>
      </c>
      <c r="I356" s="76"/>
      <c r="J356" s="85">
        <v>0</v>
      </c>
      <c r="K356" s="85" t="s">
        <v>108</v>
      </c>
      <c r="L356" s="76" t="s">
        <v>57</v>
      </c>
    </row>
    <row r="357" spans="1:12" s="65" customFormat="1" ht="21.75" customHeight="1">
      <c r="A357" s="72"/>
      <c r="B357" s="350" t="s">
        <v>328</v>
      </c>
      <c r="C357" s="353"/>
      <c r="D357" s="354"/>
      <c r="E357" s="91"/>
      <c r="F357" s="72">
        <f t="shared" si="7"/>
        <v>0</v>
      </c>
      <c r="G357" s="83">
        <v>0</v>
      </c>
      <c r="H357" s="84" t="s">
        <v>347</v>
      </c>
      <c r="I357" s="76"/>
      <c r="J357" s="85">
        <v>0</v>
      </c>
      <c r="K357" s="85" t="s">
        <v>108</v>
      </c>
      <c r="L357" s="76" t="s">
        <v>57</v>
      </c>
    </row>
    <row r="358" spans="1:12" s="65" customFormat="1" ht="21.75" customHeight="1">
      <c r="A358" s="72"/>
      <c r="B358" s="350" t="s">
        <v>329</v>
      </c>
      <c r="C358" s="353"/>
      <c r="D358" s="354"/>
      <c r="E358" s="91"/>
      <c r="F358" s="72">
        <f t="shared" si="7"/>
        <v>0</v>
      </c>
      <c r="G358" s="83">
        <v>0</v>
      </c>
      <c r="H358" s="84" t="s">
        <v>347</v>
      </c>
      <c r="I358" s="76"/>
      <c r="J358" s="85">
        <v>0</v>
      </c>
      <c r="K358" s="85" t="s">
        <v>108</v>
      </c>
      <c r="L358" s="76" t="s">
        <v>57</v>
      </c>
    </row>
    <row r="359" spans="1:12" s="65" customFormat="1" ht="21.75" customHeight="1">
      <c r="A359" s="72"/>
      <c r="B359" s="350" t="s">
        <v>330</v>
      </c>
      <c r="C359" s="353"/>
      <c r="D359" s="354"/>
      <c r="E359" s="91"/>
      <c r="F359" s="72">
        <f t="shared" si="7"/>
        <v>0</v>
      </c>
      <c r="G359" s="83">
        <v>0</v>
      </c>
      <c r="H359" s="84" t="s">
        <v>347</v>
      </c>
      <c r="I359" s="76"/>
      <c r="J359" s="85">
        <v>0</v>
      </c>
      <c r="K359" s="85" t="s">
        <v>108</v>
      </c>
      <c r="L359" s="76" t="s">
        <v>57</v>
      </c>
    </row>
    <row r="360" spans="1:12" s="65" customFormat="1" ht="21.75" customHeight="1">
      <c r="A360" s="72"/>
      <c r="B360" s="350" t="s">
        <v>331</v>
      </c>
      <c r="C360" s="353"/>
      <c r="D360" s="354"/>
      <c r="E360" s="91"/>
      <c r="F360" s="72">
        <f t="shared" si="7"/>
        <v>0</v>
      </c>
      <c r="G360" s="83">
        <v>0</v>
      </c>
      <c r="H360" s="84" t="s">
        <v>347</v>
      </c>
      <c r="I360" s="76"/>
      <c r="J360" s="85">
        <v>0</v>
      </c>
      <c r="K360" s="85" t="s">
        <v>108</v>
      </c>
      <c r="L360" s="76" t="s">
        <v>57</v>
      </c>
    </row>
    <row r="361" spans="1:12" s="65" customFormat="1" ht="21.75" customHeight="1">
      <c r="A361" s="72"/>
      <c r="B361" s="350" t="s">
        <v>332</v>
      </c>
      <c r="C361" s="353"/>
      <c r="D361" s="354"/>
      <c r="E361" s="91"/>
      <c r="F361" s="72">
        <f t="shared" si="7"/>
        <v>0</v>
      </c>
      <c r="G361" s="83">
        <v>0</v>
      </c>
      <c r="H361" s="84" t="s">
        <v>347</v>
      </c>
      <c r="I361" s="76"/>
      <c r="J361" s="85">
        <v>0</v>
      </c>
      <c r="K361" s="85" t="s">
        <v>108</v>
      </c>
      <c r="L361" s="76" t="s">
        <v>57</v>
      </c>
    </row>
    <row r="362" spans="1:12" s="65" customFormat="1" ht="21.75" customHeight="1">
      <c r="A362" s="72"/>
      <c r="B362" s="350" t="s">
        <v>333</v>
      </c>
      <c r="C362" s="353"/>
      <c r="D362" s="354"/>
      <c r="E362" s="91"/>
      <c r="F362" s="72">
        <f t="shared" si="7"/>
        <v>0</v>
      </c>
      <c r="G362" s="83">
        <v>0</v>
      </c>
      <c r="H362" s="84" t="s">
        <v>347</v>
      </c>
      <c r="I362" s="76"/>
      <c r="J362" s="85">
        <v>0</v>
      </c>
      <c r="K362" s="85" t="s">
        <v>108</v>
      </c>
      <c r="L362" s="76" t="s">
        <v>57</v>
      </c>
    </row>
    <row r="363" spans="1:12" s="65" customFormat="1" ht="21.75" customHeight="1">
      <c r="A363" s="72"/>
      <c r="B363" s="350" t="s">
        <v>334</v>
      </c>
      <c r="C363" s="353"/>
      <c r="D363" s="354"/>
      <c r="E363" s="91"/>
      <c r="F363" s="72">
        <f t="shared" si="7"/>
        <v>0</v>
      </c>
      <c r="G363" s="83">
        <v>0</v>
      </c>
      <c r="H363" s="84" t="s">
        <v>347</v>
      </c>
      <c r="I363" s="76"/>
      <c r="J363" s="85">
        <v>0</v>
      </c>
      <c r="K363" s="85" t="s">
        <v>108</v>
      </c>
      <c r="L363" s="76" t="s">
        <v>57</v>
      </c>
    </row>
    <row r="364" spans="1:12" s="65" customFormat="1" ht="21.75" customHeight="1">
      <c r="A364" s="72"/>
      <c r="B364" s="350" t="s">
        <v>335</v>
      </c>
      <c r="C364" s="353"/>
      <c r="D364" s="354"/>
      <c r="E364" s="91"/>
      <c r="F364" s="72">
        <f t="shared" si="7"/>
        <v>0</v>
      </c>
      <c r="G364" s="83">
        <v>0</v>
      </c>
      <c r="H364" s="84" t="s">
        <v>347</v>
      </c>
      <c r="I364" s="76"/>
      <c r="J364" s="85">
        <v>0</v>
      </c>
      <c r="K364" s="85" t="s">
        <v>108</v>
      </c>
      <c r="L364" s="76" t="s">
        <v>57</v>
      </c>
    </row>
    <row r="365" spans="1:12" s="65" customFormat="1" ht="21.75" customHeight="1">
      <c r="A365" s="72"/>
      <c r="B365" s="350" t="s">
        <v>336</v>
      </c>
      <c r="C365" s="353"/>
      <c r="D365" s="354"/>
      <c r="E365" s="91"/>
      <c r="F365" s="72">
        <f t="shared" si="7"/>
        <v>0</v>
      </c>
      <c r="G365" s="83">
        <v>0</v>
      </c>
      <c r="H365" s="84" t="s">
        <v>347</v>
      </c>
      <c r="I365" s="76"/>
      <c r="J365" s="85">
        <v>0</v>
      </c>
      <c r="K365" s="85" t="s">
        <v>108</v>
      </c>
      <c r="L365" s="76" t="s">
        <v>57</v>
      </c>
    </row>
    <row r="366" spans="1:12" s="65" customFormat="1" ht="21.75" customHeight="1">
      <c r="A366" s="72"/>
      <c r="B366" s="350" t="s">
        <v>337</v>
      </c>
      <c r="C366" s="353"/>
      <c r="D366" s="354"/>
      <c r="E366" s="91"/>
      <c r="F366" s="72">
        <f t="shared" si="7"/>
        <v>0</v>
      </c>
      <c r="G366" s="83">
        <v>0</v>
      </c>
      <c r="H366" s="84" t="s">
        <v>347</v>
      </c>
      <c r="I366" s="76"/>
      <c r="J366" s="85">
        <v>0</v>
      </c>
      <c r="K366" s="85" t="s">
        <v>108</v>
      </c>
      <c r="L366" s="76" t="s">
        <v>57</v>
      </c>
    </row>
    <row r="367" spans="1:12" s="65" customFormat="1" ht="21.75" customHeight="1">
      <c r="A367" s="72"/>
      <c r="B367" s="350" t="s">
        <v>338</v>
      </c>
      <c r="C367" s="353"/>
      <c r="D367" s="354"/>
      <c r="E367" s="91"/>
      <c r="F367" s="72">
        <f t="shared" si="7"/>
        <v>0</v>
      </c>
      <c r="G367" s="83">
        <v>0</v>
      </c>
      <c r="H367" s="84" t="s">
        <v>347</v>
      </c>
      <c r="I367" s="76"/>
      <c r="J367" s="85">
        <v>0</v>
      </c>
      <c r="K367" s="85" t="s">
        <v>108</v>
      </c>
      <c r="L367" s="76" t="s">
        <v>57</v>
      </c>
    </row>
    <row r="368" spans="1:12" s="65" customFormat="1" ht="21.75" customHeight="1">
      <c r="A368" s="72"/>
      <c r="B368" s="350" t="s">
        <v>339</v>
      </c>
      <c r="C368" s="353"/>
      <c r="D368" s="354"/>
      <c r="E368" s="91"/>
      <c r="F368" s="72">
        <f t="shared" si="7"/>
        <v>0</v>
      </c>
      <c r="G368" s="83">
        <v>0</v>
      </c>
      <c r="H368" s="84" t="s">
        <v>347</v>
      </c>
      <c r="I368" s="76"/>
      <c r="J368" s="85">
        <v>0</v>
      </c>
      <c r="K368" s="85" t="s">
        <v>108</v>
      </c>
      <c r="L368" s="76" t="s">
        <v>57</v>
      </c>
    </row>
    <row r="369" spans="1:12" s="65" customFormat="1" ht="21.75" customHeight="1">
      <c r="A369" s="72"/>
      <c r="B369" s="350" t="s">
        <v>340</v>
      </c>
      <c r="C369" s="353"/>
      <c r="D369" s="354"/>
      <c r="E369" s="91"/>
      <c r="F369" s="72">
        <f t="shared" si="7"/>
        <v>0</v>
      </c>
      <c r="G369" s="83">
        <v>0</v>
      </c>
      <c r="H369" s="84" t="s">
        <v>347</v>
      </c>
      <c r="I369" s="76"/>
      <c r="J369" s="85">
        <v>0</v>
      </c>
      <c r="K369" s="85" t="s">
        <v>108</v>
      </c>
      <c r="L369" s="76" t="s">
        <v>57</v>
      </c>
    </row>
    <row r="370" spans="1:12" s="65" customFormat="1" ht="21.75" customHeight="1">
      <c r="A370" s="72"/>
      <c r="B370" s="350" t="s">
        <v>353</v>
      </c>
      <c r="C370" s="353"/>
      <c r="D370" s="354"/>
      <c r="E370" s="91"/>
      <c r="F370" s="72">
        <f t="shared" si="7"/>
        <v>0</v>
      </c>
      <c r="G370" s="83">
        <v>0</v>
      </c>
      <c r="H370" s="84" t="s">
        <v>347</v>
      </c>
      <c r="I370" s="64"/>
      <c r="J370" s="85">
        <v>0</v>
      </c>
      <c r="K370" s="85" t="s">
        <v>108</v>
      </c>
      <c r="L370" s="76" t="s">
        <v>57</v>
      </c>
    </row>
    <row r="371" spans="1:12" s="65" customFormat="1" ht="21.75" customHeight="1">
      <c r="A371" s="72"/>
      <c r="B371" s="350" t="s">
        <v>342</v>
      </c>
      <c r="C371" s="353"/>
      <c r="D371" s="354"/>
      <c r="E371" s="91"/>
      <c r="F371" s="72">
        <f t="shared" si="7"/>
        <v>0</v>
      </c>
      <c r="G371" s="83">
        <v>0</v>
      </c>
      <c r="H371" s="84" t="s">
        <v>347</v>
      </c>
      <c r="I371" s="64"/>
      <c r="J371" s="85">
        <v>0</v>
      </c>
      <c r="K371" s="85" t="s">
        <v>108</v>
      </c>
      <c r="L371" s="76" t="s">
        <v>57</v>
      </c>
    </row>
    <row r="372" spans="1:12" s="65" customFormat="1" ht="21.75" customHeight="1">
      <c r="A372" s="72"/>
      <c r="B372" s="350" t="s">
        <v>343</v>
      </c>
      <c r="C372" s="353"/>
      <c r="D372" s="354"/>
      <c r="E372" s="91"/>
      <c r="F372" s="72">
        <f t="shared" si="7"/>
        <v>0</v>
      </c>
      <c r="G372" s="83">
        <v>0</v>
      </c>
      <c r="H372" s="84" t="s">
        <v>347</v>
      </c>
      <c r="I372" s="64"/>
      <c r="J372" s="85">
        <v>0</v>
      </c>
      <c r="K372" s="85" t="s">
        <v>108</v>
      </c>
      <c r="L372" s="76" t="s">
        <v>57</v>
      </c>
    </row>
    <row r="373" spans="1:12" s="65" customFormat="1" ht="21.75" customHeight="1">
      <c r="A373" s="72"/>
      <c r="B373" s="350" t="s">
        <v>344</v>
      </c>
      <c r="C373" s="353"/>
      <c r="D373" s="354"/>
      <c r="E373" s="91"/>
      <c r="F373" s="72">
        <f t="shared" si="7"/>
        <v>0</v>
      </c>
      <c r="G373" s="83">
        <v>0</v>
      </c>
      <c r="H373" s="84" t="s">
        <v>347</v>
      </c>
      <c r="I373" s="64"/>
      <c r="J373" s="85">
        <v>0</v>
      </c>
      <c r="K373" s="85" t="s">
        <v>108</v>
      </c>
      <c r="L373" s="76" t="s">
        <v>57</v>
      </c>
    </row>
    <row r="374" spans="1:12" s="65" customFormat="1" ht="21.75" customHeight="1">
      <c r="A374" s="72"/>
      <c r="B374" s="350" t="s">
        <v>345</v>
      </c>
      <c r="C374" s="353"/>
      <c r="D374" s="354"/>
      <c r="E374" s="91"/>
      <c r="F374" s="72">
        <f t="shared" si="7"/>
        <v>0</v>
      </c>
      <c r="G374" s="83">
        <v>0</v>
      </c>
      <c r="H374" s="84" t="s">
        <v>347</v>
      </c>
      <c r="I374" s="64"/>
      <c r="J374" s="85">
        <v>0</v>
      </c>
      <c r="K374" s="85" t="s">
        <v>108</v>
      </c>
      <c r="L374" s="76" t="s">
        <v>57</v>
      </c>
    </row>
    <row r="375" spans="1:12" s="65" customFormat="1" ht="21.75" customHeight="1">
      <c r="A375" s="72"/>
      <c r="B375" s="350"/>
      <c r="C375" s="353"/>
      <c r="D375" s="354"/>
      <c r="E375" s="63"/>
      <c r="F375" s="62"/>
      <c r="G375" s="83"/>
      <c r="H375" s="84"/>
      <c r="I375" s="64"/>
      <c r="J375" s="85"/>
      <c r="K375" s="85"/>
      <c r="L375" s="86"/>
    </row>
    <row r="376" spans="1:12" s="65" customFormat="1" ht="21.75" customHeight="1">
      <c r="A376" s="66">
        <v>5</v>
      </c>
      <c r="B376" s="344" t="s">
        <v>354</v>
      </c>
      <c r="C376" s="345"/>
      <c r="D376" s="346"/>
      <c r="E376" s="87"/>
      <c r="F376" s="66">
        <f>G376*E376</f>
        <v>0</v>
      </c>
      <c r="G376" s="88">
        <f>SUM(G377:G539)</f>
        <v>0</v>
      </c>
      <c r="H376" s="89" t="s">
        <v>347</v>
      </c>
      <c r="I376" s="70">
        <v>100</v>
      </c>
      <c r="J376" s="90">
        <v>0</v>
      </c>
      <c r="K376" s="90" t="s">
        <v>108</v>
      </c>
      <c r="L376" s="70" t="s">
        <v>57</v>
      </c>
    </row>
    <row r="377" spans="1:12" s="65" customFormat="1" ht="21.75" customHeight="1">
      <c r="A377" s="72"/>
      <c r="B377" s="350" t="s">
        <v>189</v>
      </c>
      <c r="C377" s="353"/>
      <c r="D377" s="354"/>
      <c r="E377" s="91"/>
      <c r="F377" s="72">
        <f>G377*E377</f>
        <v>0</v>
      </c>
      <c r="G377" s="83">
        <v>0</v>
      </c>
      <c r="H377" s="84" t="s">
        <v>347</v>
      </c>
      <c r="I377" s="76"/>
      <c r="J377" s="85">
        <v>0</v>
      </c>
      <c r="K377" s="85" t="s">
        <v>108</v>
      </c>
      <c r="L377" s="76" t="s">
        <v>57</v>
      </c>
    </row>
    <row r="378" spans="1:12" s="65" customFormat="1" ht="21.75" customHeight="1">
      <c r="A378" s="72"/>
      <c r="B378" s="350" t="s">
        <v>190</v>
      </c>
      <c r="C378" s="353"/>
      <c r="D378" s="354"/>
      <c r="E378" s="91"/>
      <c r="F378" s="72">
        <f t="shared" ref="F378:F441" si="8">G378*E378</f>
        <v>0</v>
      </c>
      <c r="G378" s="83">
        <v>0</v>
      </c>
      <c r="H378" s="84" t="s">
        <v>347</v>
      </c>
      <c r="I378" s="76"/>
      <c r="J378" s="85">
        <v>0</v>
      </c>
      <c r="K378" s="85" t="s">
        <v>108</v>
      </c>
      <c r="L378" s="76" t="s">
        <v>57</v>
      </c>
    </row>
    <row r="379" spans="1:12" s="65" customFormat="1" ht="21.75" customHeight="1">
      <c r="A379" s="72"/>
      <c r="B379" s="350" t="s">
        <v>191</v>
      </c>
      <c r="C379" s="353"/>
      <c r="D379" s="354"/>
      <c r="E379" s="91"/>
      <c r="F379" s="72">
        <f t="shared" si="8"/>
        <v>0</v>
      </c>
      <c r="G379" s="83">
        <v>0</v>
      </c>
      <c r="H379" s="84" t="s">
        <v>347</v>
      </c>
      <c r="I379" s="76"/>
      <c r="J379" s="85">
        <v>0</v>
      </c>
      <c r="K379" s="85" t="s">
        <v>108</v>
      </c>
      <c r="L379" s="76" t="s">
        <v>57</v>
      </c>
    </row>
    <row r="380" spans="1:12" s="65" customFormat="1" ht="21.75" customHeight="1">
      <c r="A380" s="72"/>
      <c r="B380" s="350" t="s">
        <v>192</v>
      </c>
      <c r="C380" s="353"/>
      <c r="D380" s="354"/>
      <c r="E380" s="91"/>
      <c r="F380" s="72">
        <f t="shared" si="8"/>
        <v>0</v>
      </c>
      <c r="G380" s="83">
        <v>0</v>
      </c>
      <c r="H380" s="84" t="s">
        <v>347</v>
      </c>
      <c r="I380" s="76"/>
      <c r="J380" s="85">
        <v>0</v>
      </c>
      <c r="K380" s="85" t="s">
        <v>108</v>
      </c>
      <c r="L380" s="76" t="s">
        <v>57</v>
      </c>
    </row>
    <row r="381" spans="1:12" s="65" customFormat="1" ht="21.75" customHeight="1">
      <c r="A381" s="72"/>
      <c r="B381" s="350" t="s">
        <v>193</v>
      </c>
      <c r="C381" s="353"/>
      <c r="D381" s="354"/>
      <c r="E381" s="91"/>
      <c r="F381" s="72">
        <f t="shared" si="8"/>
        <v>0</v>
      </c>
      <c r="G381" s="83">
        <v>0</v>
      </c>
      <c r="H381" s="84" t="s">
        <v>347</v>
      </c>
      <c r="I381" s="64"/>
      <c r="J381" s="85">
        <v>0</v>
      </c>
      <c r="K381" s="85" t="s">
        <v>108</v>
      </c>
      <c r="L381" s="76" t="s">
        <v>57</v>
      </c>
    </row>
    <row r="382" spans="1:12" s="65" customFormat="1" ht="21.75" customHeight="1">
      <c r="A382" s="72"/>
      <c r="B382" s="350" t="s">
        <v>194</v>
      </c>
      <c r="C382" s="353"/>
      <c r="D382" s="354"/>
      <c r="E382" s="91"/>
      <c r="F382" s="72">
        <f t="shared" si="8"/>
        <v>0</v>
      </c>
      <c r="G382" s="83">
        <v>0</v>
      </c>
      <c r="H382" s="84" t="s">
        <v>347</v>
      </c>
      <c r="I382" s="64"/>
      <c r="J382" s="85">
        <v>0</v>
      </c>
      <c r="K382" s="85" t="s">
        <v>108</v>
      </c>
      <c r="L382" s="76" t="s">
        <v>57</v>
      </c>
    </row>
    <row r="383" spans="1:12" s="65" customFormat="1" ht="21.75" customHeight="1">
      <c r="A383" s="72"/>
      <c r="B383" s="350" t="s">
        <v>195</v>
      </c>
      <c r="C383" s="353"/>
      <c r="D383" s="354"/>
      <c r="E383" s="91"/>
      <c r="F383" s="72">
        <f t="shared" si="8"/>
        <v>0</v>
      </c>
      <c r="G383" s="83">
        <v>0</v>
      </c>
      <c r="H383" s="84" t="s">
        <v>347</v>
      </c>
      <c r="I383" s="64"/>
      <c r="J383" s="85">
        <v>0</v>
      </c>
      <c r="K383" s="85" t="s">
        <v>108</v>
      </c>
      <c r="L383" s="76" t="s">
        <v>57</v>
      </c>
    </row>
    <row r="384" spans="1:12" s="65" customFormat="1" ht="21.75" customHeight="1">
      <c r="A384" s="72"/>
      <c r="B384" s="350" t="s">
        <v>196</v>
      </c>
      <c r="C384" s="353"/>
      <c r="D384" s="354"/>
      <c r="E384" s="91"/>
      <c r="F384" s="72">
        <f t="shared" si="8"/>
        <v>0</v>
      </c>
      <c r="G384" s="83">
        <v>0</v>
      </c>
      <c r="H384" s="84" t="s">
        <v>347</v>
      </c>
      <c r="I384" s="64"/>
      <c r="J384" s="85">
        <v>0</v>
      </c>
      <c r="K384" s="85" t="s">
        <v>108</v>
      </c>
      <c r="L384" s="76" t="s">
        <v>57</v>
      </c>
    </row>
    <row r="385" spans="1:12" s="65" customFormat="1" ht="21.75" customHeight="1">
      <c r="A385" s="72"/>
      <c r="B385" s="350" t="s">
        <v>197</v>
      </c>
      <c r="C385" s="353"/>
      <c r="D385" s="354"/>
      <c r="E385" s="91"/>
      <c r="F385" s="72">
        <f t="shared" si="8"/>
        <v>0</v>
      </c>
      <c r="G385" s="83">
        <v>0</v>
      </c>
      <c r="H385" s="84" t="s">
        <v>347</v>
      </c>
      <c r="I385" s="64"/>
      <c r="J385" s="85">
        <v>0</v>
      </c>
      <c r="K385" s="85" t="s">
        <v>108</v>
      </c>
      <c r="L385" s="76" t="s">
        <v>57</v>
      </c>
    </row>
    <row r="386" spans="1:12" s="65" customFormat="1" ht="21.75" customHeight="1">
      <c r="A386" s="72"/>
      <c r="B386" s="350" t="s">
        <v>198</v>
      </c>
      <c r="C386" s="353"/>
      <c r="D386" s="354"/>
      <c r="E386" s="91"/>
      <c r="F386" s="72">
        <f t="shared" si="8"/>
        <v>0</v>
      </c>
      <c r="G386" s="83">
        <v>0</v>
      </c>
      <c r="H386" s="84" t="s">
        <v>347</v>
      </c>
      <c r="I386" s="64"/>
      <c r="J386" s="85">
        <v>0</v>
      </c>
      <c r="K386" s="85" t="s">
        <v>108</v>
      </c>
      <c r="L386" s="76" t="s">
        <v>57</v>
      </c>
    </row>
    <row r="387" spans="1:12" s="65" customFormat="1" ht="21.75" customHeight="1">
      <c r="A387" s="72"/>
      <c r="B387" s="350" t="s">
        <v>199</v>
      </c>
      <c r="C387" s="353"/>
      <c r="D387" s="354"/>
      <c r="E387" s="91"/>
      <c r="F387" s="72">
        <f t="shared" si="8"/>
        <v>0</v>
      </c>
      <c r="G387" s="83">
        <v>0</v>
      </c>
      <c r="H387" s="84" t="s">
        <v>347</v>
      </c>
      <c r="I387" s="64"/>
      <c r="J387" s="85">
        <v>0</v>
      </c>
      <c r="K387" s="85" t="s">
        <v>108</v>
      </c>
      <c r="L387" s="76" t="s">
        <v>57</v>
      </c>
    </row>
    <row r="388" spans="1:12" s="65" customFormat="1" ht="21.75" customHeight="1">
      <c r="A388" s="72"/>
      <c r="B388" s="350" t="s">
        <v>200</v>
      </c>
      <c r="C388" s="353"/>
      <c r="D388" s="354"/>
      <c r="E388" s="91"/>
      <c r="F388" s="72">
        <f t="shared" si="8"/>
        <v>0</v>
      </c>
      <c r="G388" s="83">
        <v>0</v>
      </c>
      <c r="H388" s="84" t="s">
        <v>347</v>
      </c>
      <c r="I388" s="64"/>
      <c r="J388" s="85">
        <v>0</v>
      </c>
      <c r="K388" s="85" t="s">
        <v>108</v>
      </c>
      <c r="L388" s="76" t="s">
        <v>57</v>
      </c>
    </row>
    <row r="389" spans="1:12" s="65" customFormat="1" ht="21.75" customHeight="1">
      <c r="A389" s="72"/>
      <c r="B389" s="350" t="s">
        <v>201</v>
      </c>
      <c r="C389" s="353"/>
      <c r="D389" s="354"/>
      <c r="E389" s="91"/>
      <c r="F389" s="72">
        <f t="shared" si="8"/>
        <v>0</v>
      </c>
      <c r="G389" s="83">
        <v>0</v>
      </c>
      <c r="H389" s="84" t="s">
        <v>347</v>
      </c>
      <c r="I389" s="64"/>
      <c r="J389" s="85">
        <v>0</v>
      </c>
      <c r="K389" s="85" t="s">
        <v>108</v>
      </c>
      <c r="L389" s="76" t="s">
        <v>57</v>
      </c>
    </row>
    <row r="390" spans="1:12" s="65" customFormat="1" ht="21.75" customHeight="1">
      <c r="A390" s="72"/>
      <c r="B390" s="350" t="s">
        <v>202</v>
      </c>
      <c r="C390" s="353"/>
      <c r="D390" s="354"/>
      <c r="E390" s="91"/>
      <c r="F390" s="72">
        <f t="shared" si="8"/>
        <v>0</v>
      </c>
      <c r="G390" s="83">
        <v>0</v>
      </c>
      <c r="H390" s="84" t="s">
        <v>347</v>
      </c>
      <c r="I390" s="64"/>
      <c r="J390" s="85">
        <v>0</v>
      </c>
      <c r="K390" s="85" t="s">
        <v>108</v>
      </c>
      <c r="L390" s="76" t="s">
        <v>57</v>
      </c>
    </row>
    <row r="391" spans="1:12" s="65" customFormat="1" ht="21.75" customHeight="1">
      <c r="A391" s="72"/>
      <c r="B391" s="350" t="s">
        <v>203</v>
      </c>
      <c r="C391" s="353"/>
      <c r="D391" s="354"/>
      <c r="E391" s="91"/>
      <c r="F391" s="72">
        <f t="shared" si="8"/>
        <v>0</v>
      </c>
      <c r="G391" s="83">
        <v>0</v>
      </c>
      <c r="H391" s="84" t="s">
        <v>347</v>
      </c>
      <c r="I391" s="64"/>
      <c r="J391" s="85">
        <v>0</v>
      </c>
      <c r="K391" s="85" t="s">
        <v>108</v>
      </c>
      <c r="L391" s="76" t="s">
        <v>57</v>
      </c>
    </row>
    <row r="392" spans="1:12" s="65" customFormat="1" ht="21.75" customHeight="1">
      <c r="A392" s="72"/>
      <c r="B392" s="350" t="s">
        <v>204</v>
      </c>
      <c r="C392" s="353"/>
      <c r="D392" s="354"/>
      <c r="E392" s="91"/>
      <c r="F392" s="72">
        <f t="shared" si="8"/>
        <v>0</v>
      </c>
      <c r="G392" s="83">
        <v>0</v>
      </c>
      <c r="H392" s="84" t="s">
        <v>347</v>
      </c>
      <c r="I392" s="64"/>
      <c r="J392" s="85">
        <v>0</v>
      </c>
      <c r="K392" s="85" t="s">
        <v>108</v>
      </c>
      <c r="L392" s="76" t="s">
        <v>57</v>
      </c>
    </row>
    <row r="393" spans="1:12" s="65" customFormat="1" ht="21.75" customHeight="1">
      <c r="A393" s="72"/>
      <c r="B393" s="350" t="s">
        <v>205</v>
      </c>
      <c r="C393" s="353"/>
      <c r="D393" s="354"/>
      <c r="E393" s="91"/>
      <c r="F393" s="72">
        <f t="shared" si="8"/>
        <v>0</v>
      </c>
      <c r="G393" s="83">
        <v>0</v>
      </c>
      <c r="H393" s="84" t="s">
        <v>347</v>
      </c>
      <c r="I393" s="64"/>
      <c r="J393" s="85">
        <v>0</v>
      </c>
      <c r="K393" s="85" t="s">
        <v>108</v>
      </c>
      <c r="L393" s="76" t="s">
        <v>57</v>
      </c>
    </row>
    <row r="394" spans="1:12" s="65" customFormat="1" ht="21.75" customHeight="1">
      <c r="A394" s="72"/>
      <c r="B394" s="350" t="s">
        <v>206</v>
      </c>
      <c r="C394" s="353"/>
      <c r="D394" s="354"/>
      <c r="E394" s="91"/>
      <c r="F394" s="72">
        <f t="shared" si="8"/>
        <v>0</v>
      </c>
      <c r="G394" s="83">
        <v>0</v>
      </c>
      <c r="H394" s="84" t="s">
        <v>347</v>
      </c>
      <c r="I394" s="64"/>
      <c r="J394" s="85">
        <v>0</v>
      </c>
      <c r="K394" s="85" t="s">
        <v>108</v>
      </c>
      <c r="L394" s="76" t="s">
        <v>57</v>
      </c>
    </row>
    <row r="395" spans="1:12" s="65" customFormat="1" ht="21.75" customHeight="1">
      <c r="A395" s="72"/>
      <c r="B395" s="350" t="s">
        <v>207</v>
      </c>
      <c r="C395" s="353"/>
      <c r="D395" s="354"/>
      <c r="E395" s="91"/>
      <c r="F395" s="72">
        <f t="shared" si="8"/>
        <v>0</v>
      </c>
      <c r="G395" s="83">
        <v>0</v>
      </c>
      <c r="H395" s="84" t="s">
        <v>347</v>
      </c>
      <c r="I395" s="64"/>
      <c r="J395" s="85">
        <v>0</v>
      </c>
      <c r="K395" s="85" t="s">
        <v>108</v>
      </c>
      <c r="L395" s="76" t="s">
        <v>57</v>
      </c>
    </row>
    <row r="396" spans="1:12" s="65" customFormat="1" ht="21.75" customHeight="1">
      <c r="A396" s="72"/>
      <c r="B396" s="350" t="s">
        <v>208</v>
      </c>
      <c r="C396" s="353"/>
      <c r="D396" s="354"/>
      <c r="E396" s="91"/>
      <c r="F396" s="72">
        <f t="shared" si="8"/>
        <v>0</v>
      </c>
      <c r="G396" s="83">
        <v>0</v>
      </c>
      <c r="H396" s="84" t="s">
        <v>347</v>
      </c>
      <c r="I396" s="64"/>
      <c r="J396" s="85">
        <v>0</v>
      </c>
      <c r="K396" s="85" t="s">
        <v>108</v>
      </c>
      <c r="L396" s="76" t="s">
        <v>57</v>
      </c>
    </row>
    <row r="397" spans="1:12" s="65" customFormat="1" ht="21.75" customHeight="1">
      <c r="A397" s="72"/>
      <c r="B397" s="350" t="s">
        <v>209</v>
      </c>
      <c r="C397" s="353"/>
      <c r="D397" s="354"/>
      <c r="E397" s="91"/>
      <c r="F397" s="72">
        <f t="shared" si="8"/>
        <v>0</v>
      </c>
      <c r="G397" s="83">
        <v>0</v>
      </c>
      <c r="H397" s="84" t="s">
        <v>347</v>
      </c>
      <c r="I397" s="64"/>
      <c r="J397" s="85">
        <v>0</v>
      </c>
      <c r="K397" s="85" t="s">
        <v>108</v>
      </c>
      <c r="L397" s="76" t="s">
        <v>57</v>
      </c>
    </row>
    <row r="398" spans="1:12" s="65" customFormat="1" ht="21.75" customHeight="1">
      <c r="A398" s="72"/>
      <c r="B398" s="350" t="s">
        <v>210</v>
      </c>
      <c r="C398" s="353"/>
      <c r="D398" s="354"/>
      <c r="E398" s="91"/>
      <c r="F398" s="72">
        <f t="shared" si="8"/>
        <v>0</v>
      </c>
      <c r="G398" s="83">
        <v>0</v>
      </c>
      <c r="H398" s="84" t="s">
        <v>347</v>
      </c>
      <c r="I398" s="64"/>
      <c r="J398" s="85">
        <v>0</v>
      </c>
      <c r="K398" s="85" t="s">
        <v>108</v>
      </c>
      <c r="L398" s="76" t="s">
        <v>57</v>
      </c>
    </row>
    <row r="399" spans="1:12" s="65" customFormat="1" ht="21.75" customHeight="1">
      <c r="A399" s="72"/>
      <c r="B399" s="350" t="s">
        <v>211</v>
      </c>
      <c r="C399" s="353"/>
      <c r="D399" s="354"/>
      <c r="E399" s="91"/>
      <c r="F399" s="72">
        <f t="shared" si="8"/>
        <v>0</v>
      </c>
      <c r="G399" s="83">
        <v>0</v>
      </c>
      <c r="H399" s="84" t="s">
        <v>347</v>
      </c>
      <c r="I399" s="64"/>
      <c r="J399" s="85">
        <v>0</v>
      </c>
      <c r="K399" s="85" t="s">
        <v>108</v>
      </c>
      <c r="L399" s="76" t="s">
        <v>57</v>
      </c>
    </row>
    <row r="400" spans="1:12" s="65" customFormat="1" ht="21.75" customHeight="1">
      <c r="A400" s="72"/>
      <c r="B400" s="350" t="s">
        <v>212</v>
      </c>
      <c r="C400" s="353"/>
      <c r="D400" s="354"/>
      <c r="E400" s="91"/>
      <c r="F400" s="72">
        <f t="shared" si="8"/>
        <v>0</v>
      </c>
      <c r="G400" s="83">
        <v>0</v>
      </c>
      <c r="H400" s="84" t="s">
        <v>347</v>
      </c>
      <c r="I400" s="64"/>
      <c r="J400" s="85">
        <v>0</v>
      </c>
      <c r="K400" s="85" t="s">
        <v>108</v>
      </c>
      <c r="L400" s="76" t="s">
        <v>57</v>
      </c>
    </row>
    <row r="401" spans="1:12" s="65" customFormat="1" ht="21.75" customHeight="1">
      <c r="A401" s="72"/>
      <c r="B401" s="350" t="s">
        <v>213</v>
      </c>
      <c r="C401" s="353"/>
      <c r="D401" s="354"/>
      <c r="E401" s="91"/>
      <c r="F401" s="72">
        <f t="shared" si="8"/>
        <v>0</v>
      </c>
      <c r="G401" s="83">
        <v>0</v>
      </c>
      <c r="H401" s="84" t="s">
        <v>347</v>
      </c>
      <c r="I401" s="64"/>
      <c r="J401" s="85">
        <v>0</v>
      </c>
      <c r="K401" s="85" t="s">
        <v>108</v>
      </c>
      <c r="L401" s="76" t="s">
        <v>57</v>
      </c>
    </row>
    <row r="402" spans="1:12" s="65" customFormat="1" ht="21.75" customHeight="1">
      <c r="A402" s="72"/>
      <c r="B402" s="350" t="s">
        <v>214</v>
      </c>
      <c r="C402" s="353"/>
      <c r="D402" s="354"/>
      <c r="E402" s="91"/>
      <c r="F402" s="72">
        <f t="shared" si="8"/>
        <v>0</v>
      </c>
      <c r="G402" s="83">
        <v>0</v>
      </c>
      <c r="H402" s="84" t="s">
        <v>347</v>
      </c>
      <c r="I402" s="64"/>
      <c r="J402" s="85">
        <v>0</v>
      </c>
      <c r="K402" s="85" t="s">
        <v>108</v>
      </c>
      <c r="L402" s="76" t="s">
        <v>57</v>
      </c>
    </row>
    <row r="403" spans="1:12" s="65" customFormat="1" ht="21.75" customHeight="1">
      <c r="A403" s="72"/>
      <c r="B403" s="350" t="s">
        <v>215</v>
      </c>
      <c r="C403" s="353"/>
      <c r="D403" s="354"/>
      <c r="E403" s="91"/>
      <c r="F403" s="72">
        <f t="shared" si="8"/>
        <v>0</v>
      </c>
      <c r="G403" s="83">
        <v>0</v>
      </c>
      <c r="H403" s="84" t="s">
        <v>347</v>
      </c>
      <c r="I403" s="64"/>
      <c r="J403" s="85">
        <v>0</v>
      </c>
      <c r="K403" s="85" t="s">
        <v>108</v>
      </c>
      <c r="L403" s="76" t="s">
        <v>57</v>
      </c>
    </row>
    <row r="404" spans="1:12" s="65" customFormat="1" ht="21.75" customHeight="1">
      <c r="A404" s="72"/>
      <c r="B404" s="350" t="s">
        <v>216</v>
      </c>
      <c r="C404" s="353"/>
      <c r="D404" s="354"/>
      <c r="E404" s="91"/>
      <c r="F404" s="72">
        <f t="shared" si="8"/>
        <v>0</v>
      </c>
      <c r="G404" s="83">
        <v>0</v>
      </c>
      <c r="H404" s="84" t="s">
        <v>347</v>
      </c>
      <c r="I404" s="64"/>
      <c r="J404" s="85">
        <v>0</v>
      </c>
      <c r="K404" s="85" t="s">
        <v>108</v>
      </c>
      <c r="L404" s="76" t="s">
        <v>57</v>
      </c>
    </row>
    <row r="405" spans="1:12" s="65" customFormat="1" ht="21.75" customHeight="1">
      <c r="A405" s="72"/>
      <c r="B405" s="350" t="s">
        <v>217</v>
      </c>
      <c r="C405" s="353"/>
      <c r="D405" s="354"/>
      <c r="E405" s="91"/>
      <c r="F405" s="72">
        <f t="shared" si="8"/>
        <v>0</v>
      </c>
      <c r="G405" s="83">
        <v>0</v>
      </c>
      <c r="H405" s="84" t="s">
        <v>347</v>
      </c>
      <c r="I405" s="64"/>
      <c r="J405" s="85">
        <v>0</v>
      </c>
      <c r="K405" s="85" t="s">
        <v>108</v>
      </c>
      <c r="L405" s="76" t="s">
        <v>57</v>
      </c>
    </row>
    <row r="406" spans="1:12" s="65" customFormat="1" ht="21.75" customHeight="1">
      <c r="A406" s="72"/>
      <c r="B406" s="350" t="s">
        <v>218</v>
      </c>
      <c r="C406" s="353"/>
      <c r="D406" s="354"/>
      <c r="E406" s="91"/>
      <c r="F406" s="72">
        <f t="shared" si="8"/>
        <v>0</v>
      </c>
      <c r="G406" s="83">
        <v>0</v>
      </c>
      <c r="H406" s="84" t="s">
        <v>347</v>
      </c>
      <c r="I406" s="64"/>
      <c r="J406" s="85">
        <v>0</v>
      </c>
      <c r="K406" s="85" t="s">
        <v>108</v>
      </c>
      <c r="L406" s="76" t="s">
        <v>57</v>
      </c>
    </row>
    <row r="407" spans="1:12" s="65" customFormat="1" ht="21.75" customHeight="1">
      <c r="A407" s="72"/>
      <c r="B407" s="350" t="s">
        <v>219</v>
      </c>
      <c r="C407" s="353"/>
      <c r="D407" s="354"/>
      <c r="E407" s="91"/>
      <c r="F407" s="72">
        <f t="shared" si="8"/>
        <v>0</v>
      </c>
      <c r="G407" s="83">
        <v>0</v>
      </c>
      <c r="H407" s="84" t="s">
        <v>347</v>
      </c>
      <c r="I407" s="64"/>
      <c r="J407" s="85">
        <v>0</v>
      </c>
      <c r="K407" s="85" t="s">
        <v>108</v>
      </c>
      <c r="L407" s="76" t="s">
        <v>57</v>
      </c>
    </row>
    <row r="408" spans="1:12" s="65" customFormat="1" ht="21.75" customHeight="1">
      <c r="A408" s="72"/>
      <c r="B408" s="350" t="s">
        <v>220</v>
      </c>
      <c r="C408" s="353"/>
      <c r="D408" s="354"/>
      <c r="E408" s="91"/>
      <c r="F408" s="72">
        <f t="shared" si="8"/>
        <v>0</v>
      </c>
      <c r="G408" s="83">
        <v>0</v>
      </c>
      <c r="H408" s="84" t="s">
        <v>347</v>
      </c>
      <c r="I408" s="64"/>
      <c r="J408" s="85">
        <v>0</v>
      </c>
      <c r="K408" s="85" t="s">
        <v>108</v>
      </c>
      <c r="L408" s="76" t="s">
        <v>57</v>
      </c>
    </row>
    <row r="409" spans="1:12" s="65" customFormat="1" ht="21.75" customHeight="1">
      <c r="A409" s="72"/>
      <c r="B409" s="350" t="s">
        <v>221</v>
      </c>
      <c r="C409" s="353"/>
      <c r="D409" s="354"/>
      <c r="E409" s="91"/>
      <c r="F409" s="72">
        <f t="shared" si="8"/>
        <v>0</v>
      </c>
      <c r="G409" s="83">
        <v>0</v>
      </c>
      <c r="H409" s="84" t="s">
        <v>347</v>
      </c>
      <c r="I409" s="64"/>
      <c r="J409" s="85">
        <v>0</v>
      </c>
      <c r="K409" s="85" t="s">
        <v>108</v>
      </c>
      <c r="L409" s="76" t="s">
        <v>57</v>
      </c>
    </row>
    <row r="410" spans="1:12" s="65" customFormat="1" ht="21.75" customHeight="1">
      <c r="A410" s="72"/>
      <c r="B410" s="80" t="s">
        <v>222</v>
      </c>
      <c r="C410" s="81"/>
      <c r="D410" s="82"/>
      <c r="E410" s="91"/>
      <c r="F410" s="72">
        <f t="shared" si="8"/>
        <v>0</v>
      </c>
      <c r="G410" s="83">
        <v>0</v>
      </c>
      <c r="H410" s="84" t="s">
        <v>347</v>
      </c>
      <c r="I410" s="64"/>
      <c r="J410" s="85">
        <v>0</v>
      </c>
      <c r="K410" s="85" t="s">
        <v>108</v>
      </c>
      <c r="L410" s="76" t="s">
        <v>57</v>
      </c>
    </row>
    <row r="411" spans="1:12" s="65" customFormat="1" ht="21.75" customHeight="1">
      <c r="A411" s="72"/>
      <c r="B411" s="350" t="s">
        <v>223</v>
      </c>
      <c r="C411" s="353"/>
      <c r="D411" s="354"/>
      <c r="E411" s="91"/>
      <c r="F411" s="72">
        <f t="shared" si="8"/>
        <v>0</v>
      </c>
      <c r="G411" s="83">
        <v>0</v>
      </c>
      <c r="H411" s="84" t="s">
        <v>347</v>
      </c>
      <c r="I411" s="64"/>
      <c r="J411" s="85">
        <v>0</v>
      </c>
      <c r="K411" s="85" t="s">
        <v>108</v>
      </c>
      <c r="L411" s="76" t="s">
        <v>57</v>
      </c>
    </row>
    <row r="412" spans="1:12" s="65" customFormat="1" ht="21.75" customHeight="1">
      <c r="A412" s="72"/>
      <c r="B412" s="350" t="s">
        <v>224</v>
      </c>
      <c r="C412" s="353"/>
      <c r="D412" s="354"/>
      <c r="E412" s="91"/>
      <c r="F412" s="72">
        <f t="shared" si="8"/>
        <v>0</v>
      </c>
      <c r="G412" s="83">
        <v>0</v>
      </c>
      <c r="H412" s="84" t="s">
        <v>347</v>
      </c>
      <c r="I412" s="64"/>
      <c r="J412" s="85">
        <v>0</v>
      </c>
      <c r="K412" s="85" t="s">
        <v>108</v>
      </c>
      <c r="L412" s="76" t="s">
        <v>57</v>
      </c>
    </row>
    <row r="413" spans="1:12" s="65" customFormat="1" ht="21.75" customHeight="1">
      <c r="A413" s="72"/>
      <c r="B413" s="350" t="s">
        <v>225</v>
      </c>
      <c r="C413" s="353"/>
      <c r="D413" s="354"/>
      <c r="E413" s="91"/>
      <c r="F413" s="72">
        <f t="shared" si="8"/>
        <v>0</v>
      </c>
      <c r="G413" s="83">
        <v>0</v>
      </c>
      <c r="H413" s="84" t="s">
        <v>347</v>
      </c>
      <c r="I413" s="64"/>
      <c r="J413" s="85">
        <v>0</v>
      </c>
      <c r="K413" s="85" t="s">
        <v>108</v>
      </c>
      <c r="L413" s="76" t="s">
        <v>57</v>
      </c>
    </row>
    <row r="414" spans="1:12" s="65" customFormat="1" ht="21.75" customHeight="1">
      <c r="A414" s="72"/>
      <c r="B414" s="350" t="s">
        <v>226</v>
      </c>
      <c r="C414" s="353"/>
      <c r="D414" s="354"/>
      <c r="E414" s="91"/>
      <c r="F414" s="72">
        <f t="shared" si="8"/>
        <v>0</v>
      </c>
      <c r="G414" s="83">
        <v>0</v>
      </c>
      <c r="H414" s="84" t="s">
        <v>347</v>
      </c>
      <c r="I414" s="64"/>
      <c r="J414" s="85">
        <v>0</v>
      </c>
      <c r="K414" s="85" t="s">
        <v>108</v>
      </c>
      <c r="L414" s="76" t="s">
        <v>57</v>
      </c>
    </row>
    <row r="415" spans="1:12" s="65" customFormat="1" ht="21.75" customHeight="1">
      <c r="A415" s="72"/>
      <c r="B415" s="350" t="s">
        <v>227</v>
      </c>
      <c r="C415" s="353"/>
      <c r="D415" s="354"/>
      <c r="E415" s="91"/>
      <c r="F415" s="72">
        <f t="shared" si="8"/>
        <v>0</v>
      </c>
      <c r="G415" s="83">
        <v>0</v>
      </c>
      <c r="H415" s="84" t="s">
        <v>347</v>
      </c>
      <c r="I415" s="64"/>
      <c r="J415" s="85">
        <v>0</v>
      </c>
      <c r="K415" s="85" t="s">
        <v>108</v>
      </c>
      <c r="L415" s="76" t="s">
        <v>57</v>
      </c>
    </row>
    <row r="416" spans="1:12" s="65" customFormat="1" ht="21.75" customHeight="1">
      <c r="A416" s="72"/>
      <c r="B416" s="350" t="s">
        <v>228</v>
      </c>
      <c r="C416" s="353"/>
      <c r="D416" s="354"/>
      <c r="E416" s="91"/>
      <c r="F416" s="72">
        <f t="shared" si="8"/>
        <v>0</v>
      </c>
      <c r="G416" s="83">
        <v>0</v>
      </c>
      <c r="H416" s="84" t="s">
        <v>347</v>
      </c>
      <c r="I416" s="64"/>
      <c r="J416" s="85">
        <v>0</v>
      </c>
      <c r="K416" s="85" t="s">
        <v>108</v>
      </c>
      <c r="L416" s="76" t="s">
        <v>57</v>
      </c>
    </row>
    <row r="417" spans="1:12" s="65" customFormat="1" ht="21.75" customHeight="1">
      <c r="A417" s="72"/>
      <c r="B417" s="350" t="s">
        <v>229</v>
      </c>
      <c r="C417" s="353"/>
      <c r="D417" s="354"/>
      <c r="E417" s="91"/>
      <c r="F417" s="72">
        <f t="shared" si="8"/>
        <v>0</v>
      </c>
      <c r="G417" s="83">
        <v>0</v>
      </c>
      <c r="H417" s="84" t="s">
        <v>347</v>
      </c>
      <c r="I417" s="64"/>
      <c r="J417" s="85">
        <v>0</v>
      </c>
      <c r="K417" s="85" t="s">
        <v>108</v>
      </c>
      <c r="L417" s="76" t="s">
        <v>57</v>
      </c>
    </row>
    <row r="418" spans="1:12" s="65" customFormat="1" ht="21.75" customHeight="1">
      <c r="A418" s="72"/>
      <c r="B418" s="350" t="s">
        <v>230</v>
      </c>
      <c r="C418" s="353"/>
      <c r="D418" s="354"/>
      <c r="E418" s="91"/>
      <c r="F418" s="72">
        <f t="shared" si="8"/>
        <v>0</v>
      </c>
      <c r="G418" s="83">
        <v>0</v>
      </c>
      <c r="H418" s="84" t="s">
        <v>347</v>
      </c>
      <c r="I418" s="64"/>
      <c r="J418" s="85">
        <v>0</v>
      </c>
      <c r="K418" s="85" t="s">
        <v>108</v>
      </c>
      <c r="L418" s="76" t="s">
        <v>57</v>
      </c>
    </row>
    <row r="419" spans="1:12" s="65" customFormat="1" ht="21.75" customHeight="1">
      <c r="A419" s="72"/>
      <c r="B419" s="350" t="s">
        <v>231</v>
      </c>
      <c r="C419" s="353"/>
      <c r="D419" s="354"/>
      <c r="E419" s="91"/>
      <c r="F419" s="72">
        <f t="shared" si="8"/>
        <v>0</v>
      </c>
      <c r="G419" s="83">
        <v>0</v>
      </c>
      <c r="H419" s="84" t="s">
        <v>347</v>
      </c>
      <c r="I419" s="64"/>
      <c r="J419" s="85">
        <v>0</v>
      </c>
      <c r="K419" s="85" t="s">
        <v>108</v>
      </c>
      <c r="L419" s="76" t="s">
        <v>57</v>
      </c>
    </row>
    <row r="420" spans="1:12" s="65" customFormat="1" ht="21.75" customHeight="1">
      <c r="A420" s="72"/>
      <c r="B420" s="350" t="s">
        <v>232</v>
      </c>
      <c r="C420" s="353"/>
      <c r="D420" s="354"/>
      <c r="E420" s="91"/>
      <c r="F420" s="72">
        <f t="shared" si="8"/>
        <v>0</v>
      </c>
      <c r="G420" s="83">
        <v>0</v>
      </c>
      <c r="H420" s="84" t="s">
        <v>347</v>
      </c>
      <c r="I420" s="64"/>
      <c r="J420" s="85">
        <v>0</v>
      </c>
      <c r="K420" s="85" t="s">
        <v>108</v>
      </c>
      <c r="L420" s="76" t="s">
        <v>57</v>
      </c>
    </row>
    <row r="421" spans="1:12" s="65" customFormat="1" ht="21.75" customHeight="1">
      <c r="A421" s="72"/>
      <c r="B421" s="350" t="s">
        <v>233</v>
      </c>
      <c r="C421" s="353"/>
      <c r="D421" s="354"/>
      <c r="E421" s="91"/>
      <c r="F421" s="72">
        <f t="shared" si="8"/>
        <v>0</v>
      </c>
      <c r="G421" s="83">
        <v>0</v>
      </c>
      <c r="H421" s="84" t="s">
        <v>347</v>
      </c>
      <c r="I421" s="64"/>
      <c r="J421" s="85">
        <v>0</v>
      </c>
      <c r="K421" s="85" t="s">
        <v>108</v>
      </c>
      <c r="L421" s="76" t="s">
        <v>57</v>
      </c>
    </row>
    <row r="422" spans="1:12" s="65" customFormat="1" ht="21.75" customHeight="1">
      <c r="A422" s="72"/>
      <c r="B422" s="350" t="s">
        <v>234</v>
      </c>
      <c r="C422" s="353"/>
      <c r="D422" s="354"/>
      <c r="E422" s="91"/>
      <c r="F422" s="72">
        <f t="shared" si="8"/>
        <v>0</v>
      </c>
      <c r="G422" s="83">
        <v>0</v>
      </c>
      <c r="H422" s="84" t="s">
        <v>347</v>
      </c>
      <c r="I422" s="64"/>
      <c r="J422" s="85">
        <v>0</v>
      </c>
      <c r="K422" s="85" t="s">
        <v>108</v>
      </c>
      <c r="L422" s="76" t="s">
        <v>57</v>
      </c>
    </row>
    <row r="423" spans="1:12" s="65" customFormat="1" ht="21.75" customHeight="1">
      <c r="A423" s="72"/>
      <c r="B423" s="350" t="s">
        <v>235</v>
      </c>
      <c r="C423" s="353"/>
      <c r="D423" s="354"/>
      <c r="E423" s="91"/>
      <c r="F423" s="72">
        <f t="shared" si="8"/>
        <v>0</v>
      </c>
      <c r="G423" s="83">
        <v>0</v>
      </c>
      <c r="H423" s="84" t="s">
        <v>347</v>
      </c>
      <c r="I423" s="64"/>
      <c r="J423" s="85">
        <v>0</v>
      </c>
      <c r="K423" s="85" t="s">
        <v>108</v>
      </c>
      <c r="L423" s="76" t="s">
        <v>57</v>
      </c>
    </row>
    <row r="424" spans="1:12" s="65" customFormat="1" ht="21.75" customHeight="1">
      <c r="A424" s="72"/>
      <c r="B424" s="350" t="s">
        <v>352</v>
      </c>
      <c r="C424" s="353"/>
      <c r="D424" s="354"/>
      <c r="E424" s="91"/>
      <c r="F424" s="72">
        <f t="shared" si="8"/>
        <v>0</v>
      </c>
      <c r="G424" s="83">
        <v>0</v>
      </c>
      <c r="H424" s="84" t="s">
        <v>347</v>
      </c>
      <c r="I424" s="64"/>
      <c r="J424" s="85">
        <v>0</v>
      </c>
      <c r="K424" s="85" t="s">
        <v>108</v>
      </c>
      <c r="L424" s="76" t="s">
        <v>57</v>
      </c>
    </row>
    <row r="425" spans="1:12" s="65" customFormat="1" ht="21.75" customHeight="1">
      <c r="A425" s="72"/>
      <c r="B425" s="350" t="s">
        <v>160</v>
      </c>
      <c r="C425" s="353"/>
      <c r="D425" s="354"/>
      <c r="E425" s="91"/>
      <c r="F425" s="72">
        <f t="shared" si="8"/>
        <v>0</v>
      </c>
      <c r="G425" s="83">
        <v>0</v>
      </c>
      <c r="H425" s="84" t="s">
        <v>347</v>
      </c>
      <c r="I425" s="64"/>
      <c r="J425" s="85">
        <v>0</v>
      </c>
      <c r="K425" s="85" t="s">
        <v>108</v>
      </c>
      <c r="L425" s="76" t="s">
        <v>57</v>
      </c>
    </row>
    <row r="426" spans="1:12" s="65" customFormat="1" ht="21.75" customHeight="1">
      <c r="A426" s="72"/>
      <c r="B426" s="350" t="s">
        <v>237</v>
      </c>
      <c r="C426" s="353"/>
      <c r="D426" s="354"/>
      <c r="E426" s="91"/>
      <c r="F426" s="72">
        <f t="shared" si="8"/>
        <v>0</v>
      </c>
      <c r="G426" s="83">
        <v>0</v>
      </c>
      <c r="H426" s="84" t="s">
        <v>347</v>
      </c>
      <c r="I426" s="64"/>
      <c r="J426" s="85">
        <v>0</v>
      </c>
      <c r="K426" s="85" t="s">
        <v>108</v>
      </c>
      <c r="L426" s="76" t="s">
        <v>57</v>
      </c>
    </row>
    <row r="427" spans="1:12" s="65" customFormat="1" ht="21.75" customHeight="1">
      <c r="A427" s="72"/>
      <c r="B427" s="350" t="s">
        <v>238</v>
      </c>
      <c r="C427" s="353"/>
      <c r="D427" s="354"/>
      <c r="E427" s="91"/>
      <c r="F427" s="72">
        <f t="shared" si="8"/>
        <v>0</v>
      </c>
      <c r="G427" s="83">
        <v>0</v>
      </c>
      <c r="H427" s="84" t="s">
        <v>347</v>
      </c>
      <c r="I427" s="64"/>
      <c r="J427" s="85">
        <v>0</v>
      </c>
      <c r="K427" s="85" t="s">
        <v>108</v>
      </c>
      <c r="L427" s="76" t="s">
        <v>57</v>
      </c>
    </row>
    <row r="428" spans="1:12" s="65" customFormat="1" ht="21.75" customHeight="1">
      <c r="A428" s="72"/>
      <c r="B428" s="350" t="s">
        <v>239</v>
      </c>
      <c r="C428" s="353"/>
      <c r="D428" s="354"/>
      <c r="E428" s="91"/>
      <c r="F428" s="72">
        <f t="shared" si="8"/>
        <v>0</v>
      </c>
      <c r="G428" s="83">
        <v>0</v>
      </c>
      <c r="H428" s="84" t="s">
        <v>347</v>
      </c>
      <c r="I428" s="64"/>
      <c r="J428" s="85">
        <v>0</v>
      </c>
      <c r="K428" s="85" t="s">
        <v>108</v>
      </c>
      <c r="L428" s="76" t="s">
        <v>57</v>
      </c>
    </row>
    <row r="429" spans="1:12" s="65" customFormat="1" ht="21.75" customHeight="1">
      <c r="A429" s="72"/>
      <c r="B429" s="350" t="s">
        <v>240</v>
      </c>
      <c r="C429" s="353"/>
      <c r="D429" s="354"/>
      <c r="E429" s="91"/>
      <c r="F429" s="72">
        <f t="shared" si="8"/>
        <v>0</v>
      </c>
      <c r="G429" s="83">
        <v>0</v>
      </c>
      <c r="H429" s="84" t="s">
        <v>347</v>
      </c>
      <c r="I429" s="64"/>
      <c r="J429" s="85">
        <v>0</v>
      </c>
      <c r="K429" s="85" t="s">
        <v>108</v>
      </c>
      <c r="L429" s="76" t="s">
        <v>57</v>
      </c>
    </row>
    <row r="430" spans="1:12" s="65" customFormat="1" ht="21.75" customHeight="1">
      <c r="A430" s="72"/>
      <c r="B430" s="350" t="s">
        <v>241</v>
      </c>
      <c r="C430" s="353"/>
      <c r="D430" s="354"/>
      <c r="E430" s="91"/>
      <c r="F430" s="72">
        <f t="shared" si="8"/>
        <v>0</v>
      </c>
      <c r="G430" s="83">
        <v>0</v>
      </c>
      <c r="H430" s="84" t="s">
        <v>347</v>
      </c>
      <c r="I430" s="64"/>
      <c r="J430" s="85">
        <v>0</v>
      </c>
      <c r="K430" s="85" t="s">
        <v>108</v>
      </c>
      <c r="L430" s="76" t="s">
        <v>57</v>
      </c>
    </row>
    <row r="431" spans="1:12" s="65" customFormat="1" ht="21.75" customHeight="1">
      <c r="A431" s="72"/>
      <c r="B431" s="350" t="s">
        <v>242</v>
      </c>
      <c r="C431" s="353"/>
      <c r="D431" s="354"/>
      <c r="E431" s="91"/>
      <c r="F431" s="72">
        <f t="shared" si="8"/>
        <v>0</v>
      </c>
      <c r="G431" s="83">
        <v>0</v>
      </c>
      <c r="H431" s="84" t="s">
        <v>347</v>
      </c>
      <c r="I431" s="64"/>
      <c r="J431" s="85">
        <v>0</v>
      </c>
      <c r="K431" s="85" t="s">
        <v>108</v>
      </c>
      <c r="L431" s="76" t="s">
        <v>57</v>
      </c>
    </row>
    <row r="432" spans="1:12" s="65" customFormat="1" ht="21.75" customHeight="1">
      <c r="A432" s="72"/>
      <c r="B432" s="350" t="s">
        <v>243</v>
      </c>
      <c r="C432" s="353"/>
      <c r="D432" s="354"/>
      <c r="E432" s="91"/>
      <c r="F432" s="72">
        <f t="shared" si="8"/>
        <v>0</v>
      </c>
      <c r="G432" s="83">
        <v>0</v>
      </c>
      <c r="H432" s="84" t="s">
        <v>347</v>
      </c>
      <c r="I432" s="64"/>
      <c r="J432" s="85">
        <v>0</v>
      </c>
      <c r="K432" s="85" t="s">
        <v>108</v>
      </c>
      <c r="L432" s="76" t="s">
        <v>57</v>
      </c>
    </row>
    <row r="433" spans="1:12" s="65" customFormat="1" ht="21.75" customHeight="1">
      <c r="A433" s="72"/>
      <c r="B433" s="350" t="s">
        <v>244</v>
      </c>
      <c r="C433" s="353"/>
      <c r="D433" s="354"/>
      <c r="E433" s="91"/>
      <c r="F433" s="72">
        <f t="shared" si="8"/>
        <v>0</v>
      </c>
      <c r="G433" s="83">
        <v>0</v>
      </c>
      <c r="H433" s="84" t="s">
        <v>347</v>
      </c>
      <c r="I433" s="64"/>
      <c r="J433" s="85">
        <v>0</v>
      </c>
      <c r="K433" s="85" t="s">
        <v>108</v>
      </c>
      <c r="L433" s="76" t="s">
        <v>57</v>
      </c>
    </row>
    <row r="434" spans="1:12" s="65" customFormat="1" ht="21.75" customHeight="1">
      <c r="A434" s="72"/>
      <c r="B434" s="350" t="s">
        <v>245</v>
      </c>
      <c r="C434" s="353"/>
      <c r="D434" s="354"/>
      <c r="E434" s="91"/>
      <c r="F434" s="72">
        <f t="shared" si="8"/>
        <v>0</v>
      </c>
      <c r="G434" s="83">
        <v>0</v>
      </c>
      <c r="H434" s="84" t="s">
        <v>347</v>
      </c>
      <c r="I434" s="64"/>
      <c r="J434" s="85">
        <v>0</v>
      </c>
      <c r="K434" s="85" t="s">
        <v>108</v>
      </c>
      <c r="L434" s="76" t="s">
        <v>57</v>
      </c>
    </row>
    <row r="435" spans="1:12" s="65" customFormat="1" ht="21.75" customHeight="1">
      <c r="A435" s="72"/>
      <c r="B435" s="350" t="s">
        <v>246</v>
      </c>
      <c r="C435" s="353"/>
      <c r="D435" s="354"/>
      <c r="E435" s="91"/>
      <c r="F435" s="72">
        <f t="shared" si="8"/>
        <v>0</v>
      </c>
      <c r="G435" s="83">
        <v>0</v>
      </c>
      <c r="H435" s="84" t="s">
        <v>347</v>
      </c>
      <c r="I435" s="64"/>
      <c r="J435" s="85">
        <v>0</v>
      </c>
      <c r="K435" s="85" t="s">
        <v>108</v>
      </c>
      <c r="L435" s="76" t="s">
        <v>57</v>
      </c>
    </row>
    <row r="436" spans="1:12" s="65" customFormat="1" ht="21.75" customHeight="1">
      <c r="A436" s="72"/>
      <c r="B436" s="350" t="s">
        <v>161</v>
      </c>
      <c r="C436" s="353"/>
      <c r="D436" s="354"/>
      <c r="E436" s="91"/>
      <c r="F436" s="72">
        <f t="shared" si="8"/>
        <v>0</v>
      </c>
      <c r="G436" s="83">
        <v>0</v>
      </c>
      <c r="H436" s="84" t="s">
        <v>347</v>
      </c>
      <c r="I436" s="64"/>
      <c r="J436" s="85">
        <v>0</v>
      </c>
      <c r="K436" s="85" t="s">
        <v>108</v>
      </c>
      <c r="L436" s="76" t="s">
        <v>57</v>
      </c>
    </row>
    <row r="437" spans="1:12" s="65" customFormat="1" ht="21.75" customHeight="1">
      <c r="A437" s="72"/>
      <c r="B437" s="350" t="s">
        <v>247</v>
      </c>
      <c r="C437" s="353"/>
      <c r="D437" s="354"/>
      <c r="E437" s="91"/>
      <c r="F437" s="72">
        <f t="shared" si="8"/>
        <v>0</v>
      </c>
      <c r="G437" s="83">
        <v>0</v>
      </c>
      <c r="H437" s="84" t="s">
        <v>347</v>
      </c>
      <c r="I437" s="64"/>
      <c r="J437" s="85">
        <v>0</v>
      </c>
      <c r="K437" s="85" t="s">
        <v>108</v>
      </c>
      <c r="L437" s="76" t="s">
        <v>57</v>
      </c>
    </row>
    <row r="438" spans="1:12" s="65" customFormat="1" ht="21.75" customHeight="1">
      <c r="A438" s="72"/>
      <c r="B438" s="350" t="s">
        <v>248</v>
      </c>
      <c r="C438" s="353"/>
      <c r="D438" s="354"/>
      <c r="E438" s="91"/>
      <c r="F438" s="72">
        <f t="shared" si="8"/>
        <v>0</v>
      </c>
      <c r="G438" s="83">
        <v>0</v>
      </c>
      <c r="H438" s="84" t="s">
        <v>347</v>
      </c>
      <c r="I438" s="64"/>
      <c r="J438" s="85">
        <v>0</v>
      </c>
      <c r="K438" s="85" t="s">
        <v>108</v>
      </c>
      <c r="L438" s="76" t="s">
        <v>57</v>
      </c>
    </row>
    <row r="439" spans="1:12" s="65" customFormat="1" ht="21.75" customHeight="1">
      <c r="A439" s="72"/>
      <c r="B439" s="350" t="s">
        <v>249</v>
      </c>
      <c r="C439" s="353"/>
      <c r="D439" s="354"/>
      <c r="E439" s="91"/>
      <c r="F439" s="72">
        <f t="shared" si="8"/>
        <v>0</v>
      </c>
      <c r="G439" s="83">
        <v>0</v>
      </c>
      <c r="H439" s="84" t="s">
        <v>347</v>
      </c>
      <c r="I439" s="64"/>
      <c r="J439" s="85">
        <v>0</v>
      </c>
      <c r="K439" s="85" t="s">
        <v>108</v>
      </c>
      <c r="L439" s="76" t="s">
        <v>57</v>
      </c>
    </row>
    <row r="440" spans="1:12" s="65" customFormat="1" ht="21.75" customHeight="1">
      <c r="A440" s="72"/>
      <c r="B440" s="350" t="s">
        <v>250</v>
      </c>
      <c r="C440" s="353"/>
      <c r="D440" s="354"/>
      <c r="E440" s="91"/>
      <c r="F440" s="72">
        <f t="shared" si="8"/>
        <v>0</v>
      </c>
      <c r="G440" s="83">
        <v>0</v>
      </c>
      <c r="H440" s="84" t="s">
        <v>347</v>
      </c>
      <c r="I440" s="64"/>
      <c r="J440" s="85">
        <v>0</v>
      </c>
      <c r="K440" s="85" t="s">
        <v>108</v>
      </c>
      <c r="L440" s="76" t="s">
        <v>57</v>
      </c>
    </row>
    <row r="441" spans="1:12" s="65" customFormat="1" ht="21.75" customHeight="1">
      <c r="A441" s="72"/>
      <c r="B441" s="350" t="s">
        <v>251</v>
      </c>
      <c r="C441" s="353"/>
      <c r="D441" s="354"/>
      <c r="E441" s="91"/>
      <c r="F441" s="72">
        <f t="shared" si="8"/>
        <v>0</v>
      </c>
      <c r="G441" s="83">
        <v>0</v>
      </c>
      <c r="H441" s="84" t="s">
        <v>347</v>
      </c>
      <c r="I441" s="64"/>
      <c r="J441" s="85">
        <v>0</v>
      </c>
      <c r="K441" s="85" t="s">
        <v>108</v>
      </c>
      <c r="L441" s="76" t="s">
        <v>57</v>
      </c>
    </row>
    <row r="442" spans="1:12" s="65" customFormat="1" ht="21.75" customHeight="1">
      <c r="A442" s="72"/>
      <c r="B442" s="350" t="s">
        <v>252</v>
      </c>
      <c r="C442" s="353"/>
      <c r="D442" s="354"/>
      <c r="E442" s="91"/>
      <c r="F442" s="72">
        <f t="shared" ref="F442:F505" si="9">G442*E442</f>
        <v>0</v>
      </c>
      <c r="G442" s="83">
        <v>0</v>
      </c>
      <c r="H442" s="84" t="s">
        <v>347</v>
      </c>
      <c r="I442" s="64"/>
      <c r="J442" s="85">
        <v>0</v>
      </c>
      <c r="K442" s="85" t="s">
        <v>108</v>
      </c>
      <c r="L442" s="76" t="s">
        <v>57</v>
      </c>
    </row>
    <row r="443" spans="1:12" s="65" customFormat="1" ht="21.75" customHeight="1">
      <c r="A443" s="72"/>
      <c r="B443" s="350" t="s">
        <v>253</v>
      </c>
      <c r="C443" s="353"/>
      <c r="D443" s="354"/>
      <c r="E443" s="91"/>
      <c r="F443" s="72">
        <f t="shared" si="9"/>
        <v>0</v>
      </c>
      <c r="G443" s="83">
        <v>0</v>
      </c>
      <c r="H443" s="84" t="s">
        <v>347</v>
      </c>
      <c r="I443" s="64"/>
      <c r="J443" s="85">
        <v>0</v>
      </c>
      <c r="K443" s="85" t="s">
        <v>108</v>
      </c>
      <c r="L443" s="76" t="s">
        <v>57</v>
      </c>
    </row>
    <row r="444" spans="1:12" s="65" customFormat="1" ht="21.75" customHeight="1">
      <c r="A444" s="72"/>
      <c r="B444" s="350" t="s">
        <v>254</v>
      </c>
      <c r="C444" s="353"/>
      <c r="D444" s="354"/>
      <c r="E444" s="91"/>
      <c r="F444" s="72">
        <f t="shared" si="9"/>
        <v>0</v>
      </c>
      <c r="G444" s="83">
        <v>0</v>
      </c>
      <c r="H444" s="84" t="s">
        <v>347</v>
      </c>
      <c r="I444" s="64"/>
      <c r="J444" s="85">
        <v>0</v>
      </c>
      <c r="K444" s="85" t="s">
        <v>108</v>
      </c>
      <c r="L444" s="76" t="s">
        <v>57</v>
      </c>
    </row>
    <row r="445" spans="1:12" s="65" customFormat="1" ht="21.75" customHeight="1">
      <c r="A445" s="72"/>
      <c r="B445" s="350" t="s">
        <v>255</v>
      </c>
      <c r="C445" s="353"/>
      <c r="D445" s="354"/>
      <c r="E445" s="91"/>
      <c r="F445" s="72">
        <f t="shared" si="9"/>
        <v>0</v>
      </c>
      <c r="G445" s="83">
        <v>0</v>
      </c>
      <c r="H445" s="84" t="s">
        <v>347</v>
      </c>
      <c r="I445" s="64"/>
      <c r="J445" s="85">
        <v>0</v>
      </c>
      <c r="K445" s="85" t="s">
        <v>108</v>
      </c>
      <c r="L445" s="76" t="s">
        <v>57</v>
      </c>
    </row>
    <row r="446" spans="1:12" s="65" customFormat="1" ht="21.75" customHeight="1">
      <c r="A446" s="72"/>
      <c r="B446" s="350" t="s">
        <v>256</v>
      </c>
      <c r="C446" s="353"/>
      <c r="D446" s="354"/>
      <c r="E446" s="91"/>
      <c r="F446" s="72">
        <f t="shared" si="9"/>
        <v>0</v>
      </c>
      <c r="G446" s="83">
        <v>0</v>
      </c>
      <c r="H446" s="84" t="s">
        <v>347</v>
      </c>
      <c r="I446" s="64"/>
      <c r="J446" s="85">
        <v>0</v>
      </c>
      <c r="K446" s="85" t="s">
        <v>108</v>
      </c>
      <c r="L446" s="76" t="s">
        <v>57</v>
      </c>
    </row>
    <row r="447" spans="1:12" s="65" customFormat="1" ht="21.75" customHeight="1">
      <c r="A447" s="72"/>
      <c r="B447" s="350" t="s">
        <v>257</v>
      </c>
      <c r="C447" s="353"/>
      <c r="D447" s="354"/>
      <c r="E447" s="91"/>
      <c r="F447" s="72">
        <f t="shared" si="9"/>
        <v>0</v>
      </c>
      <c r="G447" s="83">
        <v>0</v>
      </c>
      <c r="H447" s="84" t="s">
        <v>347</v>
      </c>
      <c r="I447" s="64"/>
      <c r="J447" s="85">
        <v>0</v>
      </c>
      <c r="K447" s="85" t="s">
        <v>108</v>
      </c>
      <c r="L447" s="76" t="s">
        <v>57</v>
      </c>
    </row>
    <row r="448" spans="1:12" s="65" customFormat="1" ht="21.75" customHeight="1">
      <c r="A448" s="72"/>
      <c r="B448" s="350" t="s">
        <v>258</v>
      </c>
      <c r="C448" s="353"/>
      <c r="D448" s="354"/>
      <c r="E448" s="91"/>
      <c r="F448" s="72">
        <f t="shared" si="9"/>
        <v>0</v>
      </c>
      <c r="G448" s="83">
        <v>0</v>
      </c>
      <c r="H448" s="84" t="s">
        <v>347</v>
      </c>
      <c r="I448" s="64"/>
      <c r="J448" s="85">
        <v>0</v>
      </c>
      <c r="K448" s="85" t="s">
        <v>108</v>
      </c>
      <c r="L448" s="76" t="s">
        <v>57</v>
      </c>
    </row>
    <row r="449" spans="1:12" s="65" customFormat="1" ht="21.75" customHeight="1">
      <c r="A449" s="72"/>
      <c r="B449" s="350" t="s">
        <v>259</v>
      </c>
      <c r="C449" s="353"/>
      <c r="D449" s="354"/>
      <c r="E449" s="91"/>
      <c r="F449" s="72">
        <f t="shared" si="9"/>
        <v>0</v>
      </c>
      <c r="G449" s="83">
        <v>0</v>
      </c>
      <c r="H449" s="84" t="s">
        <v>347</v>
      </c>
      <c r="I449" s="64"/>
      <c r="J449" s="85">
        <v>0</v>
      </c>
      <c r="K449" s="85" t="s">
        <v>108</v>
      </c>
      <c r="L449" s="76" t="s">
        <v>57</v>
      </c>
    </row>
    <row r="450" spans="1:12" s="65" customFormat="1" ht="21.75" customHeight="1">
      <c r="A450" s="72"/>
      <c r="B450" s="350" t="s">
        <v>260</v>
      </c>
      <c r="C450" s="353"/>
      <c r="D450" s="354"/>
      <c r="E450" s="91"/>
      <c r="F450" s="72">
        <f t="shared" si="9"/>
        <v>0</v>
      </c>
      <c r="G450" s="83">
        <v>0</v>
      </c>
      <c r="H450" s="84" t="s">
        <v>347</v>
      </c>
      <c r="I450" s="64"/>
      <c r="J450" s="85">
        <v>0</v>
      </c>
      <c r="K450" s="85" t="s">
        <v>108</v>
      </c>
      <c r="L450" s="76" t="s">
        <v>57</v>
      </c>
    </row>
    <row r="451" spans="1:12" s="65" customFormat="1" ht="21.75" customHeight="1">
      <c r="A451" s="72"/>
      <c r="B451" s="350" t="s">
        <v>261</v>
      </c>
      <c r="C451" s="353"/>
      <c r="D451" s="354"/>
      <c r="E451" s="91"/>
      <c r="F451" s="72">
        <f t="shared" si="9"/>
        <v>0</v>
      </c>
      <c r="G451" s="83">
        <v>0</v>
      </c>
      <c r="H451" s="84" t="s">
        <v>347</v>
      </c>
      <c r="I451" s="64"/>
      <c r="J451" s="85">
        <v>0</v>
      </c>
      <c r="K451" s="85" t="s">
        <v>108</v>
      </c>
      <c r="L451" s="76" t="s">
        <v>57</v>
      </c>
    </row>
    <row r="452" spans="1:12" s="65" customFormat="1" ht="21.75" customHeight="1">
      <c r="A452" s="72"/>
      <c r="B452" s="350" t="s">
        <v>262</v>
      </c>
      <c r="C452" s="353"/>
      <c r="D452" s="354"/>
      <c r="E452" s="91"/>
      <c r="F452" s="72">
        <f t="shared" si="9"/>
        <v>0</v>
      </c>
      <c r="G452" s="83">
        <v>0</v>
      </c>
      <c r="H452" s="84" t="s">
        <v>347</v>
      </c>
      <c r="I452" s="64"/>
      <c r="J452" s="85">
        <v>0</v>
      </c>
      <c r="K452" s="85" t="s">
        <v>108</v>
      </c>
      <c r="L452" s="76" t="s">
        <v>57</v>
      </c>
    </row>
    <row r="453" spans="1:12" s="65" customFormat="1" ht="21.75" customHeight="1">
      <c r="A453" s="72"/>
      <c r="B453" s="350" t="s">
        <v>263</v>
      </c>
      <c r="C453" s="353"/>
      <c r="D453" s="354"/>
      <c r="E453" s="91"/>
      <c r="F453" s="72">
        <f t="shared" si="9"/>
        <v>0</v>
      </c>
      <c r="G453" s="83">
        <v>0</v>
      </c>
      <c r="H453" s="84" t="s">
        <v>347</v>
      </c>
      <c r="I453" s="64"/>
      <c r="J453" s="85">
        <v>0</v>
      </c>
      <c r="K453" s="85" t="s">
        <v>108</v>
      </c>
      <c r="L453" s="76" t="s">
        <v>57</v>
      </c>
    </row>
    <row r="454" spans="1:12" s="65" customFormat="1" ht="21.75" customHeight="1">
      <c r="A454" s="72"/>
      <c r="B454" s="350" t="s">
        <v>264</v>
      </c>
      <c r="C454" s="353"/>
      <c r="D454" s="354"/>
      <c r="E454" s="91"/>
      <c r="F454" s="72">
        <f t="shared" si="9"/>
        <v>0</v>
      </c>
      <c r="G454" s="83">
        <v>0</v>
      </c>
      <c r="H454" s="84" t="s">
        <v>347</v>
      </c>
      <c r="I454" s="64"/>
      <c r="J454" s="85">
        <v>0</v>
      </c>
      <c r="K454" s="85" t="s">
        <v>108</v>
      </c>
      <c r="L454" s="76" t="s">
        <v>57</v>
      </c>
    </row>
    <row r="455" spans="1:12" s="65" customFormat="1" ht="21.75" customHeight="1">
      <c r="A455" s="72"/>
      <c r="B455" s="350" t="s">
        <v>265</v>
      </c>
      <c r="C455" s="353"/>
      <c r="D455" s="354"/>
      <c r="E455" s="91"/>
      <c r="F455" s="72">
        <f t="shared" si="9"/>
        <v>0</v>
      </c>
      <c r="G455" s="83">
        <v>0</v>
      </c>
      <c r="H455" s="84" t="s">
        <v>347</v>
      </c>
      <c r="I455" s="64"/>
      <c r="J455" s="85">
        <v>0</v>
      </c>
      <c r="K455" s="85" t="s">
        <v>108</v>
      </c>
      <c r="L455" s="76" t="s">
        <v>57</v>
      </c>
    </row>
    <row r="456" spans="1:12" s="65" customFormat="1" ht="21.75" customHeight="1">
      <c r="A456" s="72"/>
      <c r="B456" s="350" t="s">
        <v>266</v>
      </c>
      <c r="C456" s="353"/>
      <c r="D456" s="354"/>
      <c r="E456" s="91"/>
      <c r="F456" s="72">
        <f t="shared" si="9"/>
        <v>0</v>
      </c>
      <c r="G456" s="83">
        <v>0</v>
      </c>
      <c r="H456" s="84" t="s">
        <v>347</v>
      </c>
      <c r="I456" s="64"/>
      <c r="J456" s="85">
        <v>0</v>
      </c>
      <c r="K456" s="85" t="s">
        <v>108</v>
      </c>
      <c r="L456" s="76" t="s">
        <v>57</v>
      </c>
    </row>
    <row r="457" spans="1:12" s="65" customFormat="1" ht="21.75" customHeight="1">
      <c r="A457" s="72"/>
      <c r="B457" s="350" t="s">
        <v>267</v>
      </c>
      <c r="C457" s="353"/>
      <c r="D457" s="354"/>
      <c r="E457" s="91"/>
      <c r="F457" s="72">
        <f t="shared" si="9"/>
        <v>0</v>
      </c>
      <c r="G457" s="83">
        <v>0</v>
      </c>
      <c r="H457" s="84" t="s">
        <v>347</v>
      </c>
      <c r="I457" s="64"/>
      <c r="J457" s="85">
        <v>0</v>
      </c>
      <c r="K457" s="85" t="s">
        <v>108</v>
      </c>
      <c r="L457" s="76" t="s">
        <v>57</v>
      </c>
    </row>
    <row r="458" spans="1:12" s="65" customFormat="1" ht="21.75" customHeight="1">
      <c r="A458" s="72"/>
      <c r="B458" s="350" t="s">
        <v>268</v>
      </c>
      <c r="C458" s="353"/>
      <c r="D458" s="354"/>
      <c r="E458" s="91"/>
      <c r="F458" s="72">
        <f t="shared" si="9"/>
        <v>0</v>
      </c>
      <c r="G458" s="83">
        <v>0</v>
      </c>
      <c r="H458" s="84" t="s">
        <v>347</v>
      </c>
      <c r="I458" s="64"/>
      <c r="J458" s="85">
        <v>0</v>
      </c>
      <c r="K458" s="85" t="s">
        <v>108</v>
      </c>
      <c r="L458" s="76" t="s">
        <v>57</v>
      </c>
    </row>
    <row r="459" spans="1:12" s="65" customFormat="1" ht="21.75" customHeight="1">
      <c r="A459" s="72"/>
      <c r="B459" s="350" t="s">
        <v>269</v>
      </c>
      <c r="C459" s="353"/>
      <c r="D459" s="354"/>
      <c r="E459" s="91"/>
      <c r="F459" s="72">
        <f t="shared" si="9"/>
        <v>0</v>
      </c>
      <c r="G459" s="83">
        <v>0</v>
      </c>
      <c r="H459" s="84" t="s">
        <v>347</v>
      </c>
      <c r="I459" s="64"/>
      <c r="J459" s="85">
        <v>0</v>
      </c>
      <c r="K459" s="85" t="s">
        <v>108</v>
      </c>
      <c r="L459" s="76" t="s">
        <v>57</v>
      </c>
    </row>
    <row r="460" spans="1:12" s="65" customFormat="1" ht="21.75" customHeight="1">
      <c r="A460" s="72"/>
      <c r="B460" s="350" t="s">
        <v>270</v>
      </c>
      <c r="C460" s="353"/>
      <c r="D460" s="354"/>
      <c r="E460" s="91"/>
      <c r="F460" s="72">
        <f t="shared" si="9"/>
        <v>0</v>
      </c>
      <c r="G460" s="83">
        <v>0</v>
      </c>
      <c r="H460" s="84" t="s">
        <v>347</v>
      </c>
      <c r="I460" s="64"/>
      <c r="J460" s="85">
        <v>0</v>
      </c>
      <c r="K460" s="85" t="s">
        <v>108</v>
      </c>
      <c r="L460" s="76" t="s">
        <v>57</v>
      </c>
    </row>
    <row r="461" spans="1:12" s="65" customFormat="1" ht="21.75" customHeight="1">
      <c r="A461" s="72"/>
      <c r="B461" s="350" t="s">
        <v>271</v>
      </c>
      <c r="C461" s="353"/>
      <c r="D461" s="354"/>
      <c r="E461" s="91"/>
      <c r="F461" s="72">
        <f t="shared" si="9"/>
        <v>0</v>
      </c>
      <c r="G461" s="83">
        <v>0</v>
      </c>
      <c r="H461" s="84" t="s">
        <v>347</v>
      </c>
      <c r="I461" s="64"/>
      <c r="J461" s="85">
        <v>0</v>
      </c>
      <c r="K461" s="85" t="s">
        <v>108</v>
      </c>
      <c r="L461" s="76" t="s">
        <v>57</v>
      </c>
    </row>
    <row r="462" spans="1:12" s="65" customFormat="1" ht="21.75" customHeight="1">
      <c r="A462" s="72"/>
      <c r="B462" s="350" t="s">
        <v>272</v>
      </c>
      <c r="C462" s="353"/>
      <c r="D462" s="354"/>
      <c r="E462" s="91"/>
      <c r="F462" s="72">
        <f t="shared" si="9"/>
        <v>0</v>
      </c>
      <c r="G462" s="83">
        <v>0</v>
      </c>
      <c r="H462" s="84" t="s">
        <v>347</v>
      </c>
      <c r="I462" s="64"/>
      <c r="J462" s="85">
        <v>0</v>
      </c>
      <c r="K462" s="85" t="s">
        <v>108</v>
      </c>
      <c r="L462" s="76" t="s">
        <v>57</v>
      </c>
    </row>
    <row r="463" spans="1:12" s="65" customFormat="1" ht="21.75" customHeight="1">
      <c r="A463" s="72"/>
      <c r="B463" s="350" t="s">
        <v>273</v>
      </c>
      <c r="C463" s="353"/>
      <c r="D463" s="354"/>
      <c r="E463" s="91"/>
      <c r="F463" s="72">
        <f t="shared" si="9"/>
        <v>0</v>
      </c>
      <c r="G463" s="83">
        <v>0</v>
      </c>
      <c r="H463" s="84" t="s">
        <v>347</v>
      </c>
      <c r="I463" s="64"/>
      <c r="J463" s="85">
        <v>0</v>
      </c>
      <c r="K463" s="85" t="s">
        <v>108</v>
      </c>
      <c r="L463" s="76" t="s">
        <v>57</v>
      </c>
    </row>
    <row r="464" spans="1:12" s="65" customFormat="1" ht="21.75" customHeight="1">
      <c r="A464" s="72"/>
      <c r="B464" s="350" t="s">
        <v>274</v>
      </c>
      <c r="C464" s="353"/>
      <c r="D464" s="354"/>
      <c r="E464" s="91"/>
      <c r="F464" s="72">
        <f t="shared" si="9"/>
        <v>0</v>
      </c>
      <c r="G464" s="83">
        <v>0</v>
      </c>
      <c r="H464" s="84" t="s">
        <v>347</v>
      </c>
      <c r="I464" s="64"/>
      <c r="J464" s="85">
        <v>0</v>
      </c>
      <c r="K464" s="85" t="s">
        <v>108</v>
      </c>
      <c r="L464" s="76" t="s">
        <v>57</v>
      </c>
    </row>
    <row r="465" spans="1:12" s="65" customFormat="1" ht="21.75" customHeight="1">
      <c r="A465" s="72"/>
      <c r="B465" s="350" t="s">
        <v>275</v>
      </c>
      <c r="C465" s="353"/>
      <c r="D465" s="354"/>
      <c r="E465" s="91"/>
      <c r="F465" s="72">
        <f t="shared" si="9"/>
        <v>0</v>
      </c>
      <c r="G465" s="83">
        <v>0</v>
      </c>
      <c r="H465" s="84" t="s">
        <v>347</v>
      </c>
      <c r="I465" s="64"/>
      <c r="J465" s="85">
        <v>0</v>
      </c>
      <c r="K465" s="85" t="s">
        <v>108</v>
      </c>
      <c r="L465" s="76" t="s">
        <v>57</v>
      </c>
    </row>
    <row r="466" spans="1:12" s="65" customFormat="1" ht="21.75" customHeight="1">
      <c r="A466" s="72"/>
      <c r="B466" s="350" t="s">
        <v>276</v>
      </c>
      <c r="C466" s="353"/>
      <c r="D466" s="354"/>
      <c r="E466" s="91"/>
      <c r="F466" s="72">
        <f t="shared" si="9"/>
        <v>0</v>
      </c>
      <c r="G466" s="83">
        <v>0</v>
      </c>
      <c r="H466" s="84" t="s">
        <v>347</v>
      </c>
      <c r="I466" s="64"/>
      <c r="J466" s="85">
        <v>0</v>
      </c>
      <c r="K466" s="85" t="s">
        <v>108</v>
      </c>
      <c r="L466" s="76" t="s">
        <v>57</v>
      </c>
    </row>
    <row r="467" spans="1:12" s="65" customFormat="1" ht="21.75" customHeight="1">
      <c r="A467" s="72"/>
      <c r="B467" s="350" t="s">
        <v>277</v>
      </c>
      <c r="C467" s="353"/>
      <c r="D467" s="354"/>
      <c r="E467" s="91"/>
      <c r="F467" s="72">
        <f t="shared" si="9"/>
        <v>0</v>
      </c>
      <c r="G467" s="83">
        <v>0</v>
      </c>
      <c r="H467" s="84" t="s">
        <v>347</v>
      </c>
      <c r="I467" s="64"/>
      <c r="J467" s="85">
        <v>0</v>
      </c>
      <c r="K467" s="85" t="s">
        <v>108</v>
      </c>
      <c r="L467" s="76" t="s">
        <v>57</v>
      </c>
    </row>
    <row r="468" spans="1:12" s="65" customFormat="1" ht="21.75" customHeight="1">
      <c r="A468" s="72"/>
      <c r="B468" s="350" t="s">
        <v>170</v>
      </c>
      <c r="C468" s="353"/>
      <c r="D468" s="354"/>
      <c r="E468" s="91"/>
      <c r="F468" s="72">
        <f t="shared" si="9"/>
        <v>0</v>
      </c>
      <c r="G468" s="83">
        <v>0</v>
      </c>
      <c r="H468" s="84" t="s">
        <v>347</v>
      </c>
      <c r="I468" s="64"/>
      <c r="J468" s="85">
        <v>0</v>
      </c>
      <c r="K468" s="85" t="s">
        <v>108</v>
      </c>
      <c r="L468" s="76" t="s">
        <v>57</v>
      </c>
    </row>
    <row r="469" spans="1:12" s="65" customFormat="1" ht="21.75" customHeight="1">
      <c r="A469" s="72"/>
      <c r="B469" s="350" t="s">
        <v>171</v>
      </c>
      <c r="C469" s="353"/>
      <c r="D469" s="354"/>
      <c r="E469" s="91"/>
      <c r="F469" s="72">
        <f t="shared" si="9"/>
        <v>0</v>
      </c>
      <c r="G469" s="83">
        <v>0</v>
      </c>
      <c r="H469" s="84" t="s">
        <v>347</v>
      </c>
      <c r="I469" s="64"/>
      <c r="J469" s="85">
        <v>0</v>
      </c>
      <c r="K469" s="85" t="s">
        <v>108</v>
      </c>
      <c r="L469" s="76" t="s">
        <v>57</v>
      </c>
    </row>
    <row r="470" spans="1:12" s="65" customFormat="1" ht="21.75" customHeight="1">
      <c r="A470" s="72"/>
      <c r="B470" s="350" t="s">
        <v>172</v>
      </c>
      <c r="C470" s="353"/>
      <c r="D470" s="354"/>
      <c r="E470" s="91"/>
      <c r="F470" s="72">
        <f t="shared" si="9"/>
        <v>0</v>
      </c>
      <c r="G470" s="83">
        <v>0</v>
      </c>
      <c r="H470" s="84" t="s">
        <v>347</v>
      </c>
      <c r="I470" s="64"/>
      <c r="J470" s="85">
        <v>0</v>
      </c>
      <c r="K470" s="85" t="s">
        <v>108</v>
      </c>
      <c r="L470" s="76" t="s">
        <v>57</v>
      </c>
    </row>
    <row r="471" spans="1:12" s="65" customFormat="1" ht="21.75" customHeight="1">
      <c r="A471" s="72"/>
      <c r="B471" s="350" t="s">
        <v>278</v>
      </c>
      <c r="C471" s="353"/>
      <c r="D471" s="354"/>
      <c r="E471" s="91"/>
      <c r="F471" s="72">
        <f t="shared" si="9"/>
        <v>0</v>
      </c>
      <c r="G471" s="83">
        <v>0</v>
      </c>
      <c r="H471" s="84" t="s">
        <v>347</v>
      </c>
      <c r="I471" s="64"/>
      <c r="J471" s="85">
        <v>0</v>
      </c>
      <c r="K471" s="85" t="s">
        <v>108</v>
      </c>
      <c r="L471" s="76" t="s">
        <v>57</v>
      </c>
    </row>
    <row r="472" spans="1:12" s="65" customFormat="1" ht="21.75" customHeight="1">
      <c r="A472" s="72"/>
      <c r="B472" s="350" t="s">
        <v>279</v>
      </c>
      <c r="C472" s="353"/>
      <c r="D472" s="354"/>
      <c r="E472" s="91"/>
      <c r="F472" s="72">
        <f t="shared" si="9"/>
        <v>0</v>
      </c>
      <c r="G472" s="83">
        <v>0</v>
      </c>
      <c r="H472" s="84" t="s">
        <v>347</v>
      </c>
      <c r="I472" s="64"/>
      <c r="J472" s="85">
        <v>0</v>
      </c>
      <c r="K472" s="85" t="s">
        <v>108</v>
      </c>
      <c r="L472" s="76" t="s">
        <v>57</v>
      </c>
    </row>
    <row r="473" spans="1:12" s="65" customFormat="1" ht="21.75" customHeight="1">
      <c r="A473" s="72"/>
      <c r="B473" s="350" t="s">
        <v>280</v>
      </c>
      <c r="C473" s="353"/>
      <c r="D473" s="354"/>
      <c r="E473" s="91"/>
      <c r="F473" s="72">
        <f t="shared" si="9"/>
        <v>0</v>
      </c>
      <c r="G473" s="83">
        <v>0</v>
      </c>
      <c r="H473" s="84" t="s">
        <v>347</v>
      </c>
      <c r="I473" s="64"/>
      <c r="J473" s="85">
        <v>0</v>
      </c>
      <c r="K473" s="85" t="s">
        <v>108</v>
      </c>
      <c r="L473" s="76" t="s">
        <v>57</v>
      </c>
    </row>
    <row r="474" spans="1:12" s="65" customFormat="1" ht="21.75" customHeight="1">
      <c r="A474" s="72"/>
      <c r="B474" s="350" t="s">
        <v>281</v>
      </c>
      <c r="C474" s="353"/>
      <c r="D474" s="354"/>
      <c r="E474" s="91"/>
      <c r="F474" s="72">
        <f t="shared" si="9"/>
        <v>0</v>
      </c>
      <c r="G474" s="83">
        <v>0</v>
      </c>
      <c r="H474" s="84" t="s">
        <v>347</v>
      </c>
      <c r="I474" s="64"/>
      <c r="J474" s="85">
        <v>0</v>
      </c>
      <c r="K474" s="85" t="s">
        <v>108</v>
      </c>
      <c r="L474" s="76" t="s">
        <v>57</v>
      </c>
    </row>
    <row r="475" spans="1:12" s="65" customFormat="1" ht="21.75" customHeight="1">
      <c r="A475" s="72"/>
      <c r="B475" s="350" t="s">
        <v>282</v>
      </c>
      <c r="C475" s="353"/>
      <c r="D475" s="354"/>
      <c r="E475" s="91"/>
      <c r="F475" s="72">
        <f t="shared" si="9"/>
        <v>0</v>
      </c>
      <c r="G475" s="83">
        <v>0</v>
      </c>
      <c r="H475" s="84" t="s">
        <v>347</v>
      </c>
      <c r="I475" s="64"/>
      <c r="J475" s="85">
        <v>0</v>
      </c>
      <c r="K475" s="85" t="s">
        <v>108</v>
      </c>
      <c r="L475" s="76" t="s">
        <v>57</v>
      </c>
    </row>
    <row r="476" spans="1:12" s="65" customFormat="1" ht="21.75" customHeight="1">
      <c r="A476" s="72"/>
      <c r="B476" s="350" t="s">
        <v>283</v>
      </c>
      <c r="C476" s="353"/>
      <c r="D476" s="354"/>
      <c r="E476" s="91"/>
      <c r="F476" s="72">
        <f t="shared" si="9"/>
        <v>0</v>
      </c>
      <c r="G476" s="83">
        <v>0</v>
      </c>
      <c r="H476" s="84" t="s">
        <v>347</v>
      </c>
      <c r="I476" s="64"/>
      <c r="J476" s="85">
        <v>0</v>
      </c>
      <c r="K476" s="85" t="s">
        <v>108</v>
      </c>
      <c r="L476" s="76" t="s">
        <v>57</v>
      </c>
    </row>
    <row r="477" spans="1:12" s="65" customFormat="1" ht="21.75" customHeight="1">
      <c r="A477" s="72"/>
      <c r="B477" s="350" t="s">
        <v>284</v>
      </c>
      <c r="C477" s="353"/>
      <c r="D477" s="354"/>
      <c r="E477" s="91"/>
      <c r="F477" s="72">
        <f t="shared" si="9"/>
        <v>0</v>
      </c>
      <c r="G477" s="83">
        <v>0</v>
      </c>
      <c r="H477" s="84" t="s">
        <v>347</v>
      </c>
      <c r="I477" s="64"/>
      <c r="J477" s="85">
        <v>0</v>
      </c>
      <c r="K477" s="85" t="s">
        <v>108</v>
      </c>
      <c r="L477" s="76" t="s">
        <v>57</v>
      </c>
    </row>
    <row r="478" spans="1:12" s="65" customFormat="1" ht="21.75" customHeight="1">
      <c r="A478" s="72"/>
      <c r="B478" s="350" t="s">
        <v>285</v>
      </c>
      <c r="C478" s="353"/>
      <c r="D478" s="354"/>
      <c r="E478" s="91"/>
      <c r="F478" s="72">
        <f t="shared" si="9"/>
        <v>0</v>
      </c>
      <c r="G478" s="83">
        <v>0</v>
      </c>
      <c r="H478" s="84" t="s">
        <v>347</v>
      </c>
      <c r="I478" s="64"/>
      <c r="J478" s="85">
        <v>0</v>
      </c>
      <c r="K478" s="85" t="s">
        <v>108</v>
      </c>
      <c r="L478" s="76" t="s">
        <v>57</v>
      </c>
    </row>
    <row r="479" spans="1:12" s="65" customFormat="1" ht="21.75" customHeight="1">
      <c r="A479" s="72"/>
      <c r="B479" s="350" t="s">
        <v>286</v>
      </c>
      <c r="C479" s="353"/>
      <c r="D479" s="354"/>
      <c r="E479" s="91"/>
      <c r="F479" s="72">
        <f t="shared" si="9"/>
        <v>0</v>
      </c>
      <c r="G479" s="83">
        <v>0</v>
      </c>
      <c r="H479" s="84" t="s">
        <v>347</v>
      </c>
      <c r="I479" s="64"/>
      <c r="J479" s="85">
        <v>0</v>
      </c>
      <c r="K479" s="85" t="s">
        <v>108</v>
      </c>
      <c r="L479" s="76" t="s">
        <v>57</v>
      </c>
    </row>
    <row r="480" spans="1:12" s="65" customFormat="1" ht="21.75" customHeight="1">
      <c r="A480" s="72"/>
      <c r="B480" s="350" t="s">
        <v>287</v>
      </c>
      <c r="C480" s="353"/>
      <c r="D480" s="354"/>
      <c r="E480" s="91"/>
      <c r="F480" s="72">
        <f t="shared" si="9"/>
        <v>0</v>
      </c>
      <c r="G480" s="83">
        <v>0</v>
      </c>
      <c r="H480" s="84" t="s">
        <v>347</v>
      </c>
      <c r="I480" s="64"/>
      <c r="J480" s="85">
        <v>0</v>
      </c>
      <c r="K480" s="85" t="s">
        <v>108</v>
      </c>
      <c r="L480" s="76" t="s">
        <v>57</v>
      </c>
    </row>
    <row r="481" spans="1:12" s="65" customFormat="1" ht="21.75" customHeight="1">
      <c r="A481" s="72"/>
      <c r="B481" s="350" t="s">
        <v>288</v>
      </c>
      <c r="C481" s="353"/>
      <c r="D481" s="354"/>
      <c r="E481" s="91"/>
      <c r="F481" s="72">
        <f t="shared" si="9"/>
        <v>0</v>
      </c>
      <c r="G481" s="83">
        <v>0</v>
      </c>
      <c r="H481" s="84" t="s">
        <v>347</v>
      </c>
      <c r="I481" s="64"/>
      <c r="J481" s="85">
        <v>0</v>
      </c>
      <c r="K481" s="85" t="s">
        <v>108</v>
      </c>
      <c r="L481" s="76" t="s">
        <v>57</v>
      </c>
    </row>
    <row r="482" spans="1:12" s="65" customFormat="1" ht="21.75" customHeight="1">
      <c r="A482" s="72"/>
      <c r="B482" s="350" t="s">
        <v>289</v>
      </c>
      <c r="C482" s="353"/>
      <c r="D482" s="354"/>
      <c r="E482" s="91"/>
      <c r="F482" s="72">
        <f t="shared" si="9"/>
        <v>0</v>
      </c>
      <c r="G482" s="83">
        <v>0</v>
      </c>
      <c r="H482" s="84" t="s">
        <v>347</v>
      </c>
      <c r="I482" s="64"/>
      <c r="J482" s="85">
        <v>0</v>
      </c>
      <c r="K482" s="85" t="s">
        <v>108</v>
      </c>
      <c r="L482" s="76" t="s">
        <v>57</v>
      </c>
    </row>
    <row r="483" spans="1:12" s="65" customFormat="1" ht="21.75" customHeight="1">
      <c r="A483" s="72"/>
      <c r="B483" s="350" t="s">
        <v>290</v>
      </c>
      <c r="C483" s="353"/>
      <c r="D483" s="354"/>
      <c r="E483" s="91"/>
      <c r="F483" s="72">
        <f t="shared" si="9"/>
        <v>0</v>
      </c>
      <c r="G483" s="83">
        <v>0</v>
      </c>
      <c r="H483" s="84" t="s">
        <v>347</v>
      </c>
      <c r="I483" s="64"/>
      <c r="J483" s="85">
        <v>0</v>
      </c>
      <c r="K483" s="85" t="s">
        <v>108</v>
      </c>
      <c r="L483" s="76" t="s">
        <v>57</v>
      </c>
    </row>
    <row r="484" spans="1:12" s="65" customFormat="1" ht="21.75" customHeight="1">
      <c r="A484" s="72"/>
      <c r="B484" s="350" t="s">
        <v>291</v>
      </c>
      <c r="C484" s="353"/>
      <c r="D484" s="354"/>
      <c r="E484" s="91"/>
      <c r="F484" s="72">
        <f t="shared" si="9"/>
        <v>0</v>
      </c>
      <c r="G484" s="83">
        <v>0</v>
      </c>
      <c r="H484" s="84" t="s">
        <v>347</v>
      </c>
      <c r="I484" s="64"/>
      <c r="J484" s="85">
        <v>0</v>
      </c>
      <c r="K484" s="85" t="s">
        <v>108</v>
      </c>
      <c r="L484" s="76" t="s">
        <v>57</v>
      </c>
    </row>
    <row r="485" spans="1:12" s="65" customFormat="1" ht="21.75" customHeight="1">
      <c r="A485" s="72"/>
      <c r="B485" s="350" t="s">
        <v>292</v>
      </c>
      <c r="C485" s="353"/>
      <c r="D485" s="354"/>
      <c r="E485" s="91"/>
      <c r="F485" s="72">
        <f t="shared" si="9"/>
        <v>0</v>
      </c>
      <c r="G485" s="83">
        <v>0</v>
      </c>
      <c r="H485" s="84" t="s">
        <v>347</v>
      </c>
      <c r="I485" s="64"/>
      <c r="J485" s="85">
        <v>0</v>
      </c>
      <c r="K485" s="85" t="s">
        <v>108</v>
      </c>
      <c r="L485" s="76" t="s">
        <v>57</v>
      </c>
    </row>
    <row r="486" spans="1:12" s="65" customFormat="1" ht="21.75" customHeight="1">
      <c r="A486" s="72"/>
      <c r="B486" s="350" t="s">
        <v>293</v>
      </c>
      <c r="C486" s="353"/>
      <c r="D486" s="354"/>
      <c r="E486" s="91"/>
      <c r="F486" s="72">
        <f t="shared" si="9"/>
        <v>0</v>
      </c>
      <c r="G486" s="83">
        <v>0</v>
      </c>
      <c r="H486" s="84" t="s">
        <v>347</v>
      </c>
      <c r="I486" s="64"/>
      <c r="J486" s="85">
        <v>0</v>
      </c>
      <c r="K486" s="85" t="s">
        <v>108</v>
      </c>
      <c r="L486" s="76" t="s">
        <v>57</v>
      </c>
    </row>
    <row r="487" spans="1:12" s="65" customFormat="1" ht="21.75" customHeight="1">
      <c r="A487" s="72"/>
      <c r="B487" s="350" t="s">
        <v>294</v>
      </c>
      <c r="C487" s="353"/>
      <c r="D487" s="354"/>
      <c r="E487" s="91"/>
      <c r="F487" s="72">
        <f t="shared" si="9"/>
        <v>0</v>
      </c>
      <c r="G487" s="83">
        <v>0</v>
      </c>
      <c r="H487" s="84" t="s">
        <v>347</v>
      </c>
      <c r="I487" s="64"/>
      <c r="J487" s="85">
        <v>0</v>
      </c>
      <c r="K487" s="85" t="s">
        <v>108</v>
      </c>
      <c r="L487" s="76" t="s">
        <v>57</v>
      </c>
    </row>
    <row r="488" spans="1:12" s="65" customFormat="1" ht="21.75" customHeight="1">
      <c r="A488" s="72"/>
      <c r="B488" s="350" t="s">
        <v>295</v>
      </c>
      <c r="C488" s="353"/>
      <c r="D488" s="354"/>
      <c r="E488" s="91"/>
      <c r="F488" s="72">
        <f t="shared" si="9"/>
        <v>0</v>
      </c>
      <c r="G488" s="83">
        <v>0</v>
      </c>
      <c r="H488" s="84" t="s">
        <v>347</v>
      </c>
      <c r="I488" s="64"/>
      <c r="J488" s="85">
        <v>0</v>
      </c>
      <c r="K488" s="85" t="s">
        <v>108</v>
      </c>
      <c r="L488" s="76" t="s">
        <v>57</v>
      </c>
    </row>
    <row r="489" spans="1:12" s="65" customFormat="1" ht="21.75" customHeight="1">
      <c r="A489" s="72"/>
      <c r="B489" s="350" t="s">
        <v>296</v>
      </c>
      <c r="C489" s="353"/>
      <c r="D489" s="354"/>
      <c r="E489" s="91"/>
      <c r="F489" s="72">
        <f t="shared" si="9"/>
        <v>0</v>
      </c>
      <c r="G489" s="83">
        <v>0</v>
      </c>
      <c r="H489" s="84" t="s">
        <v>347</v>
      </c>
      <c r="I489" s="64"/>
      <c r="J489" s="85">
        <v>0</v>
      </c>
      <c r="K489" s="85" t="s">
        <v>108</v>
      </c>
      <c r="L489" s="76" t="s">
        <v>57</v>
      </c>
    </row>
    <row r="490" spans="1:12" s="65" customFormat="1" ht="21.75" customHeight="1">
      <c r="A490" s="72"/>
      <c r="B490" s="350" t="s">
        <v>297</v>
      </c>
      <c r="C490" s="353"/>
      <c r="D490" s="354"/>
      <c r="E490" s="91"/>
      <c r="F490" s="72">
        <f t="shared" si="9"/>
        <v>0</v>
      </c>
      <c r="G490" s="83">
        <v>0</v>
      </c>
      <c r="H490" s="84" t="s">
        <v>347</v>
      </c>
      <c r="I490" s="64"/>
      <c r="J490" s="85">
        <v>0</v>
      </c>
      <c r="K490" s="85" t="s">
        <v>108</v>
      </c>
      <c r="L490" s="76" t="s">
        <v>57</v>
      </c>
    </row>
    <row r="491" spans="1:12" s="65" customFormat="1" ht="21.75" customHeight="1">
      <c r="A491" s="72"/>
      <c r="B491" s="350" t="s">
        <v>298</v>
      </c>
      <c r="C491" s="353"/>
      <c r="D491" s="354"/>
      <c r="E491" s="91"/>
      <c r="F491" s="72">
        <f t="shared" si="9"/>
        <v>0</v>
      </c>
      <c r="G491" s="83">
        <v>0</v>
      </c>
      <c r="H491" s="84" t="s">
        <v>347</v>
      </c>
      <c r="I491" s="64"/>
      <c r="J491" s="85">
        <v>0</v>
      </c>
      <c r="K491" s="85" t="s">
        <v>108</v>
      </c>
      <c r="L491" s="76" t="s">
        <v>57</v>
      </c>
    </row>
    <row r="492" spans="1:12" s="65" customFormat="1" ht="21.75" customHeight="1">
      <c r="A492" s="72"/>
      <c r="B492" s="350" t="s">
        <v>299</v>
      </c>
      <c r="C492" s="353"/>
      <c r="D492" s="354"/>
      <c r="E492" s="91"/>
      <c r="F492" s="72">
        <f t="shared" si="9"/>
        <v>0</v>
      </c>
      <c r="G492" s="83">
        <v>0</v>
      </c>
      <c r="H492" s="84" t="s">
        <v>347</v>
      </c>
      <c r="I492" s="64"/>
      <c r="J492" s="85">
        <v>0</v>
      </c>
      <c r="K492" s="85" t="s">
        <v>108</v>
      </c>
      <c r="L492" s="76" t="s">
        <v>57</v>
      </c>
    </row>
    <row r="493" spans="1:12" s="65" customFormat="1" ht="21.75" customHeight="1">
      <c r="A493" s="72"/>
      <c r="B493" s="350" t="s">
        <v>300</v>
      </c>
      <c r="C493" s="353"/>
      <c r="D493" s="354"/>
      <c r="E493" s="91"/>
      <c r="F493" s="72">
        <f t="shared" si="9"/>
        <v>0</v>
      </c>
      <c r="G493" s="83">
        <v>0</v>
      </c>
      <c r="H493" s="84" t="s">
        <v>347</v>
      </c>
      <c r="I493" s="64"/>
      <c r="J493" s="85">
        <v>0</v>
      </c>
      <c r="K493" s="85" t="s">
        <v>108</v>
      </c>
      <c r="L493" s="76" t="s">
        <v>57</v>
      </c>
    </row>
    <row r="494" spans="1:12" s="65" customFormat="1" ht="21.75" customHeight="1">
      <c r="A494" s="72"/>
      <c r="B494" s="350" t="s">
        <v>301</v>
      </c>
      <c r="C494" s="353"/>
      <c r="D494" s="354"/>
      <c r="E494" s="91"/>
      <c r="F494" s="72">
        <f t="shared" si="9"/>
        <v>0</v>
      </c>
      <c r="G494" s="83">
        <v>0</v>
      </c>
      <c r="H494" s="84" t="s">
        <v>347</v>
      </c>
      <c r="I494" s="64"/>
      <c r="J494" s="85">
        <v>0</v>
      </c>
      <c r="K494" s="85" t="s">
        <v>108</v>
      </c>
      <c r="L494" s="76" t="s">
        <v>57</v>
      </c>
    </row>
    <row r="495" spans="1:12" s="65" customFormat="1" ht="21.75" customHeight="1">
      <c r="A495" s="72"/>
      <c r="B495" s="350" t="s">
        <v>302</v>
      </c>
      <c r="C495" s="353"/>
      <c r="D495" s="354"/>
      <c r="E495" s="91"/>
      <c r="F495" s="72">
        <f t="shared" si="9"/>
        <v>0</v>
      </c>
      <c r="G495" s="83">
        <v>0</v>
      </c>
      <c r="H495" s="84" t="s">
        <v>347</v>
      </c>
      <c r="I495" s="64"/>
      <c r="J495" s="85">
        <v>0</v>
      </c>
      <c r="K495" s="85" t="s">
        <v>108</v>
      </c>
      <c r="L495" s="76" t="s">
        <v>57</v>
      </c>
    </row>
    <row r="496" spans="1:12" s="65" customFormat="1" ht="21.75" customHeight="1">
      <c r="A496" s="72"/>
      <c r="B496" s="350" t="s">
        <v>303</v>
      </c>
      <c r="C496" s="353"/>
      <c r="D496" s="354"/>
      <c r="E496" s="91"/>
      <c r="F496" s="72">
        <f t="shared" si="9"/>
        <v>0</v>
      </c>
      <c r="G496" s="83">
        <v>0</v>
      </c>
      <c r="H496" s="84" t="s">
        <v>347</v>
      </c>
      <c r="I496" s="64"/>
      <c r="J496" s="85">
        <v>0</v>
      </c>
      <c r="K496" s="85" t="s">
        <v>108</v>
      </c>
      <c r="L496" s="76" t="s">
        <v>57</v>
      </c>
    </row>
    <row r="497" spans="1:12" s="65" customFormat="1" ht="21.75" customHeight="1">
      <c r="A497" s="72"/>
      <c r="B497" s="350" t="s">
        <v>304</v>
      </c>
      <c r="C497" s="353"/>
      <c r="D497" s="354"/>
      <c r="E497" s="91"/>
      <c r="F497" s="72">
        <f t="shared" si="9"/>
        <v>0</v>
      </c>
      <c r="G497" s="83">
        <v>0</v>
      </c>
      <c r="H497" s="84" t="s">
        <v>347</v>
      </c>
      <c r="I497" s="64"/>
      <c r="J497" s="85">
        <v>0</v>
      </c>
      <c r="K497" s="85" t="s">
        <v>108</v>
      </c>
      <c r="L497" s="76" t="s">
        <v>57</v>
      </c>
    </row>
    <row r="498" spans="1:12" s="65" customFormat="1" ht="21.75" customHeight="1">
      <c r="A498" s="72"/>
      <c r="B498" s="350" t="s">
        <v>305</v>
      </c>
      <c r="C498" s="353"/>
      <c r="D498" s="354"/>
      <c r="E498" s="91"/>
      <c r="F498" s="72">
        <f t="shared" si="9"/>
        <v>0</v>
      </c>
      <c r="G498" s="83">
        <v>0</v>
      </c>
      <c r="H498" s="84" t="s">
        <v>347</v>
      </c>
      <c r="I498" s="64"/>
      <c r="J498" s="85">
        <v>0</v>
      </c>
      <c r="K498" s="85" t="s">
        <v>108</v>
      </c>
      <c r="L498" s="76" t="s">
        <v>57</v>
      </c>
    </row>
    <row r="499" spans="1:12" s="65" customFormat="1" ht="21.75" customHeight="1">
      <c r="A499" s="72"/>
      <c r="B499" s="350" t="s">
        <v>306</v>
      </c>
      <c r="C499" s="353"/>
      <c r="D499" s="354"/>
      <c r="E499" s="91"/>
      <c r="F499" s="72">
        <f t="shared" si="9"/>
        <v>0</v>
      </c>
      <c r="G499" s="83">
        <v>0</v>
      </c>
      <c r="H499" s="84" t="s">
        <v>347</v>
      </c>
      <c r="I499" s="64"/>
      <c r="J499" s="85">
        <v>0</v>
      </c>
      <c r="K499" s="85" t="s">
        <v>108</v>
      </c>
      <c r="L499" s="76" t="s">
        <v>57</v>
      </c>
    </row>
    <row r="500" spans="1:12" s="65" customFormat="1" ht="21.75" customHeight="1">
      <c r="A500" s="72"/>
      <c r="B500" s="350" t="s">
        <v>307</v>
      </c>
      <c r="C500" s="353"/>
      <c r="D500" s="354"/>
      <c r="E500" s="91"/>
      <c r="F500" s="72">
        <f t="shared" si="9"/>
        <v>0</v>
      </c>
      <c r="G500" s="83">
        <v>0</v>
      </c>
      <c r="H500" s="84" t="s">
        <v>347</v>
      </c>
      <c r="I500" s="64"/>
      <c r="J500" s="85">
        <v>0</v>
      </c>
      <c r="K500" s="85" t="s">
        <v>108</v>
      </c>
      <c r="L500" s="76" t="s">
        <v>57</v>
      </c>
    </row>
    <row r="501" spans="1:12" s="65" customFormat="1" ht="21.75" customHeight="1">
      <c r="A501" s="72"/>
      <c r="B501" s="350" t="s">
        <v>175</v>
      </c>
      <c r="C501" s="353"/>
      <c r="D501" s="354"/>
      <c r="E501" s="91"/>
      <c r="F501" s="72">
        <f t="shared" si="9"/>
        <v>0</v>
      </c>
      <c r="G501" s="83">
        <v>0</v>
      </c>
      <c r="H501" s="84" t="s">
        <v>347</v>
      </c>
      <c r="I501" s="64"/>
      <c r="J501" s="85">
        <v>0</v>
      </c>
      <c r="K501" s="85" t="s">
        <v>108</v>
      </c>
      <c r="L501" s="76" t="s">
        <v>57</v>
      </c>
    </row>
    <row r="502" spans="1:12" s="65" customFormat="1" ht="21.75" customHeight="1">
      <c r="A502" s="72"/>
      <c r="B502" s="350" t="s">
        <v>308</v>
      </c>
      <c r="C502" s="353"/>
      <c r="D502" s="354"/>
      <c r="E502" s="91"/>
      <c r="F502" s="72">
        <f t="shared" si="9"/>
        <v>0</v>
      </c>
      <c r="G502" s="83">
        <v>0</v>
      </c>
      <c r="H502" s="84" t="s">
        <v>347</v>
      </c>
      <c r="I502" s="64"/>
      <c r="J502" s="85">
        <v>0</v>
      </c>
      <c r="K502" s="85" t="s">
        <v>108</v>
      </c>
      <c r="L502" s="76" t="s">
        <v>57</v>
      </c>
    </row>
    <row r="503" spans="1:12" s="65" customFormat="1" ht="21.75" customHeight="1">
      <c r="A503" s="72"/>
      <c r="B503" s="350" t="s">
        <v>309</v>
      </c>
      <c r="C503" s="353"/>
      <c r="D503" s="354"/>
      <c r="E503" s="91"/>
      <c r="F503" s="72">
        <f t="shared" si="9"/>
        <v>0</v>
      </c>
      <c r="G503" s="83">
        <v>0</v>
      </c>
      <c r="H503" s="84" t="s">
        <v>347</v>
      </c>
      <c r="I503" s="64"/>
      <c r="J503" s="85">
        <v>0</v>
      </c>
      <c r="K503" s="85" t="s">
        <v>108</v>
      </c>
      <c r="L503" s="76" t="s">
        <v>57</v>
      </c>
    </row>
    <row r="504" spans="1:12" s="65" customFormat="1" ht="21.75" customHeight="1">
      <c r="A504" s="72"/>
      <c r="B504" s="350" t="s">
        <v>310</v>
      </c>
      <c r="C504" s="353"/>
      <c r="D504" s="354"/>
      <c r="E504" s="91"/>
      <c r="F504" s="72">
        <f t="shared" si="9"/>
        <v>0</v>
      </c>
      <c r="G504" s="83">
        <v>0</v>
      </c>
      <c r="H504" s="84" t="s">
        <v>347</v>
      </c>
      <c r="I504" s="64"/>
      <c r="J504" s="85">
        <v>0</v>
      </c>
      <c r="K504" s="85" t="s">
        <v>108</v>
      </c>
      <c r="L504" s="76" t="s">
        <v>57</v>
      </c>
    </row>
    <row r="505" spans="1:12" s="65" customFormat="1" ht="21.75" customHeight="1">
      <c r="A505" s="72"/>
      <c r="B505" s="350" t="s">
        <v>311</v>
      </c>
      <c r="C505" s="353"/>
      <c r="D505" s="354"/>
      <c r="E505" s="91"/>
      <c r="F505" s="72">
        <f t="shared" si="9"/>
        <v>0</v>
      </c>
      <c r="G505" s="83">
        <v>0</v>
      </c>
      <c r="H505" s="84" t="s">
        <v>347</v>
      </c>
      <c r="I505" s="64"/>
      <c r="J505" s="85">
        <v>0</v>
      </c>
      <c r="K505" s="85" t="s">
        <v>108</v>
      </c>
      <c r="L505" s="76" t="s">
        <v>57</v>
      </c>
    </row>
    <row r="506" spans="1:12" s="65" customFormat="1" ht="21.75" customHeight="1">
      <c r="A506" s="72"/>
      <c r="B506" s="350" t="s">
        <v>312</v>
      </c>
      <c r="C506" s="353"/>
      <c r="D506" s="354"/>
      <c r="E506" s="91"/>
      <c r="F506" s="72">
        <f t="shared" ref="F506:F539" si="10">G506*E506</f>
        <v>0</v>
      </c>
      <c r="G506" s="83">
        <v>0</v>
      </c>
      <c r="H506" s="84" t="s">
        <v>347</v>
      </c>
      <c r="I506" s="64"/>
      <c r="J506" s="85">
        <v>0</v>
      </c>
      <c r="K506" s="85" t="s">
        <v>108</v>
      </c>
      <c r="L506" s="76" t="s">
        <v>57</v>
      </c>
    </row>
    <row r="507" spans="1:12" s="65" customFormat="1" ht="21.75" customHeight="1">
      <c r="A507" s="72"/>
      <c r="B507" s="350" t="s">
        <v>313</v>
      </c>
      <c r="C507" s="353"/>
      <c r="D507" s="354"/>
      <c r="E507" s="91"/>
      <c r="F507" s="72">
        <f t="shared" si="10"/>
        <v>0</v>
      </c>
      <c r="G507" s="83">
        <v>0</v>
      </c>
      <c r="H507" s="84" t="s">
        <v>347</v>
      </c>
      <c r="I507" s="64"/>
      <c r="J507" s="85">
        <v>0</v>
      </c>
      <c r="K507" s="85" t="s">
        <v>108</v>
      </c>
      <c r="L507" s="76" t="s">
        <v>57</v>
      </c>
    </row>
    <row r="508" spans="1:12" s="65" customFormat="1" ht="21.75" customHeight="1">
      <c r="A508" s="72"/>
      <c r="B508" s="350" t="s">
        <v>314</v>
      </c>
      <c r="C508" s="353"/>
      <c r="D508" s="354"/>
      <c r="E508" s="91"/>
      <c r="F508" s="72">
        <f t="shared" si="10"/>
        <v>0</v>
      </c>
      <c r="G508" s="83">
        <v>0</v>
      </c>
      <c r="H508" s="84" t="s">
        <v>347</v>
      </c>
      <c r="I508" s="64"/>
      <c r="J508" s="85">
        <v>0</v>
      </c>
      <c r="K508" s="85" t="s">
        <v>108</v>
      </c>
      <c r="L508" s="76" t="s">
        <v>57</v>
      </c>
    </row>
    <row r="509" spans="1:12" s="65" customFormat="1" ht="21.75" customHeight="1">
      <c r="A509" s="72"/>
      <c r="B509" s="350" t="s">
        <v>315</v>
      </c>
      <c r="C509" s="353"/>
      <c r="D509" s="354"/>
      <c r="E509" s="91"/>
      <c r="F509" s="72">
        <f t="shared" si="10"/>
        <v>0</v>
      </c>
      <c r="G509" s="83">
        <v>0</v>
      </c>
      <c r="H509" s="84" t="s">
        <v>347</v>
      </c>
      <c r="I509" s="64"/>
      <c r="J509" s="85">
        <v>0</v>
      </c>
      <c r="K509" s="85" t="s">
        <v>108</v>
      </c>
      <c r="L509" s="76" t="s">
        <v>57</v>
      </c>
    </row>
    <row r="510" spans="1:12" s="65" customFormat="1" ht="21.75" customHeight="1">
      <c r="A510" s="72"/>
      <c r="B510" s="350" t="s">
        <v>316</v>
      </c>
      <c r="C510" s="353"/>
      <c r="D510" s="354"/>
      <c r="E510" s="91"/>
      <c r="F510" s="72">
        <f t="shared" si="10"/>
        <v>0</v>
      </c>
      <c r="G510" s="83">
        <v>0</v>
      </c>
      <c r="H510" s="84" t="s">
        <v>347</v>
      </c>
      <c r="I510" s="64"/>
      <c r="J510" s="85">
        <v>0</v>
      </c>
      <c r="K510" s="85" t="s">
        <v>108</v>
      </c>
      <c r="L510" s="76" t="s">
        <v>57</v>
      </c>
    </row>
    <row r="511" spans="1:12" s="65" customFormat="1" ht="21.75" customHeight="1">
      <c r="A511" s="72"/>
      <c r="B511" s="350" t="s">
        <v>317</v>
      </c>
      <c r="C511" s="353"/>
      <c r="D511" s="354"/>
      <c r="E511" s="91"/>
      <c r="F511" s="72">
        <f t="shared" si="10"/>
        <v>0</v>
      </c>
      <c r="G511" s="83">
        <v>0</v>
      </c>
      <c r="H511" s="84" t="s">
        <v>347</v>
      </c>
      <c r="I511" s="64"/>
      <c r="J511" s="85">
        <v>0</v>
      </c>
      <c r="K511" s="85" t="s">
        <v>108</v>
      </c>
      <c r="L511" s="76" t="s">
        <v>57</v>
      </c>
    </row>
    <row r="512" spans="1:12" s="65" customFormat="1" ht="21.75" customHeight="1">
      <c r="A512" s="72"/>
      <c r="B512" s="350" t="s">
        <v>318</v>
      </c>
      <c r="C512" s="353"/>
      <c r="D512" s="354"/>
      <c r="E512" s="91"/>
      <c r="F512" s="72">
        <f t="shared" si="10"/>
        <v>0</v>
      </c>
      <c r="G512" s="83">
        <v>0</v>
      </c>
      <c r="H512" s="84" t="s">
        <v>347</v>
      </c>
      <c r="I512" s="64"/>
      <c r="J512" s="85">
        <v>0</v>
      </c>
      <c r="K512" s="85" t="s">
        <v>108</v>
      </c>
      <c r="L512" s="76" t="s">
        <v>57</v>
      </c>
    </row>
    <row r="513" spans="1:12" s="65" customFormat="1" ht="21.75" customHeight="1">
      <c r="A513" s="72"/>
      <c r="B513" s="350" t="s">
        <v>319</v>
      </c>
      <c r="C513" s="353"/>
      <c r="D513" s="354"/>
      <c r="E513" s="91"/>
      <c r="F513" s="72">
        <f t="shared" si="10"/>
        <v>0</v>
      </c>
      <c r="G513" s="83">
        <v>0</v>
      </c>
      <c r="H513" s="84" t="s">
        <v>347</v>
      </c>
      <c r="I513" s="64"/>
      <c r="J513" s="85">
        <v>0</v>
      </c>
      <c r="K513" s="85" t="s">
        <v>108</v>
      </c>
      <c r="L513" s="76" t="s">
        <v>57</v>
      </c>
    </row>
    <row r="514" spans="1:12" s="65" customFormat="1" ht="21.75" customHeight="1">
      <c r="A514" s="72"/>
      <c r="B514" s="350" t="s">
        <v>320</v>
      </c>
      <c r="C514" s="353"/>
      <c r="D514" s="354"/>
      <c r="E514" s="91"/>
      <c r="F514" s="72">
        <f t="shared" si="10"/>
        <v>0</v>
      </c>
      <c r="G514" s="83">
        <v>0</v>
      </c>
      <c r="H514" s="84" t="s">
        <v>347</v>
      </c>
      <c r="I514" s="64"/>
      <c r="J514" s="85">
        <v>0</v>
      </c>
      <c r="K514" s="85" t="s">
        <v>108</v>
      </c>
      <c r="L514" s="76" t="s">
        <v>57</v>
      </c>
    </row>
    <row r="515" spans="1:12" s="65" customFormat="1" ht="21.75" customHeight="1">
      <c r="A515" s="72"/>
      <c r="B515" s="350" t="s">
        <v>321</v>
      </c>
      <c r="C515" s="353"/>
      <c r="D515" s="354"/>
      <c r="E515" s="91"/>
      <c r="F515" s="72">
        <f t="shared" si="10"/>
        <v>0</v>
      </c>
      <c r="G515" s="83">
        <v>0</v>
      </c>
      <c r="H515" s="84" t="s">
        <v>347</v>
      </c>
      <c r="I515" s="64"/>
      <c r="J515" s="85">
        <v>0</v>
      </c>
      <c r="K515" s="85" t="s">
        <v>108</v>
      </c>
      <c r="L515" s="76" t="s">
        <v>57</v>
      </c>
    </row>
    <row r="516" spans="1:12" s="65" customFormat="1" ht="21.75" customHeight="1">
      <c r="A516" s="72"/>
      <c r="B516" s="350" t="s">
        <v>322</v>
      </c>
      <c r="C516" s="353"/>
      <c r="D516" s="354"/>
      <c r="E516" s="91"/>
      <c r="F516" s="72">
        <f t="shared" si="10"/>
        <v>0</v>
      </c>
      <c r="G516" s="83">
        <v>0</v>
      </c>
      <c r="H516" s="84" t="s">
        <v>347</v>
      </c>
      <c r="I516" s="64"/>
      <c r="J516" s="85">
        <v>0</v>
      </c>
      <c r="K516" s="85" t="s">
        <v>108</v>
      </c>
      <c r="L516" s="76" t="s">
        <v>57</v>
      </c>
    </row>
    <row r="517" spans="1:12" s="65" customFormat="1" ht="21.75" customHeight="1">
      <c r="A517" s="72"/>
      <c r="B517" s="350" t="s">
        <v>323</v>
      </c>
      <c r="C517" s="353"/>
      <c r="D517" s="354"/>
      <c r="E517" s="91"/>
      <c r="F517" s="72">
        <f t="shared" si="10"/>
        <v>0</v>
      </c>
      <c r="G517" s="83">
        <v>0</v>
      </c>
      <c r="H517" s="84" t="s">
        <v>347</v>
      </c>
      <c r="I517" s="64"/>
      <c r="J517" s="85">
        <v>0</v>
      </c>
      <c r="K517" s="85" t="s">
        <v>108</v>
      </c>
      <c r="L517" s="76" t="s">
        <v>57</v>
      </c>
    </row>
    <row r="518" spans="1:12" s="65" customFormat="1" ht="21.75" customHeight="1">
      <c r="A518" s="72"/>
      <c r="B518" s="350" t="s">
        <v>324</v>
      </c>
      <c r="C518" s="353"/>
      <c r="D518" s="354"/>
      <c r="E518" s="91"/>
      <c r="F518" s="72">
        <f t="shared" si="10"/>
        <v>0</v>
      </c>
      <c r="G518" s="83">
        <v>0</v>
      </c>
      <c r="H518" s="84" t="s">
        <v>347</v>
      </c>
      <c r="I518" s="64"/>
      <c r="J518" s="85">
        <v>0</v>
      </c>
      <c r="K518" s="85" t="s">
        <v>108</v>
      </c>
      <c r="L518" s="76" t="s">
        <v>57</v>
      </c>
    </row>
    <row r="519" spans="1:12" s="65" customFormat="1" ht="21.75" customHeight="1">
      <c r="A519" s="72"/>
      <c r="B519" s="350" t="s">
        <v>325</v>
      </c>
      <c r="C519" s="353"/>
      <c r="D519" s="354"/>
      <c r="E519" s="91"/>
      <c r="F519" s="72">
        <f t="shared" si="10"/>
        <v>0</v>
      </c>
      <c r="G519" s="83">
        <v>0</v>
      </c>
      <c r="H519" s="84" t="s">
        <v>347</v>
      </c>
      <c r="I519" s="64"/>
      <c r="J519" s="85">
        <v>0</v>
      </c>
      <c r="K519" s="85" t="s">
        <v>108</v>
      </c>
      <c r="L519" s="76" t="s">
        <v>57</v>
      </c>
    </row>
    <row r="520" spans="1:12" s="65" customFormat="1" ht="21.75" customHeight="1">
      <c r="A520" s="72"/>
      <c r="B520" s="350" t="s">
        <v>326</v>
      </c>
      <c r="C520" s="353"/>
      <c r="D520" s="354"/>
      <c r="E520" s="91"/>
      <c r="F520" s="72">
        <f t="shared" si="10"/>
        <v>0</v>
      </c>
      <c r="G520" s="83">
        <v>0</v>
      </c>
      <c r="H520" s="84" t="s">
        <v>347</v>
      </c>
      <c r="I520" s="64"/>
      <c r="J520" s="85">
        <v>0</v>
      </c>
      <c r="K520" s="85" t="s">
        <v>108</v>
      </c>
      <c r="L520" s="76" t="s">
        <v>57</v>
      </c>
    </row>
    <row r="521" spans="1:12" s="65" customFormat="1" ht="21.75" customHeight="1">
      <c r="A521" s="72"/>
      <c r="B521" s="350" t="s">
        <v>327</v>
      </c>
      <c r="C521" s="353"/>
      <c r="D521" s="354"/>
      <c r="E521" s="91"/>
      <c r="F521" s="72">
        <f t="shared" si="10"/>
        <v>0</v>
      </c>
      <c r="G521" s="83">
        <v>0</v>
      </c>
      <c r="H521" s="84" t="s">
        <v>347</v>
      </c>
      <c r="I521" s="64"/>
      <c r="J521" s="85">
        <v>0</v>
      </c>
      <c r="K521" s="85" t="s">
        <v>108</v>
      </c>
      <c r="L521" s="76" t="s">
        <v>57</v>
      </c>
    </row>
    <row r="522" spans="1:12" s="65" customFormat="1" ht="21.75" customHeight="1">
      <c r="A522" s="72"/>
      <c r="B522" s="350" t="s">
        <v>328</v>
      </c>
      <c r="C522" s="353"/>
      <c r="D522" s="354"/>
      <c r="E522" s="91"/>
      <c r="F522" s="72">
        <f t="shared" si="10"/>
        <v>0</v>
      </c>
      <c r="G522" s="83">
        <v>0</v>
      </c>
      <c r="H522" s="84" t="s">
        <v>347</v>
      </c>
      <c r="I522" s="64"/>
      <c r="J522" s="85">
        <v>0</v>
      </c>
      <c r="K522" s="85" t="s">
        <v>108</v>
      </c>
      <c r="L522" s="76" t="s">
        <v>57</v>
      </c>
    </row>
    <row r="523" spans="1:12" s="65" customFormat="1" ht="21.75" customHeight="1">
      <c r="A523" s="72"/>
      <c r="B523" s="350" t="s">
        <v>329</v>
      </c>
      <c r="C523" s="353"/>
      <c r="D523" s="354"/>
      <c r="E523" s="91"/>
      <c r="F523" s="72">
        <f t="shared" si="10"/>
        <v>0</v>
      </c>
      <c r="G523" s="83">
        <v>0</v>
      </c>
      <c r="H523" s="84" t="s">
        <v>347</v>
      </c>
      <c r="I523" s="64"/>
      <c r="J523" s="85">
        <v>0</v>
      </c>
      <c r="K523" s="85" t="s">
        <v>108</v>
      </c>
      <c r="L523" s="76" t="s">
        <v>57</v>
      </c>
    </row>
    <row r="524" spans="1:12" s="65" customFormat="1" ht="21.75" customHeight="1">
      <c r="A524" s="72"/>
      <c r="B524" s="350" t="s">
        <v>330</v>
      </c>
      <c r="C524" s="353"/>
      <c r="D524" s="354"/>
      <c r="E524" s="91"/>
      <c r="F524" s="72">
        <f t="shared" si="10"/>
        <v>0</v>
      </c>
      <c r="G524" s="83">
        <v>0</v>
      </c>
      <c r="H524" s="84" t="s">
        <v>347</v>
      </c>
      <c r="I524" s="64"/>
      <c r="J524" s="85">
        <v>0</v>
      </c>
      <c r="K524" s="85" t="s">
        <v>108</v>
      </c>
      <c r="L524" s="76" t="s">
        <v>57</v>
      </c>
    </row>
    <row r="525" spans="1:12" s="65" customFormat="1" ht="21.75" customHeight="1">
      <c r="A525" s="72"/>
      <c r="B525" s="350" t="s">
        <v>331</v>
      </c>
      <c r="C525" s="353"/>
      <c r="D525" s="354"/>
      <c r="E525" s="91"/>
      <c r="F525" s="72">
        <f t="shared" si="10"/>
        <v>0</v>
      </c>
      <c r="G525" s="83">
        <v>0</v>
      </c>
      <c r="H525" s="84" t="s">
        <v>347</v>
      </c>
      <c r="I525" s="64"/>
      <c r="J525" s="85">
        <v>0</v>
      </c>
      <c r="K525" s="85" t="s">
        <v>108</v>
      </c>
      <c r="L525" s="76" t="s">
        <v>57</v>
      </c>
    </row>
    <row r="526" spans="1:12" s="65" customFormat="1" ht="21.75" customHeight="1">
      <c r="A526" s="72"/>
      <c r="B526" s="350" t="s">
        <v>332</v>
      </c>
      <c r="C526" s="353"/>
      <c r="D526" s="354"/>
      <c r="E526" s="91"/>
      <c r="F526" s="72">
        <f t="shared" si="10"/>
        <v>0</v>
      </c>
      <c r="G526" s="83">
        <v>0</v>
      </c>
      <c r="H526" s="84" t="s">
        <v>347</v>
      </c>
      <c r="I526" s="64"/>
      <c r="J526" s="85">
        <v>0</v>
      </c>
      <c r="K526" s="85" t="s">
        <v>108</v>
      </c>
      <c r="L526" s="76" t="s">
        <v>57</v>
      </c>
    </row>
    <row r="527" spans="1:12" s="65" customFormat="1" ht="21.75" customHeight="1">
      <c r="A527" s="72"/>
      <c r="B527" s="350" t="s">
        <v>333</v>
      </c>
      <c r="C527" s="353"/>
      <c r="D527" s="354"/>
      <c r="E527" s="91"/>
      <c r="F527" s="72">
        <f t="shared" si="10"/>
        <v>0</v>
      </c>
      <c r="G527" s="83">
        <v>0</v>
      </c>
      <c r="H527" s="84" t="s">
        <v>347</v>
      </c>
      <c r="I527" s="64"/>
      <c r="J527" s="85">
        <v>0</v>
      </c>
      <c r="K527" s="85" t="s">
        <v>108</v>
      </c>
      <c r="L527" s="76" t="s">
        <v>57</v>
      </c>
    </row>
    <row r="528" spans="1:12" s="65" customFormat="1" ht="21.75" customHeight="1">
      <c r="A528" s="72"/>
      <c r="B528" s="350" t="s">
        <v>334</v>
      </c>
      <c r="C528" s="353"/>
      <c r="D528" s="354"/>
      <c r="E528" s="91"/>
      <c r="F528" s="72">
        <f t="shared" si="10"/>
        <v>0</v>
      </c>
      <c r="G528" s="83">
        <v>0</v>
      </c>
      <c r="H528" s="84" t="s">
        <v>347</v>
      </c>
      <c r="I528" s="64"/>
      <c r="J528" s="85">
        <v>0</v>
      </c>
      <c r="K528" s="85" t="s">
        <v>108</v>
      </c>
      <c r="L528" s="76" t="s">
        <v>57</v>
      </c>
    </row>
    <row r="529" spans="1:12" s="65" customFormat="1" ht="21.75" customHeight="1">
      <c r="A529" s="72"/>
      <c r="B529" s="350" t="s">
        <v>335</v>
      </c>
      <c r="C529" s="353"/>
      <c r="D529" s="354"/>
      <c r="E529" s="91"/>
      <c r="F529" s="72">
        <f t="shared" si="10"/>
        <v>0</v>
      </c>
      <c r="G529" s="83">
        <v>0</v>
      </c>
      <c r="H529" s="84" t="s">
        <v>347</v>
      </c>
      <c r="I529" s="64"/>
      <c r="J529" s="85">
        <v>0</v>
      </c>
      <c r="K529" s="85" t="s">
        <v>108</v>
      </c>
      <c r="L529" s="76" t="s">
        <v>57</v>
      </c>
    </row>
    <row r="530" spans="1:12" s="65" customFormat="1" ht="21.75" customHeight="1">
      <c r="A530" s="72"/>
      <c r="B530" s="350" t="s">
        <v>336</v>
      </c>
      <c r="C530" s="353"/>
      <c r="D530" s="354"/>
      <c r="E530" s="91"/>
      <c r="F530" s="72">
        <f t="shared" si="10"/>
        <v>0</v>
      </c>
      <c r="G530" s="83">
        <v>0</v>
      </c>
      <c r="H530" s="84" t="s">
        <v>347</v>
      </c>
      <c r="I530" s="64"/>
      <c r="J530" s="85">
        <v>0</v>
      </c>
      <c r="K530" s="85" t="s">
        <v>108</v>
      </c>
      <c r="L530" s="76" t="s">
        <v>57</v>
      </c>
    </row>
    <row r="531" spans="1:12" s="65" customFormat="1" ht="21.75" customHeight="1">
      <c r="A531" s="72"/>
      <c r="B531" s="350" t="s">
        <v>337</v>
      </c>
      <c r="C531" s="353"/>
      <c r="D531" s="354"/>
      <c r="E531" s="91"/>
      <c r="F531" s="72">
        <f t="shared" si="10"/>
        <v>0</v>
      </c>
      <c r="G531" s="83">
        <v>0</v>
      </c>
      <c r="H531" s="84" t="s">
        <v>347</v>
      </c>
      <c r="I531" s="64"/>
      <c r="J531" s="85">
        <v>0</v>
      </c>
      <c r="K531" s="85" t="s">
        <v>108</v>
      </c>
      <c r="L531" s="76" t="s">
        <v>57</v>
      </c>
    </row>
    <row r="532" spans="1:12" s="65" customFormat="1" ht="21.75" customHeight="1">
      <c r="A532" s="72"/>
      <c r="B532" s="350" t="s">
        <v>338</v>
      </c>
      <c r="C532" s="353"/>
      <c r="D532" s="354"/>
      <c r="E532" s="91"/>
      <c r="F532" s="72">
        <f t="shared" si="10"/>
        <v>0</v>
      </c>
      <c r="G532" s="83">
        <v>0</v>
      </c>
      <c r="H532" s="84" t="s">
        <v>347</v>
      </c>
      <c r="I532" s="64"/>
      <c r="J532" s="85">
        <v>0</v>
      </c>
      <c r="K532" s="85" t="s">
        <v>108</v>
      </c>
      <c r="L532" s="76" t="s">
        <v>57</v>
      </c>
    </row>
    <row r="533" spans="1:12" s="65" customFormat="1" ht="21.75" customHeight="1">
      <c r="A533" s="72"/>
      <c r="B533" s="350" t="s">
        <v>339</v>
      </c>
      <c r="C533" s="353"/>
      <c r="D533" s="354"/>
      <c r="E533" s="91"/>
      <c r="F533" s="72">
        <f t="shared" si="10"/>
        <v>0</v>
      </c>
      <c r="G533" s="83">
        <v>0</v>
      </c>
      <c r="H533" s="84" t="s">
        <v>347</v>
      </c>
      <c r="I533" s="64"/>
      <c r="J533" s="85">
        <v>0</v>
      </c>
      <c r="K533" s="85" t="s">
        <v>108</v>
      </c>
      <c r="L533" s="76" t="s">
        <v>57</v>
      </c>
    </row>
    <row r="534" spans="1:12" s="65" customFormat="1" ht="21.75" customHeight="1">
      <c r="A534" s="72"/>
      <c r="B534" s="350" t="s">
        <v>340</v>
      </c>
      <c r="C534" s="353"/>
      <c r="D534" s="354"/>
      <c r="E534" s="91"/>
      <c r="F534" s="72">
        <f t="shared" si="10"/>
        <v>0</v>
      </c>
      <c r="G534" s="83">
        <v>0</v>
      </c>
      <c r="H534" s="84" t="s">
        <v>347</v>
      </c>
      <c r="I534" s="64"/>
      <c r="J534" s="85">
        <v>0</v>
      </c>
      <c r="K534" s="85" t="s">
        <v>108</v>
      </c>
      <c r="L534" s="76" t="s">
        <v>57</v>
      </c>
    </row>
    <row r="535" spans="1:12" s="65" customFormat="1" ht="21.75" customHeight="1">
      <c r="A535" s="72"/>
      <c r="B535" s="350" t="s">
        <v>353</v>
      </c>
      <c r="C535" s="353"/>
      <c r="D535" s="354"/>
      <c r="E535" s="91"/>
      <c r="F535" s="72">
        <f t="shared" si="10"/>
        <v>0</v>
      </c>
      <c r="G535" s="83">
        <v>0</v>
      </c>
      <c r="H535" s="84" t="s">
        <v>347</v>
      </c>
      <c r="I535" s="64"/>
      <c r="J535" s="85">
        <v>0</v>
      </c>
      <c r="K535" s="85" t="s">
        <v>108</v>
      </c>
      <c r="L535" s="76" t="s">
        <v>57</v>
      </c>
    </row>
    <row r="536" spans="1:12" s="65" customFormat="1" ht="21.75" customHeight="1">
      <c r="A536" s="72"/>
      <c r="B536" s="350" t="s">
        <v>342</v>
      </c>
      <c r="C536" s="353"/>
      <c r="D536" s="354"/>
      <c r="E536" s="91"/>
      <c r="F536" s="72">
        <f t="shared" si="10"/>
        <v>0</v>
      </c>
      <c r="G536" s="83">
        <v>0</v>
      </c>
      <c r="H536" s="84" t="s">
        <v>347</v>
      </c>
      <c r="I536" s="64"/>
      <c r="J536" s="85">
        <v>0</v>
      </c>
      <c r="K536" s="85" t="s">
        <v>108</v>
      </c>
      <c r="L536" s="76" t="s">
        <v>57</v>
      </c>
    </row>
    <row r="537" spans="1:12" s="65" customFormat="1" ht="21.75" customHeight="1">
      <c r="A537" s="72"/>
      <c r="B537" s="350" t="s">
        <v>343</v>
      </c>
      <c r="C537" s="353"/>
      <c r="D537" s="354"/>
      <c r="E537" s="91"/>
      <c r="F537" s="72">
        <f t="shared" si="10"/>
        <v>0</v>
      </c>
      <c r="G537" s="83">
        <v>0</v>
      </c>
      <c r="H537" s="84" t="s">
        <v>347</v>
      </c>
      <c r="I537" s="64"/>
      <c r="J537" s="85">
        <v>0</v>
      </c>
      <c r="K537" s="85" t="s">
        <v>108</v>
      </c>
      <c r="L537" s="76" t="s">
        <v>57</v>
      </c>
    </row>
    <row r="538" spans="1:12" s="65" customFormat="1" ht="21.75" customHeight="1">
      <c r="A538" s="72"/>
      <c r="B538" s="350" t="s">
        <v>344</v>
      </c>
      <c r="C538" s="353"/>
      <c r="D538" s="354"/>
      <c r="E538" s="91"/>
      <c r="F538" s="72">
        <f t="shared" si="10"/>
        <v>0</v>
      </c>
      <c r="G538" s="83">
        <v>0</v>
      </c>
      <c r="H538" s="84" t="s">
        <v>347</v>
      </c>
      <c r="I538" s="64"/>
      <c r="J538" s="85">
        <v>0</v>
      </c>
      <c r="K538" s="85" t="s">
        <v>108</v>
      </c>
      <c r="L538" s="76" t="s">
        <v>57</v>
      </c>
    </row>
    <row r="539" spans="1:12" s="65" customFormat="1" ht="21.75" customHeight="1">
      <c r="A539" s="72"/>
      <c r="B539" s="350" t="s">
        <v>345</v>
      </c>
      <c r="C539" s="353"/>
      <c r="D539" s="354"/>
      <c r="E539" s="91"/>
      <c r="F539" s="72">
        <f t="shared" si="10"/>
        <v>0</v>
      </c>
      <c r="G539" s="83">
        <v>0</v>
      </c>
      <c r="H539" s="84" t="s">
        <v>347</v>
      </c>
      <c r="I539" s="64"/>
      <c r="J539" s="85">
        <v>0</v>
      </c>
      <c r="K539" s="85" t="s">
        <v>108</v>
      </c>
      <c r="L539" s="76" t="s">
        <v>57</v>
      </c>
    </row>
    <row r="540" spans="1:12" s="65" customFormat="1" ht="21.75" customHeight="1">
      <c r="A540" s="72"/>
      <c r="B540" s="350"/>
      <c r="C540" s="353"/>
      <c r="D540" s="354"/>
      <c r="E540" s="63"/>
      <c r="F540" s="62"/>
      <c r="G540" s="83"/>
      <c r="H540" s="84"/>
      <c r="I540" s="64"/>
      <c r="J540" s="85"/>
      <c r="K540" s="85"/>
      <c r="L540" s="76"/>
    </row>
    <row r="541" spans="1:12" s="65" customFormat="1" ht="21.75" customHeight="1">
      <c r="A541" s="66">
        <v>6</v>
      </c>
      <c r="B541" s="344" t="s">
        <v>355</v>
      </c>
      <c r="C541" s="345"/>
      <c r="D541" s="346"/>
      <c r="E541" s="87"/>
      <c r="F541" s="66">
        <f>G541*E541</f>
        <v>0</v>
      </c>
      <c r="G541" s="88">
        <f>SUM(G542:G543)</f>
        <v>0</v>
      </c>
      <c r="H541" s="89" t="s">
        <v>347</v>
      </c>
      <c r="I541" s="70">
        <v>100</v>
      </c>
      <c r="J541" s="90">
        <v>0</v>
      </c>
      <c r="K541" s="90" t="s">
        <v>108</v>
      </c>
      <c r="L541" s="70" t="s">
        <v>57</v>
      </c>
    </row>
    <row r="542" spans="1:12" s="65" customFormat="1" ht="21.75" customHeight="1">
      <c r="A542" s="72"/>
      <c r="B542" s="350" t="s">
        <v>356</v>
      </c>
      <c r="C542" s="353"/>
      <c r="D542" s="354"/>
      <c r="E542" s="91"/>
      <c r="F542" s="72"/>
      <c r="G542" s="83">
        <v>0</v>
      </c>
      <c r="H542" s="84" t="s">
        <v>347</v>
      </c>
      <c r="I542" s="76"/>
      <c r="J542" s="85">
        <v>0</v>
      </c>
      <c r="K542" s="85" t="s">
        <v>108</v>
      </c>
      <c r="L542" s="76" t="s">
        <v>57</v>
      </c>
    </row>
    <row r="543" spans="1:12" s="65" customFormat="1" ht="21.75" customHeight="1">
      <c r="A543" s="72"/>
      <c r="B543" s="350" t="s">
        <v>357</v>
      </c>
      <c r="C543" s="353"/>
      <c r="D543" s="354"/>
      <c r="E543" s="63"/>
      <c r="F543" s="72"/>
      <c r="G543" s="83">
        <v>0</v>
      </c>
      <c r="H543" s="84" t="s">
        <v>347</v>
      </c>
      <c r="I543" s="76"/>
      <c r="J543" s="85">
        <v>0</v>
      </c>
      <c r="K543" s="85" t="s">
        <v>108</v>
      </c>
      <c r="L543" s="76" t="s">
        <v>57</v>
      </c>
    </row>
    <row r="544" spans="1:12" s="65" customFormat="1" ht="21.75" customHeight="1">
      <c r="A544" s="66">
        <v>7</v>
      </c>
      <c r="B544" s="344" t="s">
        <v>358</v>
      </c>
      <c r="C544" s="345"/>
      <c r="D544" s="346"/>
      <c r="E544" s="87"/>
      <c r="F544" s="66">
        <f>G544*E544</f>
        <v>0</v>
      </c>
      <c r="G544" s="88">
        <f>G545</f>
        <v>0</v>
      </c>
      <c r="H544" s="89" t="s">
        <v>347</v>
      </c>
      <c r="I544" s="70">
        <v>100</v>
      </c>
      <c r="J544" s="90">
        <v>0</v>
      </c>
      <c r="K544" s="90" t="s">
        <v>108</v>
      </c>
      <c r="L544" s="70" t="s">
        <v>57</v>
      </c>
    </row>
    <row r="545" spans="1:12" s="65" customFormat="1" ht="21.75" customHeight="1">
      <c r="A545" s="72"/>
      <c r="B545" s="80" t="s">
        <v>356</v>
      </c>
      <c r="C545" s="81"/>
      <c r="D545" s="82"/>
      <c r="E545" s="91"/>
      <c r="F545" s="72">
        <f>G545*E545</f>
        <v>0</v>
      </c>
      <c r="G545" s="83">
        <v>0</v>
      </c>
      <c r="H545" s="84" t="s">
        <v>347</v>
      </c>
      <c r="I545" s="76"/>
      <c r="J545" s="85">
        <v>0</v>
      </c>
      <c r="K545" s="85" t="s">
        <v>108</v>
      </c>
      <c r="L545" s="76" t="s">
        <v>57</v>
      </c>
    </row>
    <row r="546" spans="1:12" s="65" customFormat="1" ht="21.75" customHeight="1">
      <c r="A546" s="72"/>
      <c r="B546" s="368"/>
      <c r="C546" s="369"/>
      <c r="D546" s="370"/>
      <c r="E546" s="63"/>
      <c r="F546" s="72"/>
      <c r="G546" s="83"/>
      <c r="H546" s="84"/>
      <c r="I546" s="64"/>
      <c r="J546" s="85"/>
      <c r="K546" s="85"/>
      <c r="L546" s="86"/>
    </row>
    <row r="547" spans="1:12" s="65" customFormat="1" ht="21.75" customHeight="1">
      <c r="A547" s="66">
        <v>8</v>
      </c>
      <c r="B547" s="344" t="s">
        <v>359</v>
      </c>
      <c r="C547" s="345"/>
      <c r="D547" s="346"/>
      <c r="E547" s="87"/>
      <c r="F547" s="66">
        <f>G547*E547</f>
        <v>0</v>
      </c>
      <c r="G547" s="88">
        <f>SUM(G548:G710)</f>
        <v>0</v>
      </c>
      <c r="H547" s="89" t="s">
        <v>360</v>
      </c>
      <c r="I547" s="70">
        <v>100</v>
      </c>
      <c r="J547" s="88">
        <f>SUM(J548:J710)</f>
        <v>0</v>
      </c>
      <c r="K547" s="90" t="s">
        <v>108</v>
      </c>
      <c r="L547" s="70" t="s">
        <v>57</v>
      </c>
    </row>
    <row r="548" spans="1:12" s="65" customFormat="1" ht="21.75" customHeight="1">
      <c r="A548" s="72"/>
      <c r="B548" s="350" t="s">
        <v>189</v>
      </c>
      <c r="C548" s="353"/>
      <c r="D548" s="354"/>
      <c r="E548" s="91"/>
      <c r="F548" s="72">
        <f>G548*E548</f>
        <v>0</v>
      </c>
      <c r="G548" s="83">
        <v>0</v>
      </c>
      <c r="H548" s="84" t="s">
        <v>360</v>
      </c>
      <c r="I548" s="76"/>
      <c r="J548" s="85">
        <v>0</v>
      </c>
      <c r="K548" s="85" t="s">
        <v>108</v>
      </c>
      <c r="L548" s="76" t="s">
        <v>57</v>
      </c>
    </row>
    <row r="549" spans="1:12" s="65" customFormat="1" ht="21.75" customHeight="1">
      <c r="A549" s="72"/>
      <c r="B549" s="350" t="s">
        <v>190</v>
      </c>
      <c r="C549" s="353"/>
      <c r="D549" s="354"/>
      <c r="E549" s="91"/>
      <c r="F549" s="72">
        <f t="shared" ref="F549:F612" si="11">G549*E549</f>
        <v>0</v>
      </c>
      <c r="G549" s="83">
        <v>0</v>
      </c>
      <c r="H549" s="84" t="s">
        <v>360</v>
      </c>
      <c r="I549" s="64"/>
      <c r="J549" s="85">
        <v>0</v>
      </c>
      <c r="K549" s="85" t="s">
        <v>108</v>
      </c>
      <c r="L549" s="76" t="s">
        <v>57</v>
      </c>
    </row>
    <row r="550" spans="1:12" s="65" customFormat="1" ht="21.75" customHeight="1">
      <c r="A550" s="72"/>
      <c r="B550" s="350" t="s">
        <v>191</v>
      </c>
      <c r="C550" s="353"/>
      <c r="D550" s="354"/>
      <c r="E550" s="91"/>
      <c r="F550" s="72">
        <f t="shared" si="11"/>
        <v>0</v>
      </c>
      <c r="G550" s="83">
        <v>0</v>
      </c>
      <c r="H550" s="84" t="s">
        <v>360</v>
      </c>
      <c r="I550" s="64"/>
      <c r="J550" s="85">
        <v>0</v>
      </c>
      <c r="K550" s="85" t="s">
        <v>108</v>
      </c>
      <c r="L550" s="76" t="s">
        <v>57</v>
      </c>
    </row>
    <row r="551" spans="1:12" s="65" customFormat="1" ht="21.75" customHeight="1">
      <c r="A551" s="72"/>
      <c r="B551" s="350" t="s">
        <v>192</v>
      </c>
      <c r="C551" s="353"/>
      <c r="D551" s="354"/>
      <c r="E551" s="91"/>
      <c r="F551" s="72">
        <f t="shared" si="11"/>
        <v>0</v>
      </c>
      <c r="G551" s="83">
        <v>0</v>
      </c>
      <c r="H551" s="84" t="s">
        <v>360</v>
      </c>
      <c r="I551" s="64"/>
      <c r="J551" s="85">
        <v>0</v>
      </c>
      <c r="K551" s="85" t="s">
        <v>108</v>
      </c>
      <c r="L551" s="76" t="s">
        <v>57</v>
      </c>
    </row>
    <row r="552" spans="1:12" s="65" customFormat="1" ht="21.75" customHeight="1">
      <c r="A552" s="72"/>
      <c r="B552" s="350" t="s">
        <v>361</v>
      </c>
      <c r="C552" s="353"/>
      <c r="D552" s="354"/>
      <c r="E552" s="91"/>
      <c r="F552" s="72">
        <f t="shared" si="11"/>
        <v>0</v>
      </c>
      <c r="G552" s="83">
        <v>0</v>
      </c>
      <c r="H552" s="84" t="s">
        <v>360</v>
      </c>
      <c r="I552" s="64"/>
      <c r="J552" s="85">
        <v>0</v>
      </c>
      <c r="K552" s="85" t="s">
        <v>108</v>
      </c>
      <c r="L552" s="76" t="s">
        <v>57</v>
      </c>
    </row>
    <row r="553" spans="1:12" s="65" customFormat="1" ht="21.75" customHeight="1">
      <c r="A553" s="72"/>
      <c r="B553" s="350" t="s">
        <v>194</v>
      </c>
      <c r="C553" s="353"/>
      <c r="D553" s="354"/>
      <c r="E553" s="91"/>
      <c r="F553" s="72">
        <f t="shared" si="11"/>
        <v>0</v>
      </c>
      <c r="G553" s="83">
        <v>0</v>
      </c>
      <c r="H553" s="84" t="s">
        <v>360</v>
      </c>
      <c r="I553" s="64"/>
      <c r="J553" s="85">
        <v>0</v>
      </c>
      <c r="K553" s="85" t="s">
        <v>108</v>
      </c>
      <c r="L553" s="76" t="s">
        <v>57</v>
      </c>
    </row>
    <row r="554" spans="1:12" s="65" customFormat="1" ht="21.75" customHeight="1">
      <c r="A554" s="72"/>
      <c r="B554" s="350" t="s">
        <v>195</v>
      </c>
      <c r="C554" s="353"/>
      <c r="D554" s="354"/>
      <c r="E554" s="91"/>
      <c r="F554" s="72">
        <f t="shared" si="11"/>
        <v>0</v>
      </c>
      <c r="G554" s="83">
        <v>0</v>
      </c>
      <c r="H554" s="84" t="s">
        <v>360</v>
      </c>
      <c r="I554" s="64"/>
      <c r="J554" s="85">
        <v>0</v>
      </c>
      <c r="K554" s="85" t="s">
        <v>108</v>
      </c>
      <c r="L554" s="76" t="s">
        <v>57</v>
      </c>
    </row>
    <row r="555" spans="1:12" s="65" customFormat="1" ht="21.75" customHeight="1">
      <c r="A555" s="72"/>
      <c r="B555" s="350" t="s">
        <v>196</v>
      </c>
      <c r="C555" s="353"/>
      <c r="D555" s="354"/>
      <c r="E555" s="91"/>
      <c r="F555" s="72">
        <f t="shared" si="11"/>
        <v>0</v>
      </c>
      <c r="G555" s="83">
        <v>0</v>
      </c>
      <c r="H555" s="84" t="s">
        <v>360</v>
      </c>
      <c r="I555" s="64"/>
      <c r="J555" s="85">
        <v>0</v>
      </c>
      <c r="K555" s="85" t="s">
        <v>108</v>
      </c>
      <c r="L555" s="76" t="s">
        <v>57</v>
      </c>
    </row>
    <row r="556" spans="1:12" s="65" customFormat="1" ht="21.75" customHeight="1">
      <c r="A556" s="72"/>
      <c r="B556" s="350" t="s">
        <v>197</v>
      </c>
      <c r="C556" s="353"/>
      <c r="D556" s="354"/>
      <c r="E556" s="91"/>
      <c r="F556" s="72">
        <f t="shared" si="11"/>
        <v>0</v>
      </c>
      <c r="G556" s="83">
        <v>0</v>
      </c>
      <c r="H556" s="84" t="s">
        <v>360</v>
      </c>
      <c r="I556" s="64"/>
      <c r="J556" s="85">
        <v>0</v>
      </c>
      <c r="K556" s="85" t="s">
        <v>108</v>
      </c>
      <c r="L556" s="76" t="s">
        <v>57</v>
      </c>
    </row>
    <row r="557" spans="1:12" s="65" customFormat="1" ht="21.75" customHeight="1">
      <c r="A557" s="72"/>
      <c r="B557" s="350" t="s">
        <v>198</v>
      </c>
      <c r="C557" s="353"/>
      <c r="D557" s="354"/>
      <c r="E557" s="91"/>
      <c r="F557" s="72">
        <f t="shared" si="11"/>
        <v>0</v>
      </c>
      <c r="G557" s="83">
        <v>0</v>
      </c>
      <c r="H557" s="84" t="s">
        <v>360</v>
      </c>
      <c r="I557" s="64"/>
      <c r="J557" s="85">
        <v>0</v>
      </c>
      <c r="K557" s="85" t="s">
        <v>108</v>
      </c>
      <c r="L557" s="76" t="s">
        <v>57</v>
      </c>
    </row>
    <row r="558" spans="1:12" s="65" customFormat="1" ht="21.75" customHeight="1">
      <c r="A558" s="72"/>
      <c r="B558" s="350" t="s">
        <v>199</v>
      </c>
      <c r="C558" s="353"/>
      <c r="D558" s="354"/>
      <c r="E558" s="91"/>
      <c r="F558" s="72">
        <f t="shared" si="11"/>
        <v>0</v>
      </c>
      <c r="G558" s="83">
        <v>0</v>
      </c>
      <c r="H558" s="84" t="s">
        <v>360</v>
      </c>
      <c r="I558" s="64"/>
      <c r="J558" s="85">
        <v>0</v>
      </c>
      <c r="K558" s="85" t="s">
        <v>108</v>
      </c>
      <c r="L558" s="76" t="s">
        <v>57</v>
      </c>
    </row>
    <row r="559" spans="1:12" s="65" customFormat="1" ht="21.75" customHeight="1">
      <c r="A559" s="72"/>
      <c r="B559" s="350" t="s">
        <v>200</v>
      </c>
      <c r="C559" s="353"/>
      <c r="D559" s="354"/>
      <c r="E559" s="91"/>
      <c r="F559" s="72">
        <f t="shared" si="11"/>
        <v>0</v>
      </c>
      <c r="G559" s="83">
        <v>0</v>
      </c>
      <c r="H559" s="84" t="s">
        <v>360</v>
      </c>
      <c r="I559" s="64"/>
      <c r="J559" s="85">
        <v>0</v>
      </c>
      <c r="K559" s="85" t="s">
        <v>108</v>
      </c>
      <c r="L559" s="76" t="s">
        <v>57</v>
      </c>
    </row>
    <row r="560" spans="1:12" s="65" customFormat="1" ht="21.75" customHeight="1">
      <c r="A560" s="72"/>
      <c r="B560" s="350" t="s">
        <v>201</v>
      </c>
      <c r="C560" s="353"/>
      <c r="D560" s="354"/>
      <c r="E560" s="91"/>
      <c r="F560" s="72">
        <f t="shared" si="11"/>
        <v>0</v>
      </c>
      <c r="G560" s="83">
        <v>0</v>
      </c>
      <c r="H560" s="84" t="s">
        <v>360</v>
      </c>
      <c r="I560" s="64"/>
      <c r="J560" s="85">
        <v>0</v>
      </c>
      <c r="K560" s="85" t="s">
        <v>108</v>
      </c>
      <c r="L560" s="76" t="s">
        <v>57</v>
      </c>
    </row>
    <row r="561" spans="1:12" s="65" customFormat="1" ht="21.75" customHeight="1">
      <c r="A561" s="72"/>
      <c r="B561" s="350" t="s">
        <v>202</v>
      </c>
      <c r="C561" s="353"/>
      <c r="D561" s="354"/>
      <c r="E561" s="91"/>
      <c r="F561" s="72">
        <f t="shared" si="11"/>
        <v>0</v>
      </c>
      <c r="G561" s="83">
        <v>0</v>
      </c>
      <c r="H561" s="84" t="s">
        <v>360</v>
      </c>
      <c r="I561" s="64"/>
      <c r="J561" s="85">
        <v>0</v>
      </c>
      <c r="K561" s="85" t="s">
        <v>108</v>
      </c>
      <c r="L561" s="76" t="s">
        <v>57</v>
      </c>
    </row>
    <row r="562" spans="1:12" s="65" customFormat="1" ht="21.75" customHeight="1">
      <c r="A562" s="72"/>
      <c r="B562" s="350" t="s">
        <v>203</v>
      </c>
      <c r="C562" s="353"/>
      <c r="D562" s="354"/>
      <c r="E562" s="91"/>
      <c r="F562" s="72">
        <f t="shared" si="11"/>
        <v>0</v>
      </c>
      <c r="G562" s="83">
        <v>0</v>
      </c>
      <c r="H562" s="84" t="s">
        <v>360</v>
      </c>
      <c r="I562" s="64"/>
      <c r="J562" s="85">
        <v>0</v>
      </c>
      <c r="K562" s="85" t="s">
        <v>108</v>
      </c>
      <c r="L562" s="76" t="s">
        <v>57</v>
      </c>
    </row>
    <row r="563" spans="1:12" s="65" customFormat="1" ht="21.75" customHeight="1">
      <c r="A563" s="72"/>
      <c r="B563" s="350" t="s">
        <v>204</v>
      </c>
      <c r="C563" s="353"/>
      <c r="D563" s="354"/>
      <c r="E563" s="91"/>
      <c r="F563" s="72">
        <f t="shared" si="11"/>
        <v>0</v>
      </c>
      <c r="G563" s="83">
        <v>0</v>
      </c>
      <c r="H563" s="84" t="s">
        <v>360</v>
      </c>
      <c r="I563" s="64"/>
      <c r="J563" s="85">
        <v>0</v>
      </c>
      <c r="K563" s="85" t="s">
        <v>108</v>
      </c>
      <c r="L563" s="76" t="s">
        <v>57</v>
      </c>
    </row>
    <row r="564" spans="1:12" s="65" customFormat="1" ht="21.75" customHeight="1">
      <c r="A564" s="72"/>
      <c r="B564" s="350" t="s">
        <v>205</v>
      </c>
      <c r="C564" s="353"/>
      <c r="D564" s="354"/>
      <c r="E564" s="91"/>
      <c r="F564" s="72">
        <f t="shared" si="11"/>
        <v>0</v>
      </c>
      <c r="G564" s="83">
        <v>0</v>
      </c>
      <c r="H564" s="84" t="s">
        <v>360</v>
      </c>
      <c r="I564" s="64"/>
      <c r="J564" s="85">
        <v>0</v>
      </c>
      <c r="K564" s="85" t="s">
        <v>108</v>
      </c>
      <c r="L564" s="76" t="s">
        <v>57</v>
      </c>
    </row>
    <row r="565" spans="1:12" s="65" customFormat="1" ht="21.75" customHeight="1">
      <c r="A565" s="72"/>
      <c r="B565" s="350" t="s">
        <v>206</v>
      </c>
      <c r="C565" s="353"/>
      <c r="D565" s="354"/>
      <c r="E565" s="91"/>
      <c r="F565" s="72">
        <f t="shared" si="11"/>
        <v>0</v>
      </c>
      <c r="G565" s="83">
        <v>0</v>
      </c>
      <c r="H565" s="84" t="s">
        <v>360</v>
      </c>
      <c r="I565" s="64"/>
      <c r="J565" s="85">
        <v>0</v>
      </c>
      <c r="K565" s="85" t="s">
        <v>108</v>
      </c>
      <c r="L565" s="76" t="s">
        <v>57</v>
      </c>
    </row>
    <row r="566" spans="1:12" s="65" customFormat="1" ht="21.75" customHeight="1">
      <c r="A566" s="72"/>
      <c r="B566" s="350" t="s">
        <v>207</v>
      </c>
      <c r="C566" s="353"/>
      <c r="D566" s="354"/>
      <c r="E566" s="91"/>
      <c r="F566" s="72">
        <f t="shared" si="11"/>
        <v>0</v>
      </c>
      <c r="G566" s="83">
        <v>0</v>
      </c>
      <c r="H566" s="84" t="s">
        <v>360</v>
      </c>
      <c r="I566" s="64"/>
      <c r="J566" s="85">
        <v>0</v>
      </c>
      <c r="K566" s="85" t="s">
        <v>108</v>
      </c>
      <c r="L566" s="76" t="s">
        <v>57</v>
      </c>
    </row>
    <row r="567" spans="1:12" s="65" customFormat="1" ht="21.75" customHeight="1">
      <c r="A567" s="72"/>
      <c r="B567" s="350" t="s">
        <v>208</v>
      </c>
      <c r="C567" s="353"/>
      <c r="D567" s="354"/>
      <c r="E567" s="91"/>
      <c r="F567" s="72">
        <f t="shared" si="11"/>
        <v>0</v>
      </c>
      <c r="G567" s="83">
        <v>0</v>
      </c>
      <c r="H567" s="84" t="s">
        <v>360</v>
      </c>
      <c r="I567" s="64"/>
      <c r="J567" s="85">
        <v>0</v>
      </c>
      <c r="K567" s="85" t="s">
        <v>108</v>
      </c>
      <c r="L567" s="76" t="s">
        <v>57</v>
      </c>
    </row>
    <row r="568" spans="1:12" s="65" customFormat="1" ht="21.75" customHeight="1">
      <c r="A568" s="72"/>
      <c r="B568" s="350" t="s">
        <v>209</v>
      </c>
      <c r="C568" s="353"/>
      <c r="D568" s="354"/>
      <c r="E568" s="91"/>
      <c r="F568" s="72">
        <f t="shared" si="11"/>
        <v>0</v>
      </c>
      <c r="G568" s="83">
        <v>0</v>
      </c>
      <c r="H568" s="84" t="s">
        <v>360</v>
      </c>
      <c r="I568" s="64"/>
      <c r="J568" s="85">
        <v>0</v>
      </c>
      <c r="K568" s="85" t="s">
        <v>108</v>
      </c>
      <c r="L568" s="76" t="s">
        <v>57</v>
      </c>
    </row>
    <row r="569" spans="1:12" s="65" customFormat="1" ht="21.75" customHeight="1">
      <c r="A569" s="72"/>
      <c r="B569" s="350" t="s">
        <v>210</v>
      </c>
      <c r="C569" s="353"/>
      <c r="D569" s="354"/>
      <c r="E569" s="91"/>
      <c r="F569" s="72">
        <f t="shared" si="11"/>
        <v>0</v>
      </c>
      <c r="G569" s="83">
        <v>0</v>
      </c>
      <c r="H569" s="84" t="s">
        <v>360</v>
      </c>
      <c r="I569" s="64"/>
      <c r="J569" s="85">
        <v>0</v>
      </c>
      <c r="K569" s="85" t="s">
        <v>108</v>
      </c>
      <c r="L569" s="76" t="s">
        <v>57</v>
      </c>
    </row>
    <row r="570" spans="1:12" s="65" customFormat="1" ht="21.75" customHeight="1">
      <c r="A570" s="72"/>
      <c r="B570" s="350" t="s">
        <v>211</v>
      </c>
      <c r="C570" s="353"/>
      <c r="D570" s="354"/>
      <c r="E570" s="91"/>
      <c r="F570" s="72">
        <f t="shared" si="11"/>
        <v>0</v>
      </c>
      <c r="G570" s="83">
        <v>0</v>
      </c>
      <c r="H570" s="84" t="s">
        <v>360</v>
      </c>
      <c r="I570" s="64"/>
      <c r="J570" s="85">
        <v>0</v>
      </c>
      <c r="K570" s="85" t="s">
        <v>108</v>
      </c>
      <c r="L570" s="76" t="s">
        <v>57</v>
      </c>
    </row>
    <row r="571" spans="1:12" s="65" customFormat="1" ht="21.75" customHeight="1">
      <c r="A571" s="72"/>
      <c r="B571" s="350" t="s">
        <v>212</v>
      </c>
      <c r="C571" s="353"/>
      <c r="D571" s="354"/>
      <c r="E571" s="91"/>
      <c r="F571" s="72">
        <f t="shared" si="11"/>
        <v>0</v>
      </c>
      <c r="G571" s="83">
        <v>0</v>
      </c>
      <c r="H571" s="84" t="s">
        <v>360</v>
      </c>
      <c r="I571" s="64"/>
      <c r="J571" s="85">
        <v>0</v>
      </c>
      <c r="K571" s="85" t="s">
        <v>108</v>
      </c>
      <c r="L571" s="76" t="s">
        <v>57</v>
      </c>
    </row>
    <row r="572" spans="1:12" s="65" customFormat="1" ht="21.75" customHeight="1">
      <c r="A572" s="72"/>
      <c r="B572" s="350" t="s">
        <v>213</v>
      </c>
      <c r="C572" s="353"/>
      <c r="D572" s="354"/>
      <c r="E572" s="91"/>
      <c r="F572" s="72">
        <f t="shared" si="11"/>
        <v>0</v>
      </c>
      <c r="G572" s="83">
        <v>0</v>
      </c>
      <c r="H572" s="84" t="s">
        <v>360</v>
      </c>
      <c r="I572" s="64"/>
      <c r="J572" s="85">
        <v>0</v>
      </c>
      <c r="K572" s="85" t="s">
        <v>108</v>
      </c>
      <c r="L572" s="76" t="s">
        <v>57</v>
      </c>
    </row>
    <row r="573" spans="1:12" s="65" customFormat="1" ht="21.75" customHeight="1">
      <c r="A573" s="72"/>
      <c r="B573" s="350" t="s">
        <v>214</v>
      </c>
      <c r="C573" s="353"/>
      <c r="D573" s="354"/>
      <c r="E573" s="91"/>
      <c r="F573" s="72">
        <f t="shared" si="11"/>
        <v>0</v>
      </c>
      <c r="G573" s="83">
        <v>0</v>
      </c>
      <c r="H573" s="84" t="s">
        <v>360</v>
      </c>
      <c r="I573" s="64"/>
      <c r="J573" s="85">
        <v>0</v>
      </c>
      <c r="K573" s="85" t="s">
        <v>108</v>
      </c>
      <c r="L573" s="76" t="s">
        <v>57</v>
      </c>
    </row>
    <row r="574" spans="1:12" s="65" customFormat="1" ht="21.75" customHeight="1">
      <c r="A574" s="72"/>
      <c r="B574" s="350" t="s">
        <v>215</v>
      </c>
      <c r="C574" s="353"/>
      <c r="D574" s="354"/>
      <c r="E574" s="91"/>
      <c r="F574" s="72">
        <f t="shared" si="11"/>
        <v>0</v>
      </c>
      <c r="G574" s="83">
        <v>0</v>
      </c>
      <c r="H574" s="84" t="s">
        <v>360</v>
      </c>
      <c r="I574" s="64"/>
      <c r="J574" s="85">
        <v>0</v>
      </c>
      <c r="K574" s="85" t="s">
        <v>108</v>
      </c>
      <c r="L574" s="76" t="s">
        <v>57</v>
      </c>
    </row>
    <row r="575" spans="1:12" s="65" customFormat="1" ht="21.75" customHeight="1">
      <c r="A575" s="72"/>
      <c r="B575" s="350" t="s">
        <v>216</v>
      </c>
      <c r="C575" s="353"/>
      <c r="D575" s="354"/>
      <c r="E575" s="91"/>
      <c r="F575" s="72">
        <f t="shared" si="11"/>
        <v>0</v>
      </c>
      <c r="G575" s="83">
        <v>0</v>
      </c>
      <c r="H575" s="84" t="s">
        <v>360</v>
      </c>
      <c r="I575" s="64"/>
      <c r="J575" s="85">
        <v>0</v>
      </c>
      <c r="K575" s="85" t="s">
        <v>108</v>
      </c>
      <c r="L575" s="76" t="s">
        <v>57</v>
      </c>
    </row>
    <row r="576" spans="1:12" s="65" customFormat="1" ht="21.75" customHeight="1">
      <c r="A576" s="72"/>
      <c r="B576" s="350" t="s">
        <v>217</v>
      </c>
      <c r="C576" s="353"/>
      <c r="D576" s="354"/>
      <c r="E576" s="91"/>
      <c r="F576" s="72">
        <f t="shared" si="11"/>
        <v>0</v>
      </c>
      <c r="G576" s="83">
        <v>0</v>
      </c>
      <c r="H576" s="84" t="s">
        <v>360</v>
      </c>
      <c r="I576" s="64"/>
      <c r="J576" s="85">
        <v>0</v>
      </c>
      <c r="K576" s="85" t="s">
        <v>108</v>
      </c>
      <c r="L576" s="76" t="s">
        <v>57</v>
      </c>
    </row>
    <row r="577" spans="1:12" s="65" customFormat="1" ht="21.75" customHeight="1">
      <c r="A577" s="72"/>
      <c r="B577" s="350" t="s">
        <v>218</v>
      </c>
      <c r="C577" s="353"/>
      <c r="D577" s="354"/>
      <c r="E577" s="91"/>
      <c r="F577" s="72">
        <f t="shared" si="11"/>
        <v>0</v>
      </c>
      <c r="G577" s="83">
        <v>0</v>
      </c>
      <c r="H577" s="84" t="s">
        <v>360</v>
      </c>
      <c r="I577" s="64"/>
      <c r="J577" s="85">
        <v>0</v>
      </c>
      <c r="K577" s="85" t="s">
        <v>108</v>
      </c>
      <c r="L577" s="76" t="s">
        <v>57</v>
      </c>
    </row>
    <row r="578" spans="1:12" s="65" customFormat="1" ht="21.75" customHeight="1">
      <c r="A578" s="72"/>
      <c r="B578" s="350" t="s">
        <v>219</v>
      </c>
      <c r="C578" s="353"/>
      <c r="D578" s="354"/>
      <c r="E578" s="91"/>
      <c r="F578" s="72">
        <f t="shared" si="11"/>
        <v>0</v>
      </c>
      <c r="G578" s="83">
        <v>0</v>
      </c>
      <c r="H578" s="84" t="s">
        <v>360</v>
      </c>
      <c r="I578" s="64"/>
      <c r="J578" s="85">
        <v>0</v>
      </c>
      <c r="K578" s="85" t="s">
        <v>108</v>
      </c>
      <c r="L578" s="76" t="s">
        <v>57</v>
      </c>
    </row>
    <row r="579" spans="1:12" s="65" customFormat="1" ht="21.75" customHeight="1">
      <c r="A579" s="72"/>
      <c r="B579" s="350" t="s">
        <v>220</v>
      </c>
      <c r="C579" s="353"/>
      <c r="D579" s="354"/>
      <c r="E579" s="91"/>
      <c r="F579" s="72">
        <f t="shared" si="11"/>
        <v>0</v>
      </c>
      <c r="G579" s="83">
        <v>0</v>
      </c>
      <c r="H579" s="84" t="s">
        <v>360</v>
      </c>
      <c r="I579" s="64"/>
      <c r="J579" s="85">
        <v>0</v>
      </c>
      <c r="K579" s="85" t="s">
        <v>108</v>
      </c>
      <c r="L579" s="76" t="s">
        <v>57</v>
      </c>
    </row>
    <row r="580" spans="1:12" s="65" customFormat="1" ht="21.75" customHeight="1">
      <c r="A580" s="72"/>
      <c r="B580" s="350" t="s">
        <v>221</v>
      </c>
      <c r="C580" s="353"/>
      <c r="D580" s="354"/>
      <c r="E580" s="91"/>
      <c r="F580" s="72">
        <f t="shared" si="11"/>
        <v>0</v>
      </c>
      <c r="G580" s="83">
        <v>0</v>
      </c>
      <c r="H580" s="84" t="s">
        <v>360</v>
      </c>
      <c r="I580" s="64"/>
      <c r="J580" s="85">
        <v>0</v>
      </c>
      <c r="K580" s="85" t="s">
        <v>108</v>
      </c>
      <c r="L580" s="76" t="s">
        <v>57</v>
      </c>
    </row>
    <row r="581" spans="1:12" s="65" customFormat="1" ht="21.75" customHeight="1">
      <c r="A581" s="72"/>
      <c r="B581" s="350" t="s">
        <v>222</v>
      </c>
      <c r="C581" s="353"/>
      <c r="D581" s="354"/>
      <c r="E581" s="91"/>
      <c r="F581" s="72">
        <f t="shared" si="11"/>
        <v>0</v>
      </c>
      <c r="G581" s="83">
        <v>0</v>
      </c>
      <c r="H581" s="84" t="s">
        <v>360</v>
      </c>
      <c r="I581" s="64"/>
      <c r="J581" s="85">
        <v>0</v>
      </c>
      <c r="K581" s="85" t="s">
        <v>108</v>
      </c>
      <c r="L581" s="76" t="s">
        <v>57</v>
      </c>
    </row>
    <row r="582" spans="1:12" s="65" customFormat="1" ht="21.75" customHeight="1">
      <c r="A582" s="72"/>
      <c r="B582" s="350" t="s">
        <v>223</v>
      </c>
      <c r="C582" s="353"/>
      <c r="D582" s="354"/>
      <c r="E582" s="91"/>
      <c r="F582" s="72">
        <f t="shared" si="11"/>
        <v>0</v>
      </c>
      <c r="G582" s="83">
        <v>0</v>
      </c>
      <c r="H582" s="84" t="s">
        <v>360</v>
      </c>
      <c r="I582" s="64"/>
      <c r="J582" s="85">
        <v>0</v>
      </c>
      <c r="K582" s="85" t="s">
        <v>108</v>
      </c>
      <c r="L582" s="76" t="s">
        <v>57</v>
      </c>
    </row>
    <row r="583" spans="1:12" s="65" customFormat="1" ht="21.75" customHeight="1">
      <c r="A583" s="72"/>
      <c r="B583" s="350" t="s">
        <v>224</v>
      </c>
      <c r="C583" s="353"/>
      <c r="D583" s="354"/>
      <c r="E583" s="91"/>
      <c r="F583" s="72">
        <f t="shared" si="11"/>
        <v>0</v>
      </c>
      <c r="G583" s="83">
        <v>0</v>
      </c>
      <c r="H583" s="84" t="s">
        <v>360</v>
      </c>
      <c r="I583" s="64"/>
      <c r="J583" s="85">
        <v>0</v>
      </c>
      <c r="K583" s="85" t="s">
        <v>108</v>
      </c>
      <c r="L583" s="76" t="s">
        <v>57</v>
      </c>
    </row>
    <row r="584" spans="1:12" s="65" customFormat="1" ht="21.75" customHeight="1">
      <c r="A584" s="72"/>
      <c r="B584" s="350" t="s">
        <v>225</v>
      </c>
      <c r="C584" s="353"/>
      <c r="D584" s="354"/>
      <c r="E584" s="91"/>
      <c r="F584" s="72">
        <f t="shared" si="11"/>
        <v>0</v>
      </c>
      <c r="G584" s="83">
        <v>0</v>
      </c>
      <c r="H584" s="84" t="s">
        <v>360</v>
      </c>
      <c r="I584" s="64"/>
      <c r="J584" s="85">
        <v>0</v>
      </c>
      <c r="K584" s="85" t="s">
        <v>108</v>
      </c>
      <c r="L584" s="76" t="s">
        <v>57</v>
      </c>
    </row>
    <row r="585" spans="1:12" s="65" customFormat="1" ht="21.75" customHeight="1">
      <c r="A585" s="72"/>
      <c r="B585" s="350" t="s">
        <v>226</v>
      </c>
      <c r="C585" s="353"/>
      <c r="D585" s="354"/>
      <c r="E585" s="91"/>
      <c r="F585" s="72">
        <f t="shared" si="11"/>
        <v>0</v>
      </c>
      <c r="G585" s="83">
        <v>0</v>
      </c>
      <c r="H585" s="84" t="s">
        <v>360</v>
      </c>
      <c r="I585" s="64"/>
      <c r="J585" s="85">
        <v>0</v>
      </c>
      <c r="K585" s="85" t="s">
        <v>108</v>
      </c>
      <c r="L585" s="76" t="s">
        <v>57</v>
      </c>
    </row>
    <row r="586" spans="1:12" s="65" customFormat="1" ht="21.75" customHeight="1">
      <c r="A586" s="72"/>
      <c r="B586" s="350" t="s">
        <v>362</v>
      </c>
      <c r="C586" s="353"/>
      <c r="D586" s="354"/>
      <c r="E586" s="91"/>
      <c r="F586" s="72">
        <f t="shared" si="11"/>
        <v>0</v>
      </c>
      <c r="G586" s="83">
        <v>0</v>
      </c>
      <c r="H586" s="84" t="s">
        <v>360</v>
      </c>
      <c r="I586" s="64"/>
      <c r="J586" s="85">
        <v>0</v>
      </c>
      <c r="K586" s="85" t="s">
        <v>108</v>
      </c>
      <c r="L586" s="76" t="s">
        <v>57</v>
      </c>
    </row>
    <row r="587" spans="1:12" s="65" customFormat="1" ht="21.75" customHeight="1">
      <c r="A587" s="72"/>
      <c r="B587" s="350" t="s">
        <v>228</v>
      </c>
      <c r="C587" s="353"/>
      <c r="D587" s="354"/>
      <c r="E587" s="91"/>
      <c r="F587" s="72">
        <f t="shared" si="11"/>
        <v>0</v>
      </c>
      <c r="G587" s="83">
        <v>0</v>
      </c>
      <c r="H587" s="84" t="s">
        <v>360</v>
      </c>
      <c r="I587" s="64"/>
      <c r="J587" s="85">
        <v>0</v>
      </c>
      <c r="K587" s="85" t="s">
        <v>108</v>
      </c>
      <c r="L587" s="76" t="s">
        <v>57</v>
      </c>
    </row>
    <row r="588" spans="1:12" s="65" customFormat="1" ht="21.75" customHeight="1">
      <c r="A588" s="72"/>
      <c r="B588" s="350" t="s">
        <v>229</v>
      </c>
      <c r="C588" s="353"/>
      <c r="D588" s="354"/>
      <c r="E588" s="91"/>
      <c r="F588" s="72">
        <f t="shared" si="11"/>
        <v>0</v>
      </c>
      <c r="G588" s="83">
        <v>0</v>
      </c>
      <c r="H588" s="84" t="s">
        <v>360</v>
      </c>
      <c r="I588" s="64"/>
      <c r="J588" s="85">
        <v>0</v>
      </c>
      <c r="K588" s="85" t="s">
        <v>108</v>
      </c>
      <c r="L588" s="76" t="s">
        <v>57</v>
      </c>
    </row>
    <row r="589" spans="1:12" s="65" customFormat="1" ht="21.75" customHeight="1">
      <c r="A589" s="72"/>
      <c r="B589" s="350" t="s">
        <v>230</v>
      </c>
      <c r="C589" s="353"/>
      <c r="D589" s="354"/>
      <c r="E589" s="91"/>
      <c r="F589" s="72">
        <f t="shared" si="11"/>
        <v>0</v>
      </c>
      <c r="G589" s="83">
        <v>0</v>
      </c>
      <c r="H589" s="84" t="s">
        <v>360</v>
      </c>
      <c r="I589" s="64"/>
      <c r="J589" s="85">
        <v>0</v>
      </c>
      <c r="K589" s="85" t="s">
        <v>108</v>
      </c>
      <c r="L589" s="76" t="s">
        <v>57</v>
      </c>
    </row>
    <row r="590" spans="1:12" s="65" customFormat="1" ht="21.75" customHeight="1">
      <c r="A590" s="72"/>
      <c r="B590" s="350" t="s">
        <v>231</v>
      </c>
      <c r="C590" s="353"/>
      <c r="D590" s="354"/>
      <c r="E590" s="91"/>
      <c r="F590" s="72">
        <f t="shared" si="11"/>
        <v>0</v>
      </c>
      <c r="G590" s="83">
        <v>0</v>
      </c>
      <c r="H590" s="84" t="s">
        <v>360</v>
      </c>
      <c r="I590" s="64"/>
      <c r="J590" s="85">
        <v>0</v>
      </c>
      <c r="K590" s="85" t="s">
        <v>108</v>
      </c>
      <c r="L590" s="76" t="s">
        <v>57</v>
      </c>
    </row>
    <row r="591" spans="1:12" s="65" customFormat="1" ht="21.75" customHeight="1">
      <c r="A591" s="72"/>
      <c r="B591" s="350" t="s">
        <v>232</v>
      </c>
      <c r="C591" s="353"/>
      <c r="D591" s="354"/>
      <c r="E591" s="91"/>
      <c r="F591" s="72">
        <f t="shared" si="11"/>
        <v>0</v>
      </c>
      <c r="G591" s="83">
        <v>0</v>
      </c>
      <c r="H591" s="84" t="s">
        <v>360</v>
      </c>
      <c r="I591" s="64"/>
      <c r="J591" s="85">
        <v>0</v>
      </c>
      <c r="K591" s="85" t="s">
        <v>108</v>
      </c>
      <c r="L591" s="76" t="s">
        <v>57</v>
      </c>
    </row>
    <row r="592" spans="1:12" s="65" customFormat="1" ht="21.75" customHeight="1">
      <c r="A592" s="72"/>
      <c r="B592" s="350" t="s">
        <v>363</v>
      </c>
      <c r="C592" s="353"/>
      <c r="D592" s="354"/>
      <c r="E592" s="91"/>
      <c r="F592" s="72">
        <f t="shared" si="11"/>
        <v>0</v>
      </c>
      <c r="G592" s="83">
        <v>0</v>
      </c>
      <c r="H592" s="84" t="s">
        <v>360</v>
      </c>
      <c r="I592" s="64"/>
      <c r="J592" s="85">
        <v>0</v>
      </c>
      <c r="K592" s="85" t="s">
        <v>108</v>
      </c>
      <c r="L592" s="76" t="s">
        <v>57</v>
      </c>
    </row>
    <row r="593" spans="1:12" s="65" customFormat="1" ht="21.75" customHeight="1">
      <c r="A593" s="72"/>
      <c r="B593" s="350" t="s">
        <v>234</v>
      </c>
      <c r="C593" s="353"/>
      <c r="D593" s="354"/>
      <c r="E593" s="91"/>
      <c r="F593" s="72">
        <f t="shared" si="11"/>
        <v>0</v>
      </c>
      <c r="G593" s="83">
        <v>0</v>
      </c>
      <c r="H593" s="84" t="s">
        <v>360</v>
      </c>
      <c r="I593" s="64"/>
      <c r="J593" s="85">
        <v>0</v>
      </c>
      <c r="K593" s="85" t="s">
        <v>108</v>
      </c>
      <c r="L593" s="76" t="s">
        <v>57</v>
      </c>
    </row>
    <row r="594" spans="1:12" s="65" customFormat="1" ht="21.75" customHeight="1">
      <c r="A594" s="72"/>
      <c r="B594" s="350" t="s">
        <v>235</v>
      </c>
      <c r="C594" s="353"/>
      <c r="D594" s="354"/>
      <c r="E594" s="91"/>
      <c r="F594" s="72">
        <f t="shared" si="11"/>
        <v>0</v>
      </c>
      <c r="G594" s="83">
        <v>0</v>
      </c>
      <c r="H594" s="84" t="s">
        <v>360</v>
      </c>
      <c r="I594" s="64"/>
      <c r="J594" s="85">
        <v>0</v>
      </c>
      <c r="K594" s="85" t="s">
        <v>108</v>
      </c>
      <c r="L594" s="76" t="s">
        <v>57</v>
      </c>
    </row>
    <row r="595" spans="1:12" s="65" customFormat="1" ht="21.75" customHeight="1">
      <c r="A595" s="72"/>
      <c r="B595" s="350" t="s">
        <v>236</v>
      </c>
      <c r="C595" s="353"/>
      <c r="D595" s="354"/>
      <c r="E595" s="91"/>
      <c r="F595" s="72">
        <f t="shared" si="11"/>
        <v>0</v>
      </c>
      <c r="G595" s="83">
        <v>0</v>
      </c>
      <c r="H595" s="84" t="s">
        <v>360</v>
      </c>
      <c r="I595" s="64"/>
      <c r="J595" s="85">
        <v>0</v>
      </c>
      <c r="K595" s="85" t="s">
        <v>108</v>
      </c>
      <c r="L595" s="76" t="s">
        <v>57</v>
      </c>
    </row>
    <row r="596" spans="1:12" s="65" customFormat="1" ht="21.75" customHeight="1">
      <c r="A596" s="72"/>
      <c r="B596" s="350" t="s">
        <v>160</v>
      </c>
      <c r="C596" s="353"/>
      <c r="D596" s="354"/>
      <c r="E596" s="91"/>
      <c r="F596" s="72">
        <f t="shared" si="11"/>
        <v>0</v>
      </c>
      <c r="G596" s="83">
        <v>0</v>
      </c>
      <c r="H596" s="84" t="s">
        <v>360</v>
      </c>
      <c r="I596" s="64"/>
      <c r="J596" s="85">
        <v>0</v>
      </c>
      <c r="K596" s="85" t="s">
        <v>108</v>
      </c>
      <c r="L596" s="76" t="s">
        <v>57</v>
      </c>
    </row>
    <row r="597" spans="1:12" s="65" customFormat="1" ht="21.75" customHeight="1">
      <c r="A597" s="72"/>
      <c r="B597" s="350" t="s">
        <v>237</v>
      </c>
      <c r="C597" s="353"/>
      <c r="D597" s="354"/>
      <c r="E597" s="91"/>
      <c r="F597" s="72">
        <f t="shared" si="11"/>
        <v>0</v>
      </c>
      <c r="G597" s="83">
        <v>0</v>
      </c>
      <c r="H597" s="84" t="s">
        <v>360</v>
      </c>
      <c r="I597" s="64"/>
      <c r="J597" s="85">
        <v>0</v>
      </c>
      <c r="K597" s="85" t="s">
        <v>108</v>
      </c>
      <c r="L597" s="76" t="s">
        <v>57</v>
      </c>
    </row>
    <row r="598" spans="1:12" s="65" customFormat="1" ht="21.75" customHeight="1">
      <c r="A598" s="72"/>
      <c r="B598" s="350" t="s">
        <v>238</v>
      </c>
      <c r="C598" s="353"/>
      <c r="D598" s="354"/>
      <c r="E598" s="91"/>
      <c r="F598" s="72">
        <f t="shared" si="11"/>
        <v>0</v>
      </c>
      <c r="G598" s="83">
        <v>0</v>
      </c>
      <c r="H598" s="84" t="s">
        <v>360</v>
      </c>
      <c r="I598" s="64"/>
      <c r="J598" s="85">
        <v>0</v>
      </c>
      <c r="K598" s="85" t="s">
        <v>108</v>
      </c>
      <c r="L598" s="76" t="s">
        <v>57</v>
      </c>
    </row>
    <row r="599" spans="1:12" s="65" customFormat="1" ht="21.75" customHeight="1">
      <c r="A599" s="72"/>
      <c r="B599" s="350" t="s">
        <v>239</v>
      </c>
      <c r="C599" s="353"/>
      <c r="D599" s="354"/>
      <c r="E599" s="91"/>
      <c r="F599" s="72">
        <f t="shared" si="11"/>
        <v>0</v>
      </c>
      <c r="G599" s="83">
        <v>0</v>
      </c>
      <c r="H599" s="84" t="s">
        <v>360</v>
      </c>
      <c r="I599" s="64"/>
      <c r="J599" s="85">
        <v>0</v>
      </c>
      <c r="K599" s="85" t="s">
        <v>108</v>
      </c>
      <c r="L599" s="76" t="s">
        <v>57</v>
      </c>
    </row>
    <row r="600" spans="1:12" s="65" customFormat="1" ht="21.75" customHeight="1">
      <c r="A600" s="72"/>
      <c r="B600" s="350" t="s">
        <v>240</v>
      </c>
      <c r="C600" s="353"/>
      <c r="D600" s="354"/>
      <c r="E600" s="91"/>
      <c r="F600" s="72">
        <f t="shared" si="11"/>
        <v>0</v>
      </c>
      <c r="G600" s="83">
        <v>0</v>
      </c>
      <c r="H600" s="84" t="s">
        <v>360</v>
      </c>
      <c r="I600" s="64"/>
      <c r="J600" s="85">
        <v>0</v>
      </c>
      <c r="K600" s="85" t="s">
        <v>108</v>
      </c>
      <c r="L600" s="76" t="s">
        <v>57</v>
      </c>
    </row>
    <row r="601" spans="1:12" s="65" customFormat="1" ht="21.75" customHeight="1">
      <c r="A601" s="72"/>
      <c r="B601" s="350" t="s">
        <v>241</v>
      </c>
      <c r="C601" s="353"/>
      <c r="D601" s="354"/>
      <c r="E601" s="91"/>
      <c r="F601" s="72">
        <f t="shared" si="11"/>
        <v>0</v>
      </c>
      <c r="G601" s="83">
        <v>0</v>
      </c>
      <c r="H601" s="84" t="s">
        <v>360</v>
      </c>
      <c r="I601" s="64"/>
      <c r="J601" s="85">
        <v>0</v>
      </c>
      <c r="K601" s="85" t="s">
        <v>108</v>
      </c>
      <c r="L601" s="76" t="s">
        <v>57</v>
      </c>
    </row>
    <row r="602" spans="1:12" s="65" customFormat="1" ht="21.75" customHeight="1">
      <c r="A602" s="72"/>
      <c r="B602" s="350" t="s">
        <v>242</v>
      </c>
      <c r="C602" s="353"/>
      <c r="D602" s="354"/>
      <c r="E602" s="91"/>
      <c r="F602" s="72">
        <f t="shared" si="11"/>
        <v>0</v>
      </c>
      <c r="G602" s="83">
        <v>0</v>
      </c>
      <c r="H602" s="84" t="s">
        <v>360</v>
      </c>
      <c r="I602" s="64"/>
      <c r="J602" s="85">
        <v>0</v>
      </c>
      <c r="K602" s="85" t="s">
        <v>108</v>
      </c>
      <c r="L602" s="76" t="s">
        <v>57</v>
      </c>
    </row>
    <row r="603" spans="1:12" s="65" customFormat="1" ht="21.75" customHeight="1">
      <c r="A603" s="72"/>
      <c r="B603" s="350" t="s">
        <v>243</v>
      </c>
      <c r="C603" s="353"/>
      <c r="D603" s="354"/>
      <c r="E603" s="91"/>
      <c r="F603" s="72">
        <f t="shared" si="11"/>
        <v>0</v>
      </c>
      <c r="G603" s="83">
        <v>0</v>
      </c>
      <c r="H603" s="84" t="s">
        <v>360</v>
      </c>
      <c r="I603" s="64"/>
      <c r="J603" s="85">
        <v>0</v>
      </c>
      <c r="K603" s="85" t="s">
        <v>108</v>
      </c>
      <c r="L603" s="76" t="s">
        <v>57</v>
      </c>
    </row>
    <row r="604" spans="1:12" s="65" customFormat="1" ht="21.75" customHeight="1">
      <c r="A604" s="72"/>
      <c r="B604" s="350" t="s">
        <v>244</v>
      </c>
      <c r="C604" s="353"/>
      <c r="D604" s="354"/>
      <c r="E604" s="91"/>
      <c r="F604" s="72">
        <f t="shared" si="11"/>
        <v>0</v>
      </c>
      <c r="G604" s="83">
        <v>0</v>
      </c>
      <c r="H604" s="84" t="s">
        <v>360</v>
      </c>
      <c r="I604" s="64"/>
      <c r="J604" s="85">
        <v>0</v>
      </c>
      <c r="K604" s="85" t="s">
        <v>108</v>
      </c>
      <c r="L604" s="76" t="s">
        <v>57</v>
      </c>
    </row>
    <row r="605" spans="1:12" s="65" customFormat="1" ht="21.75" customHeight="1">
      <c r="A605" s="72"/>
      <c r="B605" s="350" t="s">
        <v>245</v>
      </c>
      <c r="C605" s="353"/>
      <c r="D605" s="354"/>
      <c r="E605" s="91"/>
      <c r="F605" s="72">
        <f t="shared" si="11"/>
        <v>0</v>
      </c>
      <c r="G605" s="83">
        <v>0</v>
      </c>
      <c r="H605" s="84" t="s">
        <v>360</v>
      </c>
      <c r="I605" s="64"/>
      <c r="J605" s="85">
        <v>0</v>
      </c>
      <c r="K605" s="85" t="s">
        <v>108</v>
      </c>
      <c r="L605" s="76" t="s">
        <v>57</v>
      </c>
    </row>
    <row r="606" spans="1:12" s="65" customFormat="1" ht="21.75" customHeight="1">
      <c r="A606" s="72"/>
      <c r="B606" s="350" t="s">
        <v>246</v>
      </c>
      <c r="C606" s="353"/>
      <c r="D606" s="354"/>
      <c r="E606" s="91"/>
      <c r="F606" s="72">
        <f t="shared" si="11"/>
        <v>0</v>
      </c>
      <c r="G606" s="83">
        <v>0</v>
      </c>
      <c r="H606" s="84" t="s">
        <v>360</v>
      </c>
      <c r="I606" s="64"/>
      <c r="J606" s="85">
        <v>0</v>
      </c>
      <c r="K606" s="85" t="s">
        <v>108</v>
      </c>
      <c r="L606" s="76" t="s">
        <v>57</v>
      </c>
    </row>
    <row r="607" spans="1:12" s="65" customFormat="1" ht="21.75" customHeight="1">
      <c r="A607" s="72"/>
      <c r="B607" s="350" t="s">
        <v>161</v>
      </c>
      <c r="C607" s="353"/>
      <c r="D607" s="354"/>
      <c r="E607" s="91"/>
      <c r="F607" s="72">
        <f t="shared" si="11"/>
        <v>0</v>
      </c>
      <c r="G607" s="83">
        <v>0</v>
      </c>
      <c r="H607" s="84" t="s">
        <v>360</v>
      </c>
      <c r="I607" s="64"/>
      <c r="J607" s="85">
        <v>0</v>
      </c>
      <c r="K607" s="85" t="s">
        <v>108</v>
      </c>
      <c r="L607" s="76" t="s">
        <v>57</v>
      </c>
    </row>
    <row r="608" spans="1:12" s="65" customFormat="1" ht="21.75" customHeight="1">
      <c r="A608" s="72"/>
      <c r="B608" s="350" t="s">
        <v>247</v>
      </c>
      <c r="C608" s="353"/>
      <c r="D608" s="354"/>
      <c r="E608" s="91"/>
      <c r="F608" s="72">
        <f t="shared" si="11"/>
        <v>0</v>
      </c>
      <c r="G608" s="83">
        <v>0</v>
      </c>
      <c r="H608" s="84" t="s">
        <v>360</v>
      </c>
      <c r="I608" s="64"/>
      <c r="J608" s="85">
        <v>0</v>
      </c>
      <c r="K608" s="85" t="s">
        <v>108</v>
      </c>
      <c r="L608" s="76" t="s">
        <v>57</v>
      </c>
    </row>
    <row r="609" spans="1:12" s="65" customFormat="1" ht="21.75" customHeight="1">
      <c r="A609" s="72"/>
      <c r="B609" s="350" t="s">
        <v>248</v>
      </c>
      <c r="C609" s="353"/>
      <c r="D609" s="354"/>
      <c r="E609" s="91"/>
      <c r="F609" s="72">
        <f t="shared" si="11"/>
        <v>0</v>
      </c>
      <c r="G609" s="83">
        <v>0</v>
      </c>
      <c r="H609" s="84" t="s">
        <v>360</v>
      </c>
      <c r="I609" s="64"/>
      <c r="J609" s="85">
        <v>0</v>
      </c>
      <c r="K609" s="85" t="s">
        <v>108</v>
      </c>
      <c r="L609" s="76" t="s">
        <v>57</v>
      </c>
    </row>
    <row r="610" spans="1:12" s="65" customFormat="1" ht="21.75" customHeight="1">
      <c r="A610" s="72"/>
      <c r="B610" s="350" t="s">
        <v>249</v>
      </c>
      <c r="C610" s="353"/>
      <c r="D610" s="354"/>
      <c r="E610" s="91"/>
      <c r="F610" s="72">
        <f t="shared" si="11"/>
        <v>0</v>
      </c>
      <c r="G610" s="83">
        <v>0</v>
      </c>
      <c r="H610" s="84" t="s">
        <v>360</v>
      </c>
      <c r="I610" s="64"/>
      <c r="J610" s="85">
        <v>0</v>
      </c>
      <c r="K610" s="85" t="s">
        <v>108</v>
      </c>
      <c r="L610" s="76" t="s">
        <v>57</v>
      </c>
    </row>
    <row r="611" spans="1:12" s="65" customFormat="1" ht="21.75" customHeight="1">
      <c r="A611" s="72"/>
      <c r="B611" s="350" t="s">
        <v>250</v>
      </c>
      <c r="C611" s="353"/>
      <c r="D611" s="354"/>
      <c r="E611" s="91"/>
      <c r="F611" s="72">
        <f t="shared" si="11"/>
        <v>0</v>
      </c>
      <c r="G611" s="83">
        <v>0</v>
      </c>
      <c r="H611" s="84" t="s">
        <v>360</v>
      </c>
      <c r="I611" s="64"/>
      <c r="J611" s="85">
        <v>0</v>
      </c>
      <c r="K611" s="85" t="s">
        <v>108</v>
      </c>
      <c r="L611" s="76" t="s">
        <v>57</v>
      </c>
    </row>
    <row r="612" spans="1:12" s="65" customFormat="1" ht="21.75" customHeight="1">
      <c r="A612" s="72"/>
      <c r="B612" s="350" t="s">
        <v>251</v>
      </c>
      <c r="C612" s="353"/>
      <c r="D612" s="354"/>
      <c r="E612" s="91"/>
      <c r="F612" s="72">
        <f t="shared" si="11"/>
        <v>0</v>
      </c>
      <c r="G612" s="83">
        <v>0</v>
      </c>
      <c r="H612" s="84" t="s">
        <v>360</v>
      </c>
      <c r="I612" s="64"/>
      <c r="J612" s="85">
        <v>0</v>
      </c>
      <c r="K612" s="85" t="s">
        <v>108</v>
      </c>
      <c r="L612" s="76" t="s">
        <v>57</v>
      </c>
    </row>
    <row r="613" spans="1:12" s="65" customFormat="1" ht="21.75" customHeight="1">
      <c r="A613" s="72"/>
      <c r="B613" s="350" t="s">
        <v>252</v>
      </c>
      <c r="C613" s="353"/>
      <c r="D613" s="354"/>
      <c r="E613" s="91"/>
      <c r="F613" s="72">
        <f t="shared" ref="F613:F676" si="12">G613*E613</f>
        <v>0</v>
      </c>
      <c r="G613" s="83">
        <v>0</v>
      </c>
      <c r="H613" s="84" t="s">
        <v>360</v>
      </c>
      <c r="I613" s="64"/>
      <c r="J613" s="85">
        <v>0</v>
      </c>
      <c r="K613" s="85" t="s">
        <v>108</v>
      </c>
      <c r="L613" s="76" t="s">
        <v>57</v>
      </c>
    </row>
    <row r="614" spans="1:12" s="65" customFormat="1" ht="21.75" customHeight="1">
      <c r="A614" s="72"/>
      <c r="B614" s="350" t="s">
        <v>253</v>
      </c>
      <c r="C614" s="353"/>
      <c r="D614" s="354"/>
      <c r="E614" s="91"/>
      <c r="F614" s="72">
        <f t="shared" si="12"/>
        <v>0</v>
      </c>
      <c r="G614" s="83">
        <v>0</v>
      </c>
      <c r="H614" s="84" t="s">
        <v>360</v>
      </c>
      <c r="I614" s="64"/>
      <c r="J614" s="85">
        <v>0</v>
      </c>
      <c r="K614" s="85" t="s">
        <v>108</v>
      </c>
      <c r="L614" s="76" t="s">
        <v>57</v>
      </c>
    </row>
    <row r="615" spans="1:12" s="65" customFormat="1" ht="21.75" customHeight="1">
      <c r="A615" s="72"/>
      <c r="B615" s="350" t="s">
        <v>254</v>
      </c>
      <c r="C615" s="353"/>
      <c r="D615" s="354"/>
      <c r="E615" s="91"/>
      <c r="F615" s="72">
        <f t="shared" si="12"/>
        <v>0</v>
      </c>
      <c r="G615" s="83">
        <v>0</v>
      </c>
      <c r="H615" s="84" t="s">
        <v>360</v>
      </c>
      <c r="I615" s="64"/>
      <c r="J615" s="85">
        <v>0</v>
      </c>
      <c r="K615" s="85" t="s">
        <v>108</v>
      </c>
      <c r="L615" s="76" t="s">
        <v>57</v>
      </c>
    </row>
    <row r="616" spans="1:12" s="65" customFormat="1" ht="21.75" customHeight="1">
      <c r="A616" s="72"/>
      <c r="B616" s="350" t="s">
        <v>255</v>
      </c>
      <c r="C616" s="353"/>
      <c r="D616" s="354"/>
      <c r="E616" s="91"/>
      <c r="F616" s="72">
        <f t="shared" si="12"/>
        <v>0</v>
      </c>
      <c r="G616" s="83">
        <v>0</v>
      </c>
      <c r="H616" s="84" t="s">
        <v>360</v>
      </c>
      <c r="I616" s="64"/>
      <c r="J616" s="85">
        <v>0</v>
      </c>
      <c r="K616" s="85" t="s">
        <v>108</v>
      </c>
      <c r="L616" s="76" t="s">
        <v>57</v>
      </c>
    </row>
    <row r="617" spans="1:12" s="65" customFormat="1" ht="21.75" customHeight="1">
      <c r="A617" s="72"/>
      <c r="B617" s="350" t="s">
        <v>256</v>
      </c>
      <c r="C617" s="353"/>
      <c r="D617" s="354"/>
      <c r="E617" s="91"/>
      <c r="F617" s="72">
        <f t="shared" si="12"/>
        <v>0</v>
      </c>
      <c r="G617" s="83">
        <v>0</v>
      </c>
      <c r="H617" s="84" t="s">
        <v>360</v>
      </c>
      <c r="I617" s="64"/>
      <c r="J617" s="85">
        <v>0</v>
      </c>
      <c r="K617" s="85" t="s">
        <v>108</v>
      </c>
      <c r="L617" s="76" t="s">
        <v>57</v>
      </c>
    </row>
    <row r="618" spans="1:12" s="65" customFormat="1" ht="21.75" customHeight="1">
      <c r="A618" s="72"/>
      <c r="B618" s="350" t="s">
        <v>257</v>
      </c>
      <c r="C618" s="353"/>
      <c r="D618" s="354"/>
      <c r="E618" s="91"/>
      <c r="F618" s="72">
        <f t="shared" si="12"/>
        <v>0</v>
      </c>
      <c r="G618" s="83">
        <v>0</v>
      </c>
      <c r="H618" s="84" t="s">
        <v>360</v>
      </c>
      <c r="I618" s="64"/>
      <c r="J618" s="85">
        <v>0</v>
      </c>
      <c r="K618" s="85" t="s">
        <v>108</v>
      </c>
      <c r="L618" s="76" t="s">
        <v>57</v>
      </c>
    </row>
    <row r="619" spans="1:12" s="65" customFormat="1" ht="21.75" customHeight="1">
      <c r="A619" s="72"/>
      <c r="B619" s="350" t="s">
        <v>258</v>
      </c>
      <c r="C619" s="353"/>
      <c r="D619" s="354"/>
      <c r="E619" s="91"/>
      <c r="F619" s="72">
        <f t="shared" si="12"/>
        <v>0</v>
      </c>
      <c r="G619" s="83">
        <v>0</v>
      </c>
      <c r="H619" s="84" t="s">
        <v>360</v>
      </c>
      <c r="I619" s="64"/>
      <c r="J619" s="85">
        <v>0</v>
      </c>
      <c r="K619" s="85" t="s">
        <v>108</v>
      </c>
      <c r="L619" s="76" t="s">
        <v>57</v>
      </c>
    </row>
    <row r="620" spans="1:12" s="65" customFormat="1" ht="21.75" customHeight="1">
      <c r="A620" s="72"/>
      <c r="B620" s="350" t="s">
        <v>259</v>
      </c>
      <c r="C620" s="353"/>
      <c r="D620" s="354"/>
      <c r="E620" s="91"/>
      <c r="F620" s="72">
        <f t="shared" si="12"/>
        <v>0</v>
      </c>
      <c r="G620" s="83">
        <v>0</v>
      </c>
      <c r="H620" s="84" t="s">
        <v>360</v>
      </c>
      <c r="I620" s="64"/>
      <c r="J620" s="85">
        <v>0</v>
      </c>
      <c r="K620" s="85" t="s">
        <v>108</v>
      </c>
      <c r="L620" s="76" t="s">
        <v>57</v>
      </c>
    </row>
    <row r="621" spans="1:12" s="65" customFormat="1" ht="21.75" customHeight="1">
      <c r="A621" s="72"/>
      <c r="B621" s="350" t="s">
        <v>260</v>
      </c>
      <c r="C621" s="353"/>
      <c r="D621" s="354"/>
      <c r="E621" s="91"/>
      <c r="F621" s="72">
        <f t="shared" si="12"/>
        <v>0</v>
      </c>
      <c r="G621" s="83">
        <v>0</v>
      </c>
      <c r="H621" s="84" t="s">
        <v>360</v>
      </c>
      <c r="I621" s="64"/>
      <c r="J621" s="85">
        <v>0</v>
      </c>
      <c r="K621" s="85" t="s">
        <v>108</v>
      </c>
      <c r="L621" s="76" t="s">
        <v>57</v>
      </c>
    </row>
    <row r="622" spans="1:12" s="65" customFormat="1" ht="21.75" customHeight="1">
      <c r="A622" s="72"/>
      <c r="B622" s="350" t="s">
        <v>261</v>
      </c>
      <c r="C622" s="353"/>
      <c r="D622" s="354"/>
      <c r="E622" s="91"/>
      <c r="F622" s="72">
        <f t="shared" si="12"/>
        <v>0</v>
      </c>
      <c r="G622" s="83">
        <v>0</v>
      </c>
      <c r="H622" s="84" t="s">
        <v>360</v>
      </c>
      <c r="I622" s="64"/>
      <c r="J622" s="85">
        <v>0</v>
      </c>
      <c r="K622" s="85" t="s">
        <v>108</v>
      </c>
      <c r="L622" s="76" t="s">
        <v>57</v>
      </c>
    </row>
    <row r="623" spans="1:12" s="65" customFormat="1" ht="21.75" customHeight="1">
      <c r="A623" s="72"/>
      <c r="B623" s="350" t="s">
        <v>262</v>
      </c>
      <c r="C623" s="353"/>
      <c r="D623" s="354"/>
      <c r="E623" s="91"/>
      <c r="F623" s="72">
        <f t="shared" si="12"/>
        <v>0</v>
      </c>
      <c r="G623" s="83">
        <v>0</v>
      </c>
      <c r="H623" s="84" t="s">
        <v>360</v>
      </c>
      <c r="I623" s="64"/>
      <c r="J623" s="85">
        <v>0</v>
      </c>
      <c r="K623" s="85" t="s">
        <v>108</v>
      </c>
      <c r="L623" s="76" t="s">
        <v>57</v>
      </c>
    </row>
    <row r="624" spans="1:12" s="65" customFormat="1" ht="21.75" customHeight="1">
      <c r="A624" s="72"/>
      <c r="B624" s="350" t="s">
        <v>263</v>
      </c>
      <c r="C624" s="353"/>
      <c r="D624" s="354"/>
      <c r="E624" s="91"/>
      <c r="F624" s="72">
        <f t="shared" si="12"/>
        <v>0</v>
      </c>
      <c r="G624" s="83">
        <v>0</v>
      </c>
      <c r="H624" s="84" t="s">
        <v>360</v>
      </c>
      <c r="I624" s="64"/>
      <c r="J624" s="85">
        <v>0</v>
      </c>
      <c r="K624" s="85" t="s">
        <v>108</v>
      </c>
      <c r="L624" s="76" t="s">
        <v>57</v>
      </c>
    </row>
    <row r="625" spans="1:12" s="65" customFormat="1" ht="21.75" customHeight="1">
      <c r="A625" s="72"/>
      <c r="B625" s="350" t="s">
        <v>264</v>
      </c>
      <c r="C625" s="353"/>
      <c r="D625" s="354"/>
      <c r="E625" s="91"/>
      <c r="F625" s="72">
        <f t="shared" si="12"/>
        <v>0</v>
      </c>
      <c r="G625" s="83">
        <v>0</v>
      </c>
      <c r="H625" s="84" t="s">
        <v>360</v>
      </c>
      <c r="I625" s="64"/>
      <c r="J625" s="85">
        <v>0</v>
      </c>
      <c r="K625" s="85" t="s">
        <v>108</v>
      </c>
      <c r="L625" s="76" t="s">
        <v>57</v>
      </c>
    </row>
    <row r="626" spans="1:12" s="65" customFormat="1" ht="21.75" customHeight="1">
      <c r="A626" s="72"/>
      <c r="B626" s="350" t="s">
        <v>265</v>
      </c>
      <c r="C626" s="353"/>
      <c r="D626" s="354"/>
      <c r="E626" s="91"/>
      <c r="F626" s="72">
        <f t="shared" si="12"/>
        <v>0</v>
      </c>
      <c r="G626" s="83">
        <v>0</v>
      </c>
      <c r="H626" s="84" t="s">
        <v>360</v>
      </c>
      <c r="I626" s="64"/>
      <c r="J626" s="85">
        <v>0</v>
      </c>
      <c r="K626" s="85" t="s">
        <v>108</v>
      </c>
      <c r="L626" s="76" t="s">
        <v>57</v>
      </c>
    </row>
    <row r="627" spans="1:12" s="65" customFormat="1" ht="21.75" customHeight="1">
      <c r="A627" s="72"/>
      <c r="B627" s="350" t="s">
        <v>266</v>
      </c>
      <c r="C627" s="353"/>
      <c r="D627" s="354"/>
      <c r="E627" s="91"/>
      <c r="F627" s="72">
        <f t="shared" si="12"/>
        <v>0</v>
      </c>
      <c r="G627" s="83">
        <v>0</v>
      </c>
      <c r="H627" s="84" t="s">
        <v>360</v>
      </c>
      <c r="I627" s="64"/>
      <c r="J627" s="85">
        <v>0</v>
      </c>
      <c r="K627" s="85" t="s">
        <v>108</v>
      </c>
      <c r="L627" s="76" t="s">
        <v>57</v>
      </c>
    </row>
    <row r="628" spans="1:12" s="65" customFormat="1" ht="21.75" customHeight="1">
      <c r="A628" s="72"/>
      <c r="B628" s="350" t="s">
        <v>267</v>
      </c>
      <c r="C628" s="353"/>
      <c r="D628" s="354"/>
      <c r="E628" s="91"/>
      <c r="F628" s="72">
        <f t="shared" si="12"/>
        <v>0</v>
      </c>
      <c r="G628" s="83">
        <v>0</v>
      </c>
      <c r="H628" s="84" t="s">
        <v>360</v>
      </c>
      <c r="I628" s="64"/>
      <c r="J628" s="85">
        <v>0</v>
      </c>
      <c r="K628" s="85" t="s">
        <v>108</v>
      </c>
      <c r="L628" s="76" t="s">
        <v>57</v>
      </c>
    </row>
    <row r="629" spans="1:12" s="65" customFormat="1" ht="21.75" customHeight="1">
      <c r="A629" s="72"/>
      <c r="B629" s="350" t="s">
        <v>268</v>
      </c>
      <c r="C629" s="353"/>
      <c r="D629" s="354"/>
      <c r="E629" s="91"/>
      <c r="F629" s="72">
        <f t="shared" si="12"/>
        <v>0</v>
      </c>
      <c r="G629" s="83">
        <v>0</v>
      </c>
      <c r="H629" s="84" t="s">
        <v>360</v>
      </c>
      <c r="I629" s="64"/>
      <c r="J629" s="85">
        <v>0</v>
      </c>
      <c r="K629" s="85" t="s">
        <v>108</v>
      </c>
      <c r="L629" s="76" t="s">
        <v>57</v>
      </c>
    </row>
    <row r="630" spans="1:12" s="65" customFormat="1" ht="21.75" customHeight="1">
      <c r="A630" s="72"/>
      <c r="B630" s="350" t="s">
        <v>269</v>
      </c>
      <c r="C630" s="353"/>
      <c r="D630" s="354"/>
      <c r="E630" s="91"/>
      <c r="F630" s="72">
        <f t="shared" si="12"/>
        <v>0</v>
      </c>
      <c r="G630" s="83">
        <v>0</v>
      </c>
      <c r="H630" s="84" t="s">
        <v>360</v>
      </c>
      <c r="I630" s="64"/>
      <c r="J630" s="85">
        <v>0</v>
      </c>
      <c r="K630" s="85" t="s">
        <v>108</v>
      </c>
      <c r="L630" s="76" t="s">
        <v>57</v>
      </c>
    </row>
    <row r="631" spans="1:12" s="65" customFormat="1" ht="21.75" customHeight="1">
      <c r="A631" s="72"/>
      <c r="B631" s="350" t="s">
        <v>270</v>
      </c>
      <c r="C631" s="353"/>
      <c r="D631" s="354"/>
      <c r="E631" s="91"/>
      <c r="F631" s="72">
        <f t="shared" si="12"/>
        <v>0</v>
      </c>
      <c r="G631" s="83">
        <v>0</v>
      </c>
      <c r="H631" s="84" t="s">
        <v>360</v>
      </c>
      <c r="I631" s="64"/>
      <c r="J631" s="85">
        <v>0</v>
      </c>
      <c r="K631" s="85" t="s">
        <v>108</v>
      </c>
      <c r="L631" s="76" t="s">
        <v>57</v>
      </c>
    </row>
    <row r="632" spans="1:12" s="65" customFormat="1" ht="21.75" customHeight="1">
      <c r="A632" s="72"/>
      <c r="B632" s="350" t="s">
        <v>271</v>
      </c>
      <c r="C632" s="353"/>
      <c r="D632" s="354"/>
      <c r="E632" s="91"/>
      <c r="F632" s="72">
        <f t="shared" si="12"/>
        <v>0</v>
      </c>
      <c r="G632" s="83">
        <v>0</v>
      </c>
      <c r="H632" s="84" t="s">
        <v>360</v>
      </c>
      <c r="I632" s="64"/>
      <c r="J632" s="85">
        <v>0</v>
      </c>
      <c r="K632" s="85" t="s">
        <v>108</v>
      </c>
      <c r="L632" s="76" t="s">
        <v>57</v>
      </c>
    </row>
    <row r="633" spans="1:12" s="65" customFormat="1" ht="21.75" customHeight="1">
      <c r="A633" s="72"/>
      <c r="B633" s="350" t="s">
        <v>272</v>
      </c>
      <c r="C633" s="353"/>
      <c r="D633" s="354"/>
      <c r="E633" s="91"/>
      <c r="F633" s="72">
        <f t="shared" si="12"/>
        <v>0</v>
      </c>
      <c r="G633" s="83">
        <v>0</v>
      </c>
      <c r="H633" s="84" t="s">
        <v>360</v>
      </c>
      <c r="I633" s="64"/>
      <c r="J633" s="85">
        <v>0</v>
      </c>
      <c r="K633" s="85" t="s">
        <v>108</v>
      </c>
      <c r="L633" s="76" t="s">
        <v>57</v>
      </c>
    </row>
    <row r="634" spans="1:12" s="65" customFormat="1" ht="21.75" customHeight="1">
      <c r="A634" s="72"/>
      <c r="B634" s="350" t="s">
        <v>273</v>
      </c>
      <c r="C634" s="353"/>
      <c r="D634" s="354"/>
      <c r="E634" s="91"/>
      <c r="F634" s="72">
        <f t="shared" si="12"/>
        <v>0</v>
      </c>
      <c r="G634" s="83">
        <v>0</v>
      </c>
      <c r="H634" s="84" t="s">
        <v>360</v>
      </c>
      <c r="I634" s="64"/>
      <c r="J634" s="85">
        <v>0</v>
      </c>
      <c r="K634" s="85" t="s">
        <v>108</v>
      </c>
      <c r="L634" s="76" t="s">
        <v>57</v>
      </c>
    </row>
    <row r="635" spans="1:12" s="65" customFormat="1" ht="21.75" customHeight="1">
      <c r="A635" s="72"/>
      <c r="B635" s="350" t="s">
        <v>274</v>
      </c>
      <c r="C635" s="353"/>
      <c r="D635" s="354"/>
      <c r="E635" s="91"/>
      <c r="F635" s="72">
        <f t="shared" si="12"/>
        <v>0</v>
      </c>
      <c r="G635" s="83">
        <v>0</v>
      </c>
      <c r="H635" s="84" t="s">
        <v>360</v>
      </c>
      <c r="I635" s="64"/>
      <c r="J635" s="85">
        <v>0</v>
      </c>
      <c r="K635" s="85" t="s">
        <v>108</v>
      </c>
      <c r="L635" s="76" t="s">
        <v>57</v>
      </c>
    </row>
    <row r="636" spans="1:12" s="65" customFormat="1" ht="21.75" customHeight="1">
      <c r="A636" s="72"/>
      <c r="B636" s="350" t="s">
        <v>275</v>
      </c>
      <c r="C636" s="353"/>
      <c r="D636" s="354"/>
      <c r="E636" s="91"/>
      <c r="F636" s="72">
        <f t="shared" si="12"/>
        <v>0</v>
      </c>
      <c r="G636" s="83">
        <v>0</v>
      </c>
      <c r="H636" s="84" t="s">
        <v>360</v>
      </c>
      <c r="I636" s="64"/>
      <c r="J636" s="85">
        <v>0</v>
      </c>
      <c r="K636" s="85" t="s">
        <v>108</v>
      </c>
      <c r="L636" s="76" t="s">
        <v>57</v>
      </c>
    </row>
    <row r="637" spans="1:12" s="65" customFormat="1" ht="21.75" customHeight="1">
      <c r="A637" s="72"/>
      <c r="B637" s="350" t="s">
        <v>276</v>
      </c>
      <c r="C637" s="353"/>
      <c r="D637" s="354"/>
      <c r="E637" s="91"/>
      <c r="F637" s="72">
        <f t="shared" si="12"/>
        <v>0</v>
      </c>
      <c r="G637" s="83">
        <v>0</v>
      </c>
      <c r="H637" s="84" t="s">
        <v>360</v>
      </c>
      <c r="I637" s="64"/>
      <c r="J637" s="85">
        <v>0</v>
      </c>
      <c r="K637" s="85" t="s">
        <v>108</v>
      </c>
      <c r="L637" s="76" t="s">
        <v>57</v>
      </c>
    </row>
    <row r="638" spans="1:12" s="65" customFormat="1" ht="21.75" customHeight="1">
      <c r="A638" s="72"/>
      <c r="B638" s="350" t="s">
        <v>277</v>
      </c>
      <c r="C638" s="353"/>
      <c r="D638" s="354"/>
      <c r="E638" s="91"/>
      <c r="F638" s="72">
        <f t="shared" si="12"/>
        <v>0</v>
      </c>
      <c r="G638" s="83">
        <v>0</v>
      </c>
      <c r="H638" s="84" t="s">
        <v>360</v>
      </c>
      <c r="I638" s="64"/>
      <c r="J638" s="85">
        <v>0</v>
      </c>
      <c r="K638" s="85" t="s">
        <v>108</v>
      </c>
      <c r="L638" s="76" t="s">
        <v>57</v>
      </c>
    </row>
    <row r="639" spans="1:12" s="65" customFormat="1" ht="21.75" customHeight="1">
      <c r="A639" s="72"/>
      <c r="B639" s="350" t="s">
        <v>170</v>
      </c>
      <c r="C639" s="353"/>
      <c r="D639" s="354"/>
      <c r="E639" s="91"/>
      <c r="F639" s="72">
        <f t="shared" si="12"/>
        <v>0</v>
      </c>
      <c r="G639" s="83">
        <v>0</v>
      </c>
      <c r="H639" s="84" t="s">
        <v>360</v>
      </c>
      <c r="I639" s="64"/>
      <c r="J639" s="85">
        <v>0</v>
      </c>
      <c r="K639" s="85" t="s">
        <v>108</v>
      </c>
      <c r="L639" s="76" t="s">
        <v>57</v>
      </c>
    </row>
    <row r="640" spans="1:12" s="65" customFormat="1" ht="21.75" customHeight="1">
      <c r="A640" s="72"/>
      <c r="B640" s="350" t="s">
        <v>171</v>
      </c>
      <c r="C640" s="353"/>
      <c r="D640" s="354"/>
      <c r="E640" s="91"/>
      <c r="F640" s="72">
        <f t="shared" si="12"/>
        <v>0</v>
      </c>
      <c r="G640" s="83">
        <v>0</v>
      </c>
      <c r="H640" s="84" t="s">
        <v>360</v>
      </c>
      <c r="I640" s="64"/>
      <c r="J640" s="85">
        <v>0</v>
      </c>
      <c r="K640" s="85" t="s">
        <v>108</v>
      </c>
      <c r="L640" s="76" t="s">
        <v>57</v>
      </c>
    </row>
    <row r="641" spans="1:12" s="65" customFormat="1" ht="21.75" customHeight="1">
      <c r="A641" s="72"/>
      <c r="B641" s="350" t="s">
        <v>172</v>
      </c>
      <c r="C641" s="353"/>
      <c r="D641" s="354"/>
      <c r="E641" s="91"/>
      <c r="F641" s="72">
        <f t="shared" si="12"/>
        <v>0</v>
      </c>
      <c r="G641" s="83">
        <v>0</v>
      </c>
      <c r="H641" s="84" t="s">
        <v>360</v>
      </c>
      <c r="I641" s="64"/>
      <c r="J641" s="85">
        <v>0</v>
      </c>
      <c r="K641" s="85" t="s">
        <v>108</v>
      </c>
      <c r="L641" s="76" t="s">
        <v>57</v>
      </c>
    </row>
    <row r="642" spans="1:12" s="65" customFormat="1" ht="21.75" customHeight="1">
      <c r="A642" s="72"/>
      <c r="B642" s="350" t="s">
        <v>278</v>
      </c>
      <c r="C642" s="353"/>
      <c r="D642" s="354"/>
      <c r="E642" s="91"/>
      <c r="F642" s="72">
        <f t="shared" si="12"/>
        <v>0</v>
      </c>
      <c r="G642" s="83">
        <v>0</v>
      </c>
      <c r="H642" s="84" t="s">
        <v>360</v>
      </c>
      <c r="I642" s="64"/>
      <c r="J642" s="85">
        <v>0</v>
      </c>
      <c r="K642" s="85" t="s">
        <v>108</v>
      </c>
      <c r="L642" s="76" t="s">
        <v>57</v>
      </c>
    </row>
    <row r="643" spans="1:12" s="65" customFormat="1" ht="21.75" customHeight="1">
      <c r="A643" s="72"/>
      <c r="B643" s="350" t="s">
        <v>279</v>
      </c>
      <c r="C643" s="353"/>
      <c r="D643" s="354"/>
      <c r="E643" s="91"/>
      <c r="F643" s="72">
        <f t="shared" si="12"/>
        <v>0</v>
      </c>
      <c r="G643" s="83">
        <v>0</v>
      </c>
      <c r="H643" s="84" t="s">
        <v>360</v>
      </c>
      <c r="I643" s="64"/>
      <c r="J643" s="85">
        <v>0</v>
      </c>
      <c r="K643" s="85" t="s">
        <v>108</v>
      </c>
      <c r="L643" s="76" t="s">
        <v>57</v>
      </c>
    </row>
    <row r="644" spans="1:12" s="65" customFormat="1" ht="21.75" customHeight="1">
      <c r="A644" s="72"/>
      <c r="B644" s="350" t="s">
        <v>280</v>
      </c>
      <c r="C644" s="353"/>
      <c r="D644" s="354"/>
      <c r="E644" s="91"/>
      <c r="F644" s="72">
        <f t="shared" si="12"/>
        <v>0</v>
      </c>
      <c r="G644" s="83">
        <v>0</v>
      </c>
      <c r="H644" s="84" t="s">
        <v>360</v>
      </c>
      <c r="I644" s="64"/>
      <c r="J644" s="85">
        <v>0</v>
      </c>
      <c r="K644" s="85" t="s">
        <v>108</v>
      </c>
      <c r="L644" s="76" t="s">
        <v>57</v>
      </c>
    </row>
    <row r="645" spans="1:12" s="65" customFormat="1" ht="21.75" customHeight="1">
      <c r="A645" s="72"/>
      <c r="B645" s="350" t="s">
        <v>281</v>
      </c>
      <c r="C645" s="353"/>
      <c r="D645" s="354"/>
      <c r="E645" s="91"/>
      <c r="F645" s="72">
        <f t="shared" si="12"/>
        <v>0</v>
      </c>
      <c r="G645" s="83">
        <v>0</v>
      </c>
      <c r="H645" s="84" t="s">
        <v>360</v>
      </c>
      <c r="I645" s="64"/>
      <c r="J645" s="85">
        <v>0</v>
      </c>
      <c r="K645" s="85" t="s">
        <v>108</v>
      </c>
      <c r="L645" s="76" t="s">
        <v>57</v>
      </c>
    </row>
    <row r="646" spans="1:12" s="65" customFormat="1" ht="21.75" customHeight="1">
      <c r="A646" s="72"/>
      <c r="B646" s="350" t="s">
        <v>282</v>
      </c>
      <c r="C646" s="353"/>
      <c r="D646" s="354"/>
      <c r="E646" s="91"/>
      <c r="F646" s="72">
        <f t="shared" si="12"/>
        <v>0</v>
      </c>
      <c r="G646" s="83">
        <v>0</v>
      </c>
      <c r="H646" s="84" t="s">
        <v>360</v>
      </c>
      <c r="I646" s="64"/>
      <c r="J646" s="85">
        <v>0</v>
      </c>
      <c r="K646" s="85" t="s">
        <v>108</v>
      </c>
      <c r="L646" s="76" t="s">
        <v>57</v>
      </c>
    </row>
    <row r="647" spans="1:12" s="65" customFormat="1" ht="21.75" customHeight="1">
      <c r="A647" s="72"/>
      <c r="B647" s="350" t="s">
        <v>283</v>
      </c>
      <c r="C647" s="353"/>
      <c r="D647" s="354"/>
      <c r="E647" s="91"/>
      <c r="F647" s="72">
        <f t="shared" si="12"/>
        <v>0</v>
      </c>
      <c r="G647" s="83">
        <v>0</v>
      </c>
      <c r="H647" s="84" t="s">
        <v>360</v>
      </c>
      <c r="I647" s="64"/>
      <c r="J647" s="85">
        <v>0</v>
      </c>
      <c r="K647" s="85" t="s">
        <v>108</v>
      </c>
      <c r="L647" s="76" t="s">
        <v>57</v>
      </c>
    </row>
    <row r="648" spans="1:12" s="65" customFormat="1" ht="21.75" customHeight="1">
      <c r="A648" s="72"/>
      <c r="B648" s="350" t="s">
        <v>284</v>
      </c>
      <c r="C648" s="353"/>
      <c r="D648" s="354"/>
      <c r="E648" s="91"/>
      <c r="F648" s="72">
        <f t="shared" si="12"/>
        <v>0</v>
      </c>
      <c r="G648" s="83">
        <v>0</v>
      </c>
      <c r="H648" s="84" t="s">
        <v>360</v>
      </c>
      <c r="I648" s="64"/>
      <c r="J648" s="85">
        <v>0</v>
      </c>
      <c r="K648" s="85" t="s">
        <v>108</v>
      </c>
      <c r="L648" s="76" t="s">
        <v>57</v>
      </c>
    </row>
    <row r="649" spans="1:12" s="65" customFormat="1" ht="21.75" customHeight="1">
      <c r="A649" s="72"/>
      <c r="B649" s="350" t="s">
        <v>285</v>
      </c>
      <c r="C649" s="353"/>
      <c r="D649" s="354"/>
      <c r="E649" s="91"/>
      <c r="F649" s="72">
        <f t="shared" si="12"/>
        <v>0</v>
      </c>
      <c r="G649" s="83">
        <v>0</v>
      </c>
      <c r="H649" s="84" t="s">
        <v>360</v>
      </c>
      <c r="I649" s="64"/>
      <c r="J649" s="85">
        <v>0</v>
      </c>
      <c r="K649" s="85" t="s">
        <v>108</v>
      </c>
      <c r="L649" s="76" t="s">
        <v>57</v>
      </c>
    </row>
    <row r="650" spans="1:12" s="65" customFormat="1" ht="21.75" customHeight="1">
      <c r="A650" s="72"/>
      <c r="B650" s="350" t="s">
        <v>286</v>
      </c>
      <c r="C650" s="353"/>
      <c r="D650" s="354"/>
      <c r="E650" s="91"/>
      <c r="F650" s="72">
        <f t="shared" si="12"/>
        <v>0</v>
      </c>
      <c r="G650" s="83">
        <v>0</v>
      </c>
      <c r="H650" s="84" t="s">
        <v>360</v>
      </c>
      <c r="I650" s="64"/>
      <c r="J650" s="85">
        <v>0</v>
      </c>
      <c r="K650" s="85" t="s">
        <v>108</v>
      </c>
      <c r="L650" s="76" t="s">
        <v>57</v>
      </c>
    </row>
    <row r="651" spans="1:12" s="65" customFormat="1" ht="21.75" customHeight="1">
      <c r="A651" s="72"/>
      <c r="B651" s="350" t="s">
        <v>287</v>
      </c>
      <c r="C651" s="353"/>
      <c r="D651" s="354"/>
      <c r="E651" s="91"/>
      <c r="F651" s="72">
        <f t="shared" si="12"/>
        <v>0</v>
      </c>
      <c r="G651" s="83">
        <v>0</v>
      </c>
      <c r="H651" s="84" t="s">
        <v>360</v>
      </c>
      <c r="I651" s="64"/>
      <c r="J651" s="85">
        <v>0</v>
      </c>
      <c r="K651" s="85" t="s">
        <v>108</v>
      </c>
      <c r="L651" s="76" t="s">
        <v>57</v>
      </c>
    </row>
    <row r="652" spans="1:12" s="65" customFormat="1" ht="21.75" customHeight="1">
      <c r="A652" s="72"/>
      <c r="B652" s="350" t="s">
        <v>288</v>
      </c>
      <c r="C652" s="353"/>
      <c r="D652" s="354"/>
      <c r="E652" s="91"/>
      <c r="F652" s="72">
        <f t="shared" si="12"/>
        <v>0</v>
      </c>
      <c r="G652" s="83">
        <v>0</v>
      </c>
      <c r="H652" s="84" t="s">
        <v>360</v>
      </c>
      <c r="I652" s="64"/>
      <c r="J652" s="85">
        <v>0</v>
      </c>
      <c r="K652" s="85" t="s">
        <v>108</v>
      </c>
      <c r="L652" s="76" t="s">
        <v>57</v>
      </c>
    </row>
    <row r="653" spans="1:12" s="65" customFormat="1" ht="21.75" customHeight="1">
      <c r="A653" s="72"/>
      <c r="B653" s="350" t="s">
        <v>289</v>
      </c>
      <c r="C653" s="353"/>
      <c r="D653" s="354"/>
      <c r="E653" s="91"/>
      <c r="F653" s="72">
        <f t="shared" si="12"/>
        <v>0</v>
      </c>
      <c r="G653" s="83">
        <v>0</v>
      </c>
      <c r="H653" s="84" t="s">
        <v>360</v>
      </c>
      <c r="I653" s="64"/>
      <c r="J653" s="85">
        <v>0</v>
      </c>
      <c r="K653" s="85" t="s">
        <v>108</v>
      </c>
      <c r="L653" s="76" t="s">
        <v>57</v>
      </c>
    </row>
    <row r="654" spans="1:12" s="65" customFormat="1" ht="21.75" customHeight="1">
      <c r="A654" s="72"/>
      <c r="B654" s="350" t="s">
        <v>290</v>
      </c>
      <c r="C654" s="353"/>
      <c r="D654" s="354"/>
      <c r="E654" s="91"/>
      <c r="F654" s="72">
        <f t="shared" si="12"/>
        <v>0</v>
      </c>
      <c r="G654" s="83">
        <v>0</v>
      </c>
      <c r="H654" s="84" t="s">
        <v>360</v>
      </c>
      <c r="I654" s="64"/>
      <c r="J654" s="85">
        <v>0</v>
      </c>
      <c r="K654" s="85" t="s">
        <v>108</v>
      </c>
      <c r="L654" s="76" t="s">
        <v>57</v>
      </c>
    </row>
    <row r="655" spans="1:12" s="65" customFormat="1" ht="21.75" customHeight="1">
      <c r="A655" s="72"/>
      <c r="B655" s="350" t="s">
        <v>291</v>
      </c>
      <c r="C655" s="353"/>
      <c r="D655" s="354"/>
      <c r="E655" s="91"/>
      <c r="F655" s="72">
        <f t="shared" si="12"/>
        <v>0</v>
      </c>
      <c r="G655" s="83">
        <v>0</v>
      </c>
      <c r="H655" s="84" t="s">
        <v>360</v>
      </c>
      <c r="I655" s="64"/>
      <c r="J655" s="85">
        <v>0</v>
      </c>
      <c r="K655" s="85" t="s">
        <v>108</v>
      </c>
      <c r="L655" s="76" t="s">
        <v>57</v>
      </c>
    </row>
    <row r="656" spans="1:12" s="65" customFormat="1" ht="21.75" customHeight="1">
      <c r="A656" s="72"/>
      <c r="B656" s="350" t="s">
        <v>292</v>
      </c>
      <c r="C656" s="353"/>
      <c r="D656" s="354"/>
      <c r="E656" s="91"/>
      <c r="F656" s="72">
        <f t="shared" si="12"/>
        <v>0</v>
      </c>
      <c r="G656" s="83">
        <v>0</v>
      </c>
      <c r="H656" s="84" t="s">
        <v>360</v>
      </c>
      <c r="I656" s="64"/>
      <c r="J656" s="85">
        <v>0</v>
      </c>
      <c r="K656" s="85" t="s">
        <v>108</v>
      </c>
      <c r="L656" s="76" t="s">
        <v>57</v>
      </c>
    </row>
    <row r="657" spans="1:12" s="65" customFormat="1" ht="21.75" customHeight="1">
      <c r="A657" s="72"/>
      <c r="B657" s="350" t="s">
        <v>293</v>
      </c>
      <c r="C657" s="353"/>
      <c r="D657" s="354"/>
      <c r="E657" s="91"/>
      <c r="F657" s="72">
        <f t="shared" si="12"/>
        <v>0</v>
      </c>
      <c r="G657" s="83">
        <v>0</v>
      </c>
      <c r="H657" s="84" t="s">
        <v>360</v>
      </c>
      <c r="I657" s="64"/>
      <c r="J657" s="85">
        <v>0</v>
      </c>
      <c r="K657" s="85" t="s">
        <v>108</v>
      </c>
      <c r="L657" s="76" t="s">
        <v>57</v>
      </c>
    </row>
    <row r="658" spans="1:12" s="65" customFormat="1" ht="21.75" customHeight="1">
      <c r="A658" s="72"/>
      <c r="B658" s="350" t="s">
        <v>294</v>
      </c>
      <c r="C658" s="353"/>
      <c r="D658" s="354"/>
      <c r="E658" s="91"/>
      <c r="F658" s="72">
        <f t="shared" si="12"/>
        <v>0</v>
      </c>
      <c r="G658" s="83">
        <v>0</v>
      </c>
      <c r="H658" s="84" t="s">
        <v>360</v>
      </c>
      <c r="I658" s="64"/>
      <c r="J658" s="85">
        <v>0</v>
      </c>
      <c r="K658" s="85" t="s">
        <v>108</v>
      </c>
      <c r="L658" s="76" t="s">
        <v>57</v>
      </c>
    </row>
    <row r="659" spans="1:12" s="65" customFormat="1" ht="21.75" customHeight="1">
      <c r="A659" s="72"/>
      <c r="B659" s="350" t="s">
        <v>295</v>
      </c>
      <c r="C659" s="353"/>
      <c r="D659" s="354"/>
      <c r="E659" s="91"/>
      <c r="F659" s="72">
        <f t="shared" si="12"/>
        <v>0</v>
      </c>
      <c r="G659" s="83">
        <v>0</v>
      </c>
      <c r="H659" s="84" t="s">
        <v>360</v>
      </c>
      <c r="I659" s="64"/>
      <c r="J659" s="85">
        <v>0</v>
      </c>
      <c r="K659" s="85" t="s">
        <v>108</v>
      </c>
      <c r="L659" s="76" t="s">
        <v>57</v>
      </c>
    </row>
    <row r="660" spans="1:12" s="65" customFormat="1" ht="21.75" customHeight="1">
      <c r="A660" s="72"/>
      <c r="B660" s="350" t="s">
        <v>296</v>
      </c>
      <c r="C660" s="353"/>
      <c r="D660" s="354"/>
      <c r="E660" s="91"/>
      <c r="F660" s="72">
        <f t="shared" si="12"/>
        <v>0</v>
      </c>
      <c r="G660" s="83">
        <v>0</v>
      </c>
      <c r="H660" s="84" t="s">
        <v>360</v>
      </c>
      <c r="I660" s="64"/>
      <c r="J660" s="85">
        <v>0</v>
      </c>
      <c r="K660" s="85" t="s">
        <v>108</v>
      </c>
      <c r="L660" s="76" t="s">
        <v>57</v>
      </c>
    </row>
    <row r="661" spans="1:12" s="65" customFormat="1" ht="21.75" customHeight="1">
      <c r="A661" s="72"/>
      <c r="B661" s="350" t="s">
        <v>297</v>
      </c>
      <c r="C661" s="353"/>
      <c r="D661" s="354"/>
      <c r="E661" s="91"/>
      <c r="F661" s="72">
        <f t="shared" si="12"/>
        <v>0</v>
      </c>
      <c r="G661" s="83">
        <v>0</v>
      </c>
      <c r="H661" s="84" t="s">
        <v>360</v>
      </c>
      <c r="I661" s="64"/>
      <c r="J661" s="85">
        <v>0</v>
      </c>
      <c r="K661" s="85" t="s">
        <v>108</v>
      </c>
      <c r="L661" s="76" t="s">
        <v>57</v>
      </c>
    </row>
    <row r="662" spans="1:12" s="65" customFormat="1" ht="21.75" customHeight="1">
      <c r="A662" s="72"/>
      <c r="B662" s="350" t="s">
        <v>298</v>
      </c>
      <c r="C662" s="353"/>
      <c r="D662" s="354"/>
      <c r="E662" s="91"/>
      <c r="F662" s="72">
        <f t="shared" si="12"/>
        <v>0</v>
      </c>
      <c r="G662" s="83">
        <v>0</v>
      </c>
      <c r="H662" s="84" t="s">
        <v>360</v>
      </c>
      <c r="I662" s="64"/>
      <c r="J662" s="85">
        <v>0</v>
      </c>
      <c r="K662" s="85" t="s">
        <v>108</v>
      </c>
      <c r="L662" s="76" t="s">
        <v>57</v>
      </c>
    </row>
    <row r="663" spans="1:12" s="65" customFormat="1" ht="21.75" customHeight="1">
      <c r="A663" s="72"/>
      <c r="B663" s="350" t="s">
        <v>299</v>
      </c>
      <c r="C663" s="353"/>
      <c r="D663" s="354"/>
      <c r="E663" s="91"/>
      <c r="F663" s="72">
        <f t="shared" si="12"/>
        <v>0</v>
      </c>
      <c r="G663" s="83">
        <v>0</v>
      </c>
      <c r="H663" s="84" t="s">
        <v>360</v>
      </c>
      <c r="I663" s="64"/>
      <c r="J663" s="85">
        <v>0</v>
      </c>
      <c r="K663" s="85" t="s">
        <v>108</v>
      </c>
      <c r="L663" s="76" t="s">
        <v>57</v>
      </c>
    </row>
    <row r="664" spans="1:12" s="65" customFormat="1" ht="21.75" customHeight="1">
      <c r="A664" s="72"/>
      <c r="B664" s="350" t="s">
        <v>300</v>
      </c>
      <c r="C664" s="353"/>
      <c r="D664" s="354"/>
      <c r="E664" s="91"/>
      <c r="F664" s="72">
        <f t="shared" si="12"/>
        <v>0</v>
      </c>
      <c r="G664" s="83">
        <v>0</v>
      </c>
      <c r="H664" s="84" t="s">
        <v>360</v>
      </c>
      <c r="I664" s="64"/>
      <c r="J664" s="85">
        <v>0</v>
      </c>
      <c r="K664" s="85" t="s">
        <v>108</v>
      </c>
      <c r="L664" s="76" t="s">
        <v>57</v>
      </c>
    </row>
    <row r="665" spans="1:12" s="65" customFormat="1" ht="21.75" customHeight="1">
      <c r="A665" s="72"/>
      <c r="B665" s="350" t="s">
        <v>301</v>
      </c>
      <c r="C665" s="353"/>
      <c r="D665" s="354"/>
      <c r="E665" s="91"/>
      <c r="F665" s="72">
        <f t="shared" si="12"/>
        <v>0</v>
      </c>
      <c r="G665" s="83">
        <v>0</v>
      </c>
      <c r="H665" s="84" t="s">
        <v>360</v>
      </c>
      <c r="I665" s="64"/>
      <c r="J665" s="85">
        <v>0</v>
      </c>
      <c r="K665" s="85" t="s">
        <v>108</v>
      </c>
      <c r="L665" s="76" t="s">
        <v>57</v>
      </c>
    </row>
    <row r="666" spans="1:12" s="65" customFormat="1" ht="21.75" customHeight="1">
      <c r="A666" s="72"/>
      <c r="B666" s="350" t="s">
        <v>302</v>
      </c>
      <c r="C666" s="353"/>
      <c r="D666" s="354"/>
      <c r="E666" s="91"/>
      <c r="F666" s="72">
        <f t="shared" si="12"/>
        <v>0</v>
      </c>
      <c r="G666" s="83">
        <v>0</v>
      </c>
      <c r="H666" s="84" t="s">
        <v>360</v>
      </c>
      <c r="I666" s="64"/>
      <c r="J666" s="85">
        <v>0</v>
      </c>
      <c r="K666" s="85" t="s">
        <v>108</v>
      </c>
      <c r="L666" s="76" t="s">
        <v>57</v>
      </c>
    </row>
    <row r="667" spans="1:12" s="65" customFormat="1" ht="21.75" customHeight="1">
      <c r="A667" s="72"/>
      <c r="B667" s="350" t="s">
        <v>303</v>
      </c>
      <c r="C667" s="353"/>
      <c r="D667" s="354"/>
      <c r="E667" s="91"/>
      <c r="F667" s="72">
        <f t="shared" si="12"/>
        <v>0</v>
      </c>
      <c r="G667" s="83">
        <v>0</v>
      </c>
      <c r="H667" s="84" t="s">
        <v>360</v>
      </c>
      <c r="I667" s="64"/>
      <c r="J667" s="85">
        <v>0</v>
      </c>
      <c r="K667" s="85" t="s">
        <v>108</v>
      </c>
      <c r="L667" s="76" t="s">
        <v>57</v>
      </c>
    </row>
    <row r="668" spans="1:12" s="65" customFormat="1" ht="21.75" customHeight="1">
      <c r="A668" s="72"/>
      <c r="B668" s="350" t="s">
        <v>304</v>
      </c>
      <c r="C668" s="353"/>
      <c r="D668" s="354"/>
      <c r="E668" s="91"/>
      <c r="F668" s="72">
        <f t="shared" si="12"/>
        <v>0</v>
      </c>
      <c r="G668" s="83">
        <v>0</v>
      </c>
      <c r="H668" s="84" t="s">
        <v>360</v>
      </c>
      <c r="I668" s="64"/>
      <c r="J668" s="85">
        <v>0</v>
      </c>
      <c r="K668" s="85" t="s">
        <v>108</v>
      </c>
      <c r="L668" s="76" t="s">
        <v>57</v>
      </c>
    </row>
    <row r="669" spans="1:12" s="65" customFormat="1" ht="21.75" customHeight="1">
      <c r="A669" s="72"/>
      <c r="B669" s="350" t="s">
        <v>305</v>
      </c>
      <c r="C669" s="353"/>
      <c r="D669" s="354"/>
      <c r="E669" s="91"/>
      <c r="F669" s="72">
        <f t="shared" si="12"/>
        <v>0</v>
      </c>
      <c r="G669" s="83">
        <v>0</v>
      </c>
      <c r="H669" s="84" t="s">
        <v>360</v>
      </c>
      <c r="I669" s="64"/>
      <c r="J669" s="85">
        <v>0</v>
      </c>
      <c r="K669" s="85" t="s">
        <v>108</v>
      </c>
      <c r="L669" s="76" t="s">
        <v>57</v>
      </c>
    </row>
    <row r="670" spans="1:12" s="65" customFormat="1" ht="21.75" customHeight="1">
      <c r="A670" s="72"/>
      <c r="B670" s="350" t="s">
        <v>306</v>
      </c>
      <c r="C670" s="353"/>
      <c r="D670" s="354"/>
      <c r="E670" s="91"/>
      <c r="F670" s="72">
        <f t="shared" si="12"/>
        <v>0</v>
      </c>
      <c r="G670" s="83">
        <v>0</v>
      </c>
      <c r="H670" s="84" t="s">
        <v>360</v>
      </c>
      <c r="I670" s="64"/>
      <c r="J670" s="85">
        <v>0</v>
      </c>
      <c r="K670" s="85" t="s">
        <v>108</v>
      </c>
      <c r="L670" s="76" t="s">
        <v>57</v>
      </c>
    </row>
    <row r="671" spans="1:12" s="65" customFormat="1" ht="21.75" customHeight="1">
      <c r="A671" s="72"/>
      <c r="B671" s="350" t="s">
        <v>307</v>
      </c>
      <c r="C671" s="353"/>
      <c r="D671" s="354"/>
      <c r="E671" s="91"/>
      <c r="F671" s="72">
        <f t="shared" si="12"/>
        <v>0</v>
      </c>
      <c r="G671" s="83">
        <v>0</v>
      </c>
      <c r="H671" s="84" t="s">
        <v>360</v>
      </c>
      <c r="I671" s="64"/>
      <c r="J671" s="85">
        <v>0</v>
      </c>
      <c r="K671" s="85" t="s">
        <v>108</v>
      </c>
      <c r="L671" s="76" t="s">
        <v>57</v>
      </c>
    </row>
    <row r="672" spans="1:12" s="65" customFormat="1" ht="21.75" customHeight="1">
      <c r="A672" s="72"/>
      <c r="B672" s="350" t="s">
        <v>175</v>
      </c>
      <c r="C672" s="353"/>
      <c r="D672" s="354"/>
      <c r="E672" s="91"/>
      <c r="F672" s="72">
        <f t="shared" si="12"/>
        <v>0</v>
      </c>
      <c r="G672" s="83">
        <v>0</v>
      </c>
      <c r="H672" s="84" t="s">
        <v>360</v>
      </c>
      <c r="I672" s="64"/>
      <c r="J672" s="85">
        <v>0</v>
      </c>
      <c r="K672" s="85" t="s">
        <v>108</v>
      </c>
      <c r="L672" s="76" t="s">
        <v>57</v>
      </c>
    </row>
    <row r="673" spans="1:12" s="65" customFormat="1" ht="21.75" customHeight="1">
      <c r="A673" s="72"/>
      <c r="B673" s="350" t="s">
        <v>308</v>
      </c>
      <c r="C673" s="353"/>
      <c r="D673" s="354"/>
      <c r="E673" s="91"/>
      <c r="F673" s="72">
        <f t="shared" si="12"/>
        <v>0</v>
      </c>
      <c r="G673" s="83">
        <v>0</v>
      </c>
      <c r="H673" s="84" t="s">
        <v>360</v>
      </c>
      <c r="I673" s="64"/>
      <c r="J673" s="85">
        <v>0</v>
      </c>
      <c r="K673" s="85" t="s">
        <v>108</v>
      </c>
      <c r="L673" s="76" t="s">
        <v>57</v>
      </c>
    </row>
    <row r="674" spans="1:12" s="65" customFormat="1" ht="21.75" customHeight="1">
      <c r="A674" s="72"/>
      <c r="B674" s="350" t="s">
        <v>309</v>
      </c>
      <c r="C674" s="353"/>
      <c r="D674" s="354"/>
      <c r="E674" s="91"/>
      <c r="F674" s="72">
        <f t="shared" si="12"/>
        <v>0</v>
      </c>
      <c r="G674" s="83">
        <v>0</v>
      </c>
      <c r="H674" s="84" t="s">
        <v>360</v>
      </c>
      <c r="I674" s="64"/>
      <c r="J674" s="85">
        <v>0</v>
      </c>
      <c r="K674" s="85" t="s">
        <v>108</v>
      </c>
      <c r="L674" s="76" t="s">
        <v>57</v>
      </c>
    </row>
    <row r="675" spans="1:12" s="65" customFormat="1" ht="21.75" customHeight="1">
      <c r="A675" s="72"/>
      <c r="B675" s="350" t="s">
        <v>310</v>
      </c>
      <c r="C675" s="353"/>
      <c r="D675" s="354"/>
      <c r="E675" s="91"/>
      <c r="F675" s="72">
        <f t="shared" si="12"/>
        <v>0</v>
      </c>
      <c r="G675" s="83">
        <v>0</v>
      </c>
      <c r="H675" s="84" t="s">
        <v>360</v>
      </c>
      <c r="I675" s="64"/>
      <c r="J675" s="85">
        <v>0</v>
      </c>
      <c r="K675" s="85" t="s">
        <v>108</v>
      </c>
      <c r="L675" s="76" t="s">
        <v>57</v>
      </c>
    </row>
    <row r="676" spans="1:12" s="65" customFormat="1" ht="21.75" customHeight="1">
      <c r="A676" s="72"/>
      <c r="B676" s="350" t="s">
        <v>311</v>
      </c>
      <c r="C676" s="353"/>
      <c r="D676" s="354"/>
      <c r="E676" s="91"/>
      <c r="F676" s="72">
        <f t="shared" si="12"/>
        <v>0</v>
      </c>
      <c r="G676" s="83">
        <v>0</v>
      </c>
      <c r="H676" s="84" t="s">
        <v>360</v>
      </c>
      <c r="I676" s="64"/>
      <c r="J676" s="85">
        <v>0</v>
      </c>
      <c r="K676" s="85" t="s">
        <v>108</v>
      </c>
      <c r="L676" s="76" t="s">
        <v>57</v>
      </c>
    </row>
    <row r="677" spans="1:12" s="65" customFormat="1" ht="21.75" customHeight="1">
      <c r="A677" s="72"/>
      <c r="B677" s="350" t="s">
        <v>312</v>
      </c>
      <c r="C677" s="353"/>
      <c r="D677" s="354"/>
      <c r="E677" s="91"/>
      <c r="F677" s="72">
        <f t="shared" ref="F677:F710" si="13">G677*E677</f>
        <v>0</v>
      </c>
      <c r="G677" s="83">
        <v>0</v>
      </c>
      <c r="H677" s="84" t="s">
        <v>360</v>
      </c>
      <c r="I677" s="64"/>
      <c r="J677" s="85">
        <v>0</v>
      </c>
      <c r="K677" s="85" t="s">
        <v>108</v>
      </c>
      <c r="L677" s="76" t="s">
        <v>57</v>
      </c>
    </row>
    <row r="678" spans="1:12" s="65" customFormat="1" ht="21.75" customHeight="1">
      <c r="A678" s="72"/>
      <c r="B678" s="350" t="s">
        <v>313</v>
      </c>
      <c r="C678" s="353"/>
      <c r="D678" s="354"/>
      <c r="E678" s="91"/>
      <c r="F678" s="72">
        <f t="shared" si="13"/>
        <v>0</v>
      </c>
      <c r="G678" s="83">
        <v>0</v>
      </c>
      <c r="H678" s="84" t="s">
        <v>360</v>
      </c>
      <c r="I678" s="64"/>
      <c r="J678" s="85">
        <v>0</v>
      </c>
      <c r="K678" s="85" t="s">
        <v>108</v>
      </c>
      <c r="L678" s="76" t="s">
        <v>57</v>
      </c>
    </row>
    <row r="679" spans="1:12" s="65" customFormat="1" ht="21.75" customHeight="1">
      <c r="A679" s="72"/>
      <c r="B679" s="350" t="s">
        <v>314</v>
      </c>
      <c r="C679" s="353"/>
      <c r="D679" s="354"/>
      <c r="E679" s="91"/>
      <c r="F679" s="72">
        <f t="shared" si="13"/>
        <v>0</v>
      </c>
      <c r="G679" s="83">
        <v>0</v>
      </c>
      <c r="H679" s="84" t="s">
        <v>360</v>
      </c>
      <c r="I679" s="64"/>
      <c r="J679" s="85">
        <v>0</v>
      </c>
      <c r="K679" s="85" t="s">
        <v>108</v>
      </c>
      <c r="L679" s="76" t="s">
        <v>57</v>
      </c>
    </row>
    <row r="680" spans="1:12" s="65" customFormat="1" ht="21.75" customHeight="1">
      <c r="A680" s="72"/>
      <c r="B680" s="350" t="s">
        <v>315</v>
      </c>
      <c r="C680" s="353"/>
      <c r="D680" s="354"/>
      <c r="E680" s="91"/>
      <c r="F680" s="72">
        <f t="shared" si="13"/>
        <v>0</v>
      </c>
      <c r="G680" s="83">
        <v>0</v>
      </c>
      <c r="H680" s="84" t="s">
        <v>360</v>
      </c>
      <c r="I680" s="64"/>
      <c r="J680" s="85">
        <v>0</v>
      </c>
      <c r="K680" s="85" t="s">
        <v>108</v>
      </c>
      <c r="L680" s="76" t="s">
        <v>57</v>
      </c>
    </row>
    <row r="681" spans="1:12" s="65" customFormat="1" ht="21.75" customHeight="1">
      <c r="A681" s="72"/>
      <c r="B681" s="350" t="s">
        <v>316</v>
      </c>
      <c r="C681" s="353"/>
      <c r="D681" s="354"/>
      <c r="E681" s="91"/>
      <c r="F681" s="72">
        <f t="shared" si="13"/>
        <v>0</v>
      </c>
      <c r="G681" s="83">
        <v>0</v>
      </c>
      <c r="H681" s="84" t="s">
        <v>360</v>
      </c>
      <c r="I681" s="64"/>
      <c r="J681" s="85">
        <v>0</v>
      </c>
      <c r="K681" s="85" t="s">
        <v>108</v>
      </c>
      <c r="L681" s="76" t="s">
        <v>57</v>
      </c>
    </row>
    <row r="682" spans="1:12" s="65" customFormat="1" ht="21.75" customHeight="1">
      <c r="A682" s="72"/>
      <c r="B682" s="350" t="s">
        <v>317</v>
      </c>
      <c r="C682" s="353"/>
      <c r="D682" s="354"/>
      <c r="E682" s="91"/>
      <c r="F682" s="72">
        <f t="shared" si="13"/>
        <v>0</v>
      </c>
      <c r="G682" s="83">
        <v>0</v>
      </c>
      <c r="H682" s="84" t="s">
        <v>360</v>
      </c>
      <c r="I682" s="64"/>
      <c r="J682" s="85">
        <v>0</v>
      </c>
      <c r="K682" s="85" t="s">
        <v>108</v>
      </c>
      <c r="L682" s="76" t="s">
        <v>57</v>
      </c>
    </row>
    <row r="683" spans="1:12" s="65" customFormat="1" ht="21.75" customHeight="1">
      <c r="A683" s="72"/>
      <c r="B683" s="350" t="s">
        <v>318</v>
      </c>
      <c r="C683" s="353"/>
      <c r="D683" s="354"/>
      <c r="E683" s="91"/>
      <c r="F683" s="72">
        <f t="shared" si="13"/>
        <v>0</v>
      </c>
      <c r="G683" s="83">
        <v>0</v>
      </c>
      <c r="H683" s="84" t="s">
        <v>360</v>
      </c>
      <c r="I683" s="64"/>
      <c r="J683" s="85">
        <v>0</v>
      </c>
      <c r="K683" s="85" t="s">
        <v>108</v>
      </c>
      <c r="L683" s="76" t="s">
        <v>57</v>
      </c>
    </row>
    <row r="684" spans="1:12" s="65" customFormat="1" ht="21.75" customHeight="1">
      <c r="A684" s="72"/>
      <c r="B684" s="350" t="s">
        <v>319</v>
      </c>
      <c r="C684" s="353"/>
      <c r="D684" s="354"/>
      <c r="E684" s="91"/>
      <c r="F684" s="72">
        <f t="shared" si="13"/>
        <v>0</v>
      </c>
      <c r="G684" s="83">
        <v>0</v>
      </c>
      <c r="H684" s="84" t="s">
        <v>360</v>
      </c>
      <c r="I684" s="64"/>
      <c r="J684" s="85">
        <v>0</v>
      </c>
      <c r="K684" s="85" t="s">
        <v>108</v>
      </c>
      <c r="L684" s="76" t="s">
        <v>57</v>
      </c>
    </row>
    <row r="685" spans="1:12" s="65" customFormat="1" ht="21.75" customHeight="1">
      <c r="A685" s="72"/>
      <c r="B685" s="350" t="s">
        <v>320</v>
      </c>
      <c r="C685" s="353"/>
      <c r="D685" s="354"/>
      <c r="E685" s="91"/>
      <c r="F685" s="72">
        <f t="shared" si="13"/>
        <v>0</v>
      </c>
      <c r="G685" s="83">
        <v>0</v>
      </c>
      <c r="H685" s="84" t="s">
        <v>360</v>
      </c>
      <c r="I685" s="64"/>
      <c r="J685" s="85">
        <v>0</v>
      </c>
      <c r="K685" s="85" t="s">
        <v>108</v>
      </c>
      <c r="L685" s="76" t="s">
        <v>57</v>
      </c>
    </row>
    <row r="686" spans="1:12" s="65" customFormat="1" ht="21.75" customHeight="1">
      <c r="A686" s="72"/>
      <c r="B686" s="350" t="s">
        <v>321</v>
      </c>
      <c r="C686" s="353"/>
      <c r="D686" s="354"/>
      <c r="E686" s="91"/>
      <c r="F686" s="72">
        <f t="shared" si="13"/>
        <v>0</v>
      </c>
      <c r="G686" s="83">
        <v>0</v>
      </c>
      <c r="H686" s="84" t="s">
        <v>360</v>
      </c>
      <c r="I686" s="64"/>
      <c r="J686" s="85">
        <v>0</v>
      </c>
      <c r="K686" s="85" t="s">
        <v>108</v>
      </c>
      <c r="L686" s="76" t="s">
        <v>57</v>
      </c>
    </row>
    <row r="687" spans="1:12" s="65" customFormat="1" ht="21.75" customHeight="1">
      <c r="A687" s="72"/>
      <c r="B687" s="350" t="s">
        <v>322</v>
      </c>
      <c r="C687" s="353"/>
      <c r="D687" s="354"/>
      <c r="E687" s="91"/>
      <c r="F687" s="72">
        <f t="shared" si="13"/>
        <v>0</v>
      </c>
      <c r="G687" s="83">
        <v>0</v>
      </c>
      <c r="H687" s="84" t="s">
        <v>360</v>
      </c>
      <c r="I687" s="64"/>
      <c r="J687" s="85">
        <v>0</v>
      </c>
      <c r="K687" s="85" t="s">
        <v>108</v>
      </c>
      <c r="L687" s="76" t="s">
        <v>57</v>
      </c>
    </row>
    <row r="688" spans="1:12" s="65" customFormat="1" ht="21.75" customHeight="1">
      <c r="A688" s="72"/>
      <c r="B688" s="350" t="s">
        <v>323</v>
      </c>
      <c r="C688" s="353"/>
      <c r="D688" s="354"/>
      <c r="E688" s="91"/>
      <c r="F688" s="72">
        <f t="shared" si="13"/>
        <v>0</v>
      </c>
      <c r="G688" s="83">
        <v>0</v>
      </c>
      <c r="H688" s="84" t="s">
        <v>360</v>
      </c>
      <c r="I688" s="64"/>
      <c r="J688" s="85">
        <v>0</v>
      </c>
      <c r="K688" s="85" t="s">
        <v>108</v>
      </c>
      <c r="L688" s="76" t="s">
        <v>57</v>
      </c>
    </row>
    <row r="689" spans="1:12" s="65" customFormat="1" ht="21.75" customHeight="1">
      <c r="A689" s="72"/>
      <c r="B689" s="350" t="s">
        <v>324</v>
      </c>
      <c r="C689" s="353"/>
      <c r="D689" s="354"/>
      <c r="E689" s="91"/>
      <c r="F689" s="72">
        <f t="shared" si="13"/>
        <v>0</v>
      </c>
      <c r="G689" s="83">
        <v>0</v>
      </c>
      <c r="H689" s="84" t="s">
        <v>360</v>
      </c>
      <c r="I689" s="64"/>
      <c r="J689" s="85">
        <v>0</v>
      </c>
      <c r="K689" s="85" t="s">
        <v>108</v>
      </c>
      <c r="L689" s="76" t="s">
        <v>57</v>
      </c>
    </row>
    <row r="690" spans="1:12" s="65" customFormat="1" ht="21.75" customHeight="1">
      <c r="A690" s="72"/>
      <c r="B690" s="350" t="s">
        <v>325</v>
      </c>
      <c r="C690" s="353"/>
      <c r="D690" s="354"/>
      <c r="E690" s="91"/>
      <c r="F690" s="72">
        <f t="shared" si="13"/>
        <v>0</v>
      </c>
      <c r="G690" s="83">
        <v>0</v>
      </c>
      <c r="H690" s="84" t="s">
        <v>360</v>
      </c>
      <c r="I690" s="64"/>
      <c r="J690" s="85">
        <v>0</v>
      </c>
      <c r="K690" s="85" t="s">
        <v>108</v>
      </c>
      <c r="L690" s="76" t="s">
        <v>57</v>
      </c>
    </row>
    <row r="691" spans="1:12" s="65" customFormat="1" ht="21.75" customHeight="1">
      <c r="A691" s="72"/>
      <c r="B691" s="350" t="s">
        <v>326</v>
      </c>
      <c r="C691" s="353"/>
      <c r="D691" s="354"/>
      <c r="E691" s="91"/>
      <c r="F691" s="72">
        <f t="shared" si="13"/>
        <v>0</v>
      </c>
      <c r="G691" s="83">
        <v>0</v>
      </c>
      <c r="H691" s="84" t="s">
        <v>360</v>
      </c>
      <c r="I691" s="64"/>
      <c r="J691" s="85">
        <v>0</v>
      </c>
      <c r="K691" s="85" t="s">
        <v>108</v>
      </c>
      <c r="L691" s="76" t="s">
        <v>57</v>
      </c>
    </row>
    <row r="692" spans="1:12" s="65" customFormat="1" ht="21.75" customHeight="1">
      <c r="A692" s="72"/>
      <c r="B692" s="350" t="s">
        <v>327</v>
      </c>
      <c r="C692" s="353"/>
      <c r="D692" s="354"/>
      <c r="E692" s="91"/>
      <c r="F692" s="72">
        <f t="shared" si="13"/>
        <v>0</v>
      </c>
      <c r="G692" s="83">
        <v>0</v>
      </c>
      <c r="H692" s="84" t="s">
        <v>360</v>
      </c>
      <c r="I692" s="64"/>
      <c r="J692" s="85">
        <v>0</v>
      </c>
      <c r="K692" s="85" t="s">
        <v>108</v>
      </c>
      <c r="L692" s="76" t="s">
        <v>57</v>
      </c>
    </row>
    <row r="693" spans="1:12" s="65" customFormat="1" ht="21.75" customHeight="1">
      <c r="A693" s="72"/>
      <c r="B693" s="350" t="s">
        <v>328</v>
      </c>
      <c r="C693" s="353"/>
      <c r="D693" s="354"/>
      <c r="E693" s="91"/>
      <c r="F693" s="72">
        <f t="shared" si="13"/>
        <v>0</v>
      </c>
      <c r="G693" s="83">
        <v>0</v>
      </c>
      <c r="H693" s="84" t="s">
        <v>360</v>
      </c>
      <c r="I693" s="64"/>
      <c r="J693" s="85">
        <v>0</v>
      </c>
      <c r="K693" s="85" t="s">
        <v>108</v>
      </c>
      <c r="L693" s="76" t="s">
        <v>57</v>
      </c>
    </row>
    <row r="694" spans="1:12" s="65" customFormat="1" ht="21.75" customHeight="1">
      <c r="A694" s="72"/>
      <c r="B694" s="350" t="s">
        <v>329</v>
      </c>
      <c r="C694" s="353"/>
      <c r="D694" s="354"/>
      <c r="E694" s="91"/>
      <c r="F694" s="72">
        <f t="shared" si="13"/>
        <v>0</v>
      </c>
      <c r="G694" s="83">
        <v>0</v>
      </c>
      <c r="H694" s="84" t="s">
        <v>360</v>
      </c>
      <c r="I694" s="64"/>
      <c r="J694" s="85">
        <v>0</v>
      </c>
      <c r="K694" s="85" t="s">
        <v>108</v>
      </c>
      <c r="L694" s="76" t="s">
        <v>57</v>
      </c>
    </row>
    <row r="695" spans="1:12" s="65" customFormat="1" ht="21.75" customHeight="1">
      <c r="A695" s="72"/>
      <c r="B695" s="350" t="s">
        <v>330</v>
      </c>
      <c r="C695" s="353"/>
      <c r="D695" s="354"/>
      <c r="E695" s="91"/>
      <c r="F695" s="72">
        <f t="shared" si="13"/>
        <v>0</v>
      </c>
      <c r="G695" s="83">
        <v>0</v>
      </c>
      <c r="H695" s="84" t="s">
        <v>360</v>
      </c>
      <c r="I695" s="64"/>
      <c r="J695" s="85">
        <v>0</v>
      </c>
      <c r="K695" s="85" t="s">
        <v>108</v>
      </c>
      <c r="L695" s="76" t="s">
        <v>57</v>
      </c>
    </row>
    <row r="696" spans="1:12" s="65" customFormat="1" ht="21.75" customHeight="1">
      <c r="A696" s="72"/>
      <c r="B696" s="350" t="s">
        <v>331</v>
      </c>
      <c r="C696" s="353"/>
      <c r="D696" s="354"/>
      <c r="E696" s="91"/>
      <c r="F696" s="72">
        <f t="shared" si="13"/>
        <v>0</v>
      </c>
      <c r="G696" s="83">
        <v>0</v>
      </c>
      <c r="H696" s="84" t="s">
        <v>360</v>
      </c>
      <c r="I696" s="64"/>
      <c r="J696" s="85">
        <v>0</v>
      </c>
      <c r="K696" s="85" t="s">
        <v>108</v>
      </c>
      <c r="L696" s="76" t="s">
        <v>57</v>
      </c>
    </row>
    <row r="697" spans="1:12" s="65" customFormat="1" ht="21.75" customHeight="1">
      <c r="A697" s="72"/>
      <c r="B697" s="350" t="s">
        <v>332</v>
      </c>
      <c r="C697" s="353"/>
      <c r="D697" s="354"/>
      <c r="E697" s="91"/>
      <c r="F697" s="72">
        <f t="shared" si="13"/>
        <v>0</v>
      </c>
      <c r="G697" s="83">
        <v>0</v>
      </c>
      <c r="H697" s="84" t="s">
        <v>360</v>
      </c>
      <c r="I697" s="64"/>
      <c r="J697" s="85">
        <v>0</v>
      </c>
      <c r="K697" s="85" t="s">
        <v>108</v>
      </c>
      <c r="L697" s="76" t="s">
        <v>57</v>
      </c>
    </row>
    <row r="698" spans="1:12" s="65" customFormat="1" ht="21.75" customHeight="1">
      <c r="A698" s="72"/>
      <c r="B698" s="350" t="s">
        <v>333</v>
      </c>
      <c r="C698" s="353"/>
      <c r="D698" s="354"/>
      <c r="E698" s="91"/>
      <c r="F698" s="72">
        <f t="shared" si="13"/>
        <v>0</v>
      </c>
      <c r="G698" s="83">
        <v>0</v>
      </c>
      <c r="H698" s="84" t="s">
        <v>360</v>
      </c>
      <c r="I698" s="64"/>
      <c r="J698" s="85">
        <v>0</v>
      </c>
      <c r="K698" s="85" t="s">
        <v>108</v>
      </c>
      <c r="L698" s="76" t="s">
        <v>57</v>
      </c>
    </row>
    <row r="699" spans="1:12" s="65" customFormat="1" ht="21.75" customHeight="1">
      <c r="A699" s="72"/>
      <c r="B699" s="350" t="s">
        <v>334</v>
      </c>
      <c r="C699" s="353"/>
      <c r="D699" s="354"/>
      <c r="E699" s="91"/>
      <c r="F699" s="72">
        <f t="shared" si="13"/>
        <v>0</v>
      </c>
      <c r="G699" s="83">
        <v>0</v>
      </c>
      <c r="H699" s="84" t="s">
        <v>360</v>
      </c>
      <c r="I699" s="64"/>
      <c r="J699" s="85">
        <v>0</v>
      </c>
      <c r="K699" s="85" t="s">
        <v>108</v>
      </c>
      <c r="L699" s="76" t="s">
        <v>57</v>
      </c>
    </row>
    <row r="700" spans="1:12" s="65" customFormat="1" ht="21.75" customHeight="1">
      <c r="A700" s="72"/>
      <c r="B700" s="350" t="s">
        <v>335</v>
      </c>
      <c r="C700" s="353"/>
      <c r="D700" s="354"/>
      <c r="E700" s="91"/>
      <c r="F700" s="72">
        <f t="shared" si="13"/>
        <v>0</v>
      </c>
      <c r="G700" s="83">
        <v>0</v>
      </c>
      <c r="H700" s="84" t="s">
        <v>360</v>
      </c>
      <c r="I700" s="64"/>
      <c r="J700" s="85">
        <v>0</v>
      </c>
      <c r="K700" s="85" t="s">
        <v>108</v>
      </c>
      <c r="L700" s="76" t="s">
        <v>57</v>
      </c>
    </row>
    <row r="701" spans="1:12" s="65" customFormat="1" ht="21.75" customHeight="1">
      <c r="A701" s="72"/>
      <c r="B701" s="350" t="s">
        <v>336</v>
      </c>
      <c r="C701" s="353"/>
      <c r="D701" s="354"/>
      <c r="E701" s="91"/>
      <c r="F701" s="72">
        <f t="shared" si="13"/>
        <v>0</v>
      </c>
      <c r="G701" s="83">
        <v>0</v>
      </c>
      <c r="H701" s="84" t="s">
        <v>360</v>
      </c>
      <c r="I701" s="64"/>
      <c r="J701" s="85">
        <v>0</v>
      </c>
      <c r="K701" s="85" t="s">
        <v>108</v>
      </c>
      <c r="L701" s="76" t="s">
        <v>57</v>
      </c>
    </row>
    <row r="702" spans="1:12" s="65" customFormat="1" ht="21.75" customHeight="1">
      <c r="A702" s="72"/>
      <c r="B702" s="350" t="s">
        <v>337</v>
      </c>
      <c r="C702" s="353"/>
      <c r="D702" s="354"/>
      <c r="E702" s="91"/>
      <c r="F702" s="72">
        <f t="shared" si="13"/>
        <v>0</v>
      </c>
      <c r="G702" s="83">
        <v>0</v>
      </c>
      <c r="H702" s="84" t="s">
        <v>360</v>
      </c>
      <c r="I702" s="64"/>
      <c r="J702" s="85">
        <v>0</v>
      </c>
      <c r="K702" s="85" t="s">
        <v>108</v>
      </c>
      <c r="L702" s="76" t="s">
        <v>57</v>
      </c>
    </row>
    <row r="703" spans="1:12" s="65" customFormat="1" ht="21.75" customHeight="1">
      <c r="A703" s="72"/>
      <c r="B703" s="350" t="s">
        <v>338</v>
      </c>
      <c r="C703" s="353"/>
      <c r="D703" s="354"/>
      <c r="E703" s="91"/>
      <c r="F703" s="72">
        <f t="shared" si="13"/>
        <v>0</v>
      </c>
      <c r="G703" s="83">
        <v>0</v>
      </c>
      <c r="H703" s="84" t="s">
        <v>360</v>
      </c>
      <c r="I703" s="64"/>
      <c r="J703" s="85">
        <v>0</v>
      </c>
      <c r="K703" s="85" t="s">
        <v>108</v>
      </c>
      <c r="L703" s="76" t="s">
        <v>57</v>
      </c>
    </row>
    <row r="704" spans="1:12" s="65" customFormat="1" ht="21.75" customHeight="1">
      <c r="A704" s="72"/>
      <c r="B704" s="350" t="s">
        <v>339</v>
      </c>
      <c r="C704" s="353"/>
      <c r="D704" s="354"/>
      <c r="E704" s="91"/>
      <c r="F704" s="72">
        <f t="shared" si="13"/>
        <v>0</v>
      </c>
      <c r="G704" s="83">
        <v>0</v>
      </c>
      <c r="H704" s="84" t="s">
        <v>360</v>
      </c>
      <c r="I704" s="64"/>
      <c r="J704" s="85">
        <v>0</v>
      </c>
      <c r="K704" s="85" t="s">
        <v>108</v>
      </c>
      <c r="L704" s="76" t="s">
        <v>57</v>
      </c>
    </row>
    <row r="705" spans="1:12" s="65" customFormat="1" ht="21.75" customHeight="1">
      <c r="A705" s="72"/>
      <c r="B705" s="350" t="s">
        <v>340</v>
      </c>
      <c r="C705" s="353"/>
      <c r="D705" s="354"/>
      <c r="E705" s="91"/>
      <c r="F705" s="72">
        <f t="shared" si="13"/>
        <v>0</v>
      </c>
      <c r="G705" s="83">
        <v>0</v>
      </c>
      <c r="H705" s="84" t="s">
        <v>360</v>
      </c>
      <c r="I705" s="64"/>
      <c r="J705" s="85">
        <v>0</v>
      </c>
      <c r="K705" s="85" t="s">
        <v>108</v>
      </c>
      <c r="L705" s="76" t="s">
        <v>57</v>
      </c>
    </row>
    <row r="706" spans="1:12" s="65" customFormat="1" ht="21.75" customHeight="1">
      <c r="A706" s="72"/>
      <c r="B706" s="350" t="s">
        <v>341</v>
      </c>
      <c r="C706" s="353"/>
      <c r="D706" s="354"/>
      <c r="E706" s="91"/>
      <c r="F706" s="72">
        <f t="shared" si="13"/>
        <v>0</v>
      </c>
      <c r="G706" s="83">
        <v>0</v>
      </c>
      <c r="H706" s="84" t="s">
        <v>360</v>
      </c>
      <c r="I706" s="64"/>
      <c r="J706" s="85">
        <v>0</v>
      </c>
      <c r="K706" s="85" t="s">
        <v>108</v>
      </c>
      <c r="L706" s="76" t="s">
        <v>57</v>
      </c>
    </row>
    <row r="707" spans="1:12" s="65" customFormat="1" ht="21.75" customHeight="1">
      <c r="A707" s="72"/>
      <c r="B707" s="350" t="s">
        <v>342</v>
      </c>
      <c r="C707" s="353"/>
      <c r="D707" s="354"/>
      <c r="E707" s="91"/>
      <c r="F707" s="72">
        <f t="shared" si="13"/>
        <v>0</v>
      </c>
      <c r="G707" s="83">
        <v>0</v>
      </c>
      <c r="H707" s="84" t="s">
        <v>360</v>
      </c>
      <c r="I707" s="64"/>
      <c r="J707" s="85">
        <v>0</v>
      </c>
      <c r="K707" s="85" t="s">
        <v>108</v>
      </c>
      <c r="L707" s="76" t="s">
        <v>57</v>
      </c>
    </row>
    <row r="708" spans="1:12" s="65" customFormat="1" ht="21.75" customHeight="1">
      <c r="A708" s="72"/>
      <c r="B708" s="350" t="s">
        <v>343</v>
      </c>
      <c r="C708" s="353"/>
      <c r="D708" s="354"/>
      <c r="E708" s="91"/>
      <c r="F708" s="72">
        <f t="shared" si="13"/>
        <v>0</v>
      </c>
      <c r="G708" s="83">
        <v>0</v>
      </c>
      <c r="H708" s="84" t="s">
        <v>360</v>
      </c>
      <c r="I708" s="64"/>
      <c r="J708" s="85">
        <v>0</v>
      </c>
      <c r="K708" s="85" t="s">
        <v>108</v>
      </c>
      <c r="L708" s="76" t="s">
        <v>57</v>
      </c>
    </row>
    <row r="709" spans="1:12" s="65" customFormat="1" ht="21.75" customHeight="1">
      <c r="A709" s="72"/>
      <c r="B709" s="350" t="s">
        <v>344</v>
      </c>
      <c r="C709" s="353"/>
      <c r="D709" s="354"/>
      <c r="E709" s="91"/>
      <c r="F709" s="72">
        <f t="shared" si="13"/>
        <v>0</v>
      </c>
      <c r="G709" s="83">
        <v>0</v>
      </c>
      <c r="H709" s="84" t="s">
        <v>360</v>
      </c>
      <c r="I709" s="64"/>
      <c r="J709" s="85">
        <v>0</v>
      </c>
      <c r="K709" s="85" t="s">
        <v>108</v>
      </c>
      <c r="L709" s="76" t="s">
        <v>57</v>
      </c>
    </row>
    <row r="710" spans="1:12" s="65" customFormat="1" ht="21.75" customHeight="1">
      <c r="A710" s="72"/>
      <c r="B710" s="350" t="s">
        <v>345</v>
      </c>
      <c r="C710" s="353"/>
      <c r="D710" s="354"/>
      <c r="E710" s="91"/>
      <c r="F710" s="72">
        <f t="shared" si="13"/>
        <v>0</v>
      </c>
      <c r="G710" s="83">
        <v>0</v>
      </c>
      <c r="H710" s="84" t="s">
        <v>360</v>
      </c>
      <c r="I710" s="64"/>
      <c r="J710" s="85">
        <v>0</v>
      </c>
      <c r="K710" s="85" t="s">
        <v>108</v>
      </c>
      <c r="L710" s="76" t="s">
        <v>57</v>
      </c>
    </row>
    <row r="711" spans="1:12" s="65" customFormat="1" ht="21.75" customHeight="1">
      <c r="A711" s="72"/>
      <c r="B711" s="368"/>
      <c r="C711" s="369"/>
      <c r="D711" s="370"/>
      <c r="E711" s="63"/>
      <c r="F711" s="62"/>
      <c r="G711" s="83"/>
      <c r="H711" s="84"/>
      <c r="I711" s="64"/>
      <c r="J711" s="85"/>
      <c r="K711" s="85"/>
      <c r="L711" s="86"/>
    </row>
    <row r="712" spans="1:12" s="65" customFormat="1" ht="21.75" customHeight="1">
      <c r="A712" s="66">
        <v>9</v>
      </c>
      <c r="B712" s="344" t="s">
        <v>364</v>
      </c>
      <c r="C712" s="345"/>
      <c r="D712" s="346"/>
      <c r="E712" s="87"/>
      <c r="F712" s="66">
        <f>G712*E712</f>
        <v>0</v>
      </c>
      <c r="G712" s="88">
        <f>SUM(G713:G875)</f>
        <v>0</v>
      </c>
      <c r="H712" s="89" t="s">
        <v>360</v>
      </c>
      <c r="I712" s="70">
        <v>100</v>
      </c>
      <c r="J712" s="90">
        <v>3</v>
      </c>
      <c r="K712" s="90" t="s">
        <v>108</v>
      </c>
      <c r="L712" s="70" t="s">
        <v>57</v>
      </c>
    </row>
    <row r="713" spans="1:12" s="65" customFormat="1" ht="21.75" customHeight="1">
      <c r="A713" s="72"/>
      <c r="B713" s="350" t="s">
        <v>365</v>
      </c>
      <c r="C713" s="353"/>
      <c r="D713" s="354"/>
      <c r="E713" s="91"/>
      <c r="F713" s="72">
        <f>G713*E713</f>
        <v>0</v>
      </c>
      <c r="G713" s="83">
        <v>0</v>
      </c>
      <c r="H713" s="84" t="s">
        <v>360</v>
      </c>
      <c r="I713" s="76"/>
      <c r="J713" s="85">
        <v>0</v>
      </c>
      <c r="K713" s="85" t="s">
        <v>108</v>
      </c>
      <c r="L713" s="76" t="s">
        <v>57</v>
      </c>
    </row>
    <row r="714" spans="1:12" s="65" customFormat="1" ht="21.75" customHeight="1">
      <c r="A714" s="72"/>
      <c r="B714" s="350" t="s">
        <v>190</v>
      </c>
      <c r="C714" s="353"/>
      <c r="D714" s="354"/>
      <c r="E714" s="91"/>
      <c r="F714" s="72">
        <f t="shared" ref="F714:F777" si="14">G714*E714</f>
        <v>0</v>
      </c>
      <c r="G714" s="83">
        <v>0</v>
      </c>
      <c r="H714" s="84" t="s">
        <v>360</v>
      </c>
      <c r="I714" s="64"/>
      <c r="J714" s="85">
        <v>0</v>
      </c>
      <c r="K714" s="85" t="s">
        <v>108</v>
      </c>
      <c r="L714" s="76" t="s">
        <v>57</v>
      </c>
    </row>
    <row r="715" spans="1:12" s="65" customFormat="1" ht="21.75" customHeight="1">
      <c r="A715" s="72"/>
      <c r="B715" s="350" t="s">
        <v>191</v>
      </c>
      <c r="C715" s="353"/>
      <c r="D715" s="354"/>
      <c r="E715" s="91"/>
      <c r="F715" s="72">
        <f t="shared" si="14"/>
        <v>0</v>
      </c>
      <c r="G715" s="83">
        <v>0</v>
      </c>
      <c r="H715" s="84" t="s">
        <v>360</v>
      </c>
      <c r="I715" s="64"/>
      <c r="J715" s="85">
        <v>0</v>
      </c>
      <c r="K715" s="85" t="s">
        <v>108</v>
      </c>
      <c r="L715" s="76" t="s">
        <v>57</v>
      </c>
    </row>
    <row r="716" spans="1:12" s="65" customFormat="1" ht="21.75" customHeight="1">
      <c r="A716" s="72"/>
      <c r="B716" s="350" t="s">
        <v>366</v>
      </c>
      <c r="C716" s="353"/>
      <c r="D716" s="354"/>
      <c r="E716" s="91"/>
      <c r="F716" s="72">
        <f t="shared" si="14"/>
        <v>0</v>
      </c>
      <c r="G716" s="83">
        <v>0</v>
      </c>
      <c r="H716" s="84" t="s">
        <v>360</v>
      </c>
      <c r="I716" s="64"/>
      <c r="J716" s="85">
        <v>0</v>
      </c>
      <c r="K716" s="85" t="s">
        <v>108</v>
      </c>
      <c r="L716" s="76" t="s">
        <v>57</v>
      </c>
    </row>
    <row r="717" spans="1:12" s="65" customFormat="1" ht="21.75" customHeight="1">
      <c r="A717" s="72"/>
      <c r="B717" s="350" t="s">
        <v>193</v>
      </c>
      <c r="C717" s="353"/>
      <c r="D717" s="354"/>
      <c r="E717" s="91"/>
      <c r="F717" s="72">
        <f t="shared" si="14"/>
        <v>0</v>
      </c>
      <c r="G717" s="83">
        <v>0</v>
      </c>
      <c r="H717" s="84" t="s">
        <v>360</v>
      </c>
      <c r="I717" s="64"/>
      <c r="J717" s="85">
        <v>0</v>
      </c>
      <c r="K717" s="85" t="s">
        <v>108</v>
      </c>
      <c r="L717" s="76" t="s">
        <v>57</v>
      </c>
    </row>
    <row r="718" spans="1:12" s="65" customFormat="1" ht="21.75" customHeight="1">
      <c r="A718" s="72"/>
      <c r="B718" s="350" t="s">
        <v>194</v>
      </c>
      <c r="C718" s="353"/>
      <c r="D718" s="354"/>
      <c r="E718" s="91"/>
      <c r="F718" s="72">
        <f t="shared" si="14"/>
        <v>0</v>
      </c>
      <c r="G718" s="83">
        <v>0</v>
      </c>
      <c r="H718" s="84" t="s">
        <v>360</v>
      </c>
      <c r="I718" s="64"/>
      <c r="J718" s="85">
        <v>0</v>
      </c>
      <c r="K718" s="85" t="s">
        <v>108</v>
      </c>
      <c r="L718" s="76" t="s">
        <v>57</v>
      </c>
    </row>
    <row r="719" spans="1:12" s="65" customFormat="1" ht="21.75" customHeight="1">
      <c r="A719" s="72"/>
      <c r="B719" s="350" t="s">
        <v>195</v>
      </c>
      <c r="C719" s="353"/>
      <c r="D719" s="354"/>
      <c r="E719" s="91"/>
      <c r="F719" s="72">
        <f t="shared" si="14"/>
        <v>0</v>
      </c>
      <c r="G719" s="83">
        <v>0</v>
      </c>
      <c r="H719" s="84" t="s">
        <v>360</v>
      </c>
      <c r="I719" s="64"/>
      <c r="J719" s="85">
        <v>0</v>
      </c>
      <c r="K719" s="85" t="s">
        <v>108</v>
      </c>
      <c r="L719" s="76" t="s">
        <v>57</v>
      </c>
    </row>
    <row r="720" spans="1:12" s="65" customFormat="1" ht="21.75" customHeight="1">
      <c r="A720" s="72"/>
      <c r="B720" s="350" t="s">
        <v>196</v>
      </c>
      <c r="C720" s="353"/>
      <c r="D720" s="354"/>
      <c r="E720" s="91"/>
      <c r="F720" s="72">
        <f t="shared" si="14"/>
        <v>0</v>
      </c>
      <c r="G720" s="83">
        <v>0</v>
      </c>
      <c r="H720" s="84" t="s">
        <v>360</v>
      </c>
      <c r="I720" s="64"/>
      <c r="J720" s="85">
        <v>0</v>
      </c>
      <c r="K720" s="85" t="s">
        <v>108</v>
      </c>
      <c r="L720" s="76" t="s">
        <v>57</v>
      </c>
    </row>
    <row r="721" spans="1:12" s="65" customFormat="1" ht="21.75" customHeight="1">
      <c r="A721" s="72"/>
      <c r="B721" s="350" t="s">
        <v>197</v>
      </c>
      <c r="C721" s="353"/>
      <c r="D721" s="354"/>
      <c r="E721" s="91"/>
      <c r="F721" s="72">
        <f t="shared" si="14"/>
        <v>0</v>
      </c>
      <c r="G721" s="83">
        <v>0</v>
      </c>
      <c r="H721" s="84" t="s">
        <v>360</v>
      </c>
      <c r="I721" s="64"/>
      <c r="J721" s="85">
        <v>0</v>
      </c>
      <c r="K721" s="85" t="s">
        <v>108</v>
      </c>
      <c r="L721" s="76" t="s">
        <v>57</v>
      </c>
    </row>
    <row r="722" spans="1:12" s="65" customFormat="1" ht="21.75" customHeight="1">
      <c r="A722" s="72"/>
      <c r="B722" s="350" t="s">
        <v>198</v>
      </c>
      <c r="C722" s="353"/>
      <c r="D722" s="354"/>
      <c r="E722" s="91"/>
      <c r="F722" s="72">
        <f t="shared" si="14"/>
        <v>0</v>
      </c>
      <c r="G722" s="83">
        <v>0</v>
      </c>
      <c r="H722" s="84" t="s">
        <v>360</v>
      </c>
      <c r="I722" s="64"/>
      <c r="J722" s="85">
        <v>0</v>
      </c>
      <c r="K722" s="85" t="s">
        <v>108</v>
      </c>
      <c r="L722" s="76" t="s">
        <v>57</v>
      </c>
    </row>
    <row r="723" spans="1:12" s="65" customFormat="1" ht="21.75" customHeight="1">
      <c r="A723" s="72"/>
      <c r="B723" s="350" t="s">
        <v>199</v>
      </c>
      <c r="C723" s="353"/>
      <c r="D723" s="354"/>
      <c r="E723" s="91"/>
      <c r="F723" s="72">
        <f t="shared" si="14"/>
        <v>0</v>
      </c>
      <c r="G723" s="83">
        <v>0</v>
      </c>
      <c r="H723" s="84" t="s">
        <v>360</v>
      </c>
      <c r="I723" s="64"/>
      <c r="J723" s="85">
        <v>0</v>
      </c>
      <c r="K723" s="85" t="s">
        <v>108</v>
      </c>
      <c r="L723" s="76" t="s">
        <v>57</v>
      </c>
    </row>
    <row r="724" spans="1:12" s="65" customFormat="1" ht="21.75" customHeight="1">
      <c r="A724" s="72"/>
      <c r="B724" s="350" t="s">
        <v>200</v>
      </c>
      <c r="C724" s="353"/>
      <c r="D724" s="354"/>
      <c r="E724" s="91"/>
      <c r="F724" s="72">
        <f t="shared" si="14"/>
        <v>0</v>
      </c>
      <c r="G724" s="83">
        <v>0</v>
      </c>
      <c r="H724" s="84" t="s">
        <v>360</v>
      </c>
      <c r="I724" s="64"/>
      <c r="J724" s="85">
        <v>0</v>
      </c>
      <c r="K724" s="85" t="s">
        <v>108</v>
      </c>
      <c r="L724" s="76" t="s">
        <v>57</v>
      </c>
    </row>
    <row r="725" spans="1:12" s="65" customFormat="1" ht="21.75" customHeight="1">
      <c r="A725" s="72"/>
      <c r="B725" s="350" t="s">
        <v>201</v>
      </c>
      <c r="C725" s="353"/>
      <c r="D725" s="354"/>
      <c r="E725" s="91"/>
      <c r="F725" s="72">
        <f t="shared" si="14"/>
        <v>0</v>
      </c>
      <c r="G725" s="83">
        <v>0</v>
      </c>
      <c r="H725" s="84" t="s">
        <v>360</v>
      </c>
      <c r="I725" s="64"/>
      <c r="J725" s="85">
        <v>0</v>
      </c>
      <c r="K725" s="85" t="s">
        <v>108</v>
      </c>
      <c r="L725" s="76" t="s">
        <v>57</v>
      </c>
    </row>
    <row r="726" spans="1:12" s="65" customFormat="1" ht="21.75" customHeight="1">
      <c r="A726" s="72"/>
      <c r="B726" s="350" t="s">
        <v>202</v>
      </c>
      <c r="C726" s="353"/>
      <c r="D726" s="354"/>
      <c r="E726" s="91"/>
      <c r="F726" s="72">
        <f t="shared" si="14"/>
        <v>0</v>
      </c>
      <c r="G726" s="83">
        <v>0</v>
      </c>
      <c r="H726" s="84" t="s">
        <v>360</v>
      </c>
      <c r="I726" s="64"/>
      <c r="J726" s="85">
        <v>0</v>
      </c>
      <c r="K726" s="85" t="s">
        <v>108</v>
      </c>
      <c r="L726" s="76" t="s">
        <v>57</v>
      </c>
    </row>
    <row r="727" spans="1:12" s="65" customFormat="1" ht="21.75" customHeight="1">
      <c r="A727" s="72"/>
      <c r="B727" s="350" t="s">
        <v>203</v>
      </c>
      <c r="C727" s="353"/>
      <c r="D727" s="354"/>
      <c r="E727" s="91"/>
      <c r="F727" s="72">
        <f t="shared" si="14"/>
        <v>0</v>
      </c>
      <c r="G727" s="83">
        <v>0</v>
      </c>
      <c r="H727" s="84" t="s">
        <v>360</v>
      </c>
      <c r="I727" s="64"/>
      <c r="J727" s="85">
        <v>0</v>
      </c>
      <c r="K727" s="85" t="s">
        <v>108</v>
      </c>
      <c r="L727" s="76" t="s">
        <v>57</v>
      </c>
    </row>
    <row r="728" spans="1:12" s="65" customFormat="1" ht="21.75" customHeight="1">
      <c r="A728" s="72"/>
      <c r="B728" s="350" t="s">
        <v>367</v>
      </c>
      <c r="C728" s="353"/>
      <c r="D728" s="354"/>
      <c r="E728" s="91"/>
      <c r="F728" s="72">
        <f t="shared" si="14"/>
        <v>0</v>
      </c>
      <c r="G728" s="83">
        <v>0</v>
      </c>
      <c r="H728" s="84" t="s">
        <v>360</v>
      </c>
      <c r="I728" s="64"/>
      <c r="J728" s="85">
        <v>0</v>
      </c>
      <c r="K728" s="85" t="s">
        <v>108</v>
      </c>
      <c r="L728" s="76" t="s">
        <v>57</v>
      </c>
    </row>
    <row r="729" spans="1:12" s="65" customFormat="1" ht="21.75" customHeight="1">
      <c r="A729" s="72"/>
      <c r="B729" s="350" t="s">
        <v>205</v>
      </c>
      <c r="C729" s="353"/>
      <c r="D729" s="354"/>
      <c r="E729" s="91"/>
      <c r="F729" s="72">
        <f t="shared" si="14"/>
        <v>0</v>
      </c>
      <c r="G729" s="83">
        <v>0</v>
      </c>
      <c r="H729" s="84" t="s">
        <v>360</v>
      </c>
      <c r="I729" s="64"/>
      <c r="J729" s="85">
        <v>0</v>
      </c>
      <c r="K729" s="85" t="s">
        <v>108</v>
      </c>
      <c r="L729" s="76" t="s">
        <v>57</v>
      </c>
    </row>
    <row r="730" spans="1:12" s="65" customFormat="1" ht="21.75" customHeight="1">
      <c r="A730" s="72"/>
      <c r="B730" s="350" t="s">
        <v>206</v>
      </c>
      <c r="C730" s="353"/>
      <c r="D730" s="354"/>
      <c r="E730" s="91"/>
      <c r="F730" s="72">
        <f t="shared" si="14"/>
        <v>0</v>
      </c>
      <c r="G730" s="83">
        <v>0</v>
      </c>
      <c r="H730" s="84" t="s">
        <v>360</v>
      </c>
      <c r="I730" s="64"/>
      <c r="J730" s="85">
        <v>0</v>
      </c>
      <c r="K730" s="85" t="s">
        <v>108</v>
      </c>
      <c r="L730" s="76" t="s">
        <v>57</v>
      </c>
    </row>
    <row r="731" spans="1:12" s="65" customFormat="1" ht="21.75" customHeight="1">
      <c r="A731" s="72"/>
      <c r="B731" s="350" t="s">
        <v>207</v>
      </c>
      <c r="C731" s="353"/>
      <c r="D731" s="354"/>
      <c r="E731" s="91"/>
      <c r="F731" s="72">
        <f t="shared" si="14"/>
        <v>0</v>
      </c>
      <c r="G731" s="83">
        <v>0</v>
      </c>
      <c r="H731" s="84" t="s">
        <v>360</v>
      </c>
      <c r="I731" s="64"/>
      <c r="J731" s="85">
        <v>0</v>
      </c>
      <c r="K731" s="85" t="s">
        <v>108</v>
      </c>
      <c r="L731" s="76" t="s">
        <v>57</v>
      </c>
    </row>
    <row r="732" spans="1:12" s="65" customFormat="1" ht="21.75" customHeight="1">
      <c r="A732" s="72"/>
      <c r="B732" s="350" t="s">
        <v>208</v>
      </c>
      <c r="C732" s="353"/>
      <c r="D732" s="354"/>
      <c r="E732" s="91"/>
      <c r="F732" s="72">
        <f t="shared" si="14"/>
        <v>0</v>
      </c>
      <c r="G732" s="83">
        <v>0</v>
      </c>
      <c r="H732" s="84" t="s">
        <v>360</v>
      </c>
      <c r="I732" s="64"/>
      <c r="J732" s="85">
        <v>0</v>
      </c>
      <c r="K732" s="85" t="s">
        <v>108</v>
      </c>
      <c r="L732" s="76" t="s">
        <v>57</v>
      </c>
    </row>
    <row r="733" spans="1:12" s="65" customFormat="1" ht="21.75" customHeight="1">
      <c r="A733" s="72"/>
      <c r="B733" s="350" t="s">
        <v>209</v>
      </c>
      <c r="C733" s="353"/>
      <c r="D733" s="354"/>
      <c r="E733" s="91"/>
      <c r="F733" s="72">
        <f t="shared" si="14"/>
        <v>0</v>
      </c>
      <c r="G733" s="83">
        <v>0</v>
      </c>
      <c r="H733" s="84" t="s">
        <v>360</v>
      </c>
      <c r="I733" s="64"/>
      <c r="J733" s="85">
        <v>0</v>
      </c>
      <c r="K733" s="85" t="s">
        <v>108</v>
      </c>
      <c r="L733" s="76" t="s">
        <v>57</v>
      </c>
    </row>
    <row r="734" spans="1:12" s="65" customFormat="1" ht="21.75" customHeight="1">
      <c r="A734" s="72"/>
      <c r="B734" s="350" t="s">
        <v>210</v>
      </c>
      <c r="C734" s="353"/>
      <c r="D734" s="354"/>
      <c r="E734" s="91"/>
      <c r="F734" s="72">
        <f t="shared" si="14"/>
        <v>0</v>
      </c>
      <c r="G734" s="83">
        <v>0</v>
      </c>
      <c r="H734" s="84" t="s">
        <v>360</v>
      </c>
      <c r="I734" s="64"/>
      <c r="J734" s="85">
        <v>0</v>
      </c>
      <c r="K734" s="85" t="s">
        <v>108</v>
      </c>
      <c r="L734" s="76" t="s">
        <v>57</v>
      </c>
    </row>
    <row r="735" spans="1:12" s="65" customFormat="1" ht="21.75" customHeight="1">
      <c r="A735" s="72"/>
      <c r="B735" s="350" t="s">
        <v>211</v>
      </c>
      <c r="C735" s="353"/>
      <c r="D735" s="354"/>
      <c r="E735" s="91"/>
      <c r="F735" s="72">
        <f t="shared" si="14"/>
        <v>0</v>
      </c>
      <c r="G735" s="83">
        <v>0</v>
      </c>
      <c r="H735" s="84" t="s">
        <v>360</v>
      </c>
      <c r="I735" s="64"/>
      <c r="J735" s="85">
        <v>0</v>
      </c>
      <c r="K735" s="85" t="s">
        <v>108</v>
      </c>
      <c r="L735" s="76" t="s">
        <v>57</v>
      </c>
    </row>
    <row r="736" spans="1:12" s="65" customFormat="1" ht="21.75" customHeight="1">
      <c r="A736" s="72"/>
      <c r="B736" s="350" t="s">
        <v>212</v>
      </c>
      <c r="C736" s="353"/>
      <c r="D736" s="354"/>
      <c r="E736" s="91"/>
      <c r="F736" s="72">
        <f t="shared" si="14"/>
        <v>0</v>
      </c>
      <c r="G736" s="83">
        <v>0</v>
      </c>
      <c r="H736" s="84" t="s">
        <v>360</v>
      </c>
      <c r="I736" s="64"/>
      <c r="J736" s="85">
        <v>0</v>
      </c>
      <c r="K736" s="85" t="s">
        <v>108</v>
      </c>
      <c r="L736" s="76" t="s">
        <v>57</v>
      </c>
    </row>
    <row r="737" spans="1:12" s="65" customFormat="1" ht="21.75" customHeight="1">
      <c r="A737" s="72"/>
      <c r="B737" s="350" t="s">
        <v>213</v>
      </c>
      <c r="C737" s="353"/>
      <c r="D737" s="354"/>
      <c r="E737" s="91"/>
      <c r="F737" s="72">
        <f t="shared" si="14"/>
        <v>0</v>
      </c>
      <c r="G737" s="83">
        <v>0</v>
      </c>
      <c r="H737" s="84" t="s">
        <v>360</v>
      </c>
      <c r="I737" s="64"/>
      <c r="J737" s="85">
        <v>0</v>
      </c>
      <c r="K737" s="85" t="s">
        <v>108</v>
      </c>
      <c r="L737" s="76" t="s">
        <v>57</v>
      </c>
    </row>
    <row r="738" spans="1:12" s="65" customFormat="1" ht="21.75" customHeight="1">
      <c r="A738" s="72"/>
      <c r="B738" s="350" t="s">
        <v>214</v>
      </c>
      <c r="C738" s="353"/>
      <c r="D738" s="354"/>
      <c r="E738" s="91"/>
      <c r="F738" s="72">
        <f t="shared" si="14"/>
        <v>0</v>
      </c>
      <c r="G738" s="83">
        <v>0</v>
      </c>
      <c r="H738" s="84" t="s">
        <v>360</v>
      </c>
      <c r="I738" s="64"/>
      <c r="J738" s="85">
        <v>0</v>
      </c>
      <c r="K738" s="85" t="s">
        <v>108</v>
      </c>
      <c r="L738" s="76" t="s">
        <v>57</v>
      </c>
    </row>
    <row r="739" spans="1:12" s="65" customFormat="1" ht="21.75" customHeight="1">
      <c r="A739" s="72"/>
      <c r="B739" s="350" t="s">
        <v>215</v>
      </c>
      <c r="C739" s="353"/>
      <c r="D739" s="354"/>
      <c r="E739" s="91"/>
      <c r="F739" s="72">
        <f t="shared" si="14"/>
        <v>0</v>
      </c>
      <c r="G739" s="83">
        <v>0</v>
      </c>
      <c r="H739" s="84" t="s">
        <v>360</v>
      </c>
      <c r="I739" s="64"/>
      <c r="J739" s="85">
        <v>0</v>
      </c>
      <c r="K739" s="85" t="s">
        <v>108</v>
      </c>
      <c r="L739" s="76" t="s">
        <v>57</v>
      </c>
    </row>
    <row r="740" spans="1:12" s="65" customFormat="1" ht="21.75" customHeight="1">
      <c r="A740" s="72"/>
      <c r="B740" s="350" t="s">
        <v>216</v>
      </c>
      <c r="C740" s="353"/>
      <c r="D740" s="354"/>
      <c r="E740" s="91"/>
      <c r="F740" s="72">
        <f t="shared" si="14"/>
        <v>0</v>
      </c>
      <c r="G740" s="83">
        <v>0</v>
      </c>
      <c r="H740" s="84" t="s">
        <v>360</v>
      </c>
      <c r="I740" s="64"/>
      <c r="J740" s="85">
        <v>0</v>
      </c>
      <c r="K740" s="85" t="s">
        <v>108</v>
      </c>
      <c r="L740" s="76" t="s">
        <v>57</v>
      </c>
    </row>
    <row r="741" spans="1:12" s="65" customFormat="1" ht="21.75" customHeight="1">
      <c r="A741" s="72"/>
      <c r="B741" s="350" t="s">
        <v>217</v>
      </c>
      <c r="C741" s="353"/>
      <c r="D741" s="354"/>
      <c r="E741" s="91"/>
      <c r="F741" s="72">
        <f t="shared" si="14"/>
        <v>0</v>
      </c>
      <c r="G741" s="83">
        <v>0</v>
      </c>
      <c r="H741" s="84" t="s">
        <v>360</v>
      </c>
      <c r="I741" s="64"/>
      <c r="J741" s="85">
        <v>0</v>
      </c>
      <c r="K741" s="85" t="s">
        <v>108</v>
      </c>
      <c r="L741" s="76" t="s">
        <v>57</v>
      </c>
    </row>
    <row r="742" spans="1:12" s="65" customFormat="1" ht="21.75" customHeight="1">
      <c r="A742" s="72"/>
      <c r="B742" s="350" t="s">
        <v>218</v>
      </c>
      <c r="C742" s="353"/>
      <c r="D742" s="354"/>
      <c r="E742" s="91"/>
      <c r="F742" s="72">
        <f t="shared" si="14"/>
        <v>0</v>
      </c>
      <c r="G742" s="83">
        <v>0</v>
      </c>
      <c r="H742" s="84" t="s">
        <v>360</v>
      </c>
      <c r="I742" s="64"/>
      <c r="J742" s="85">
        <v>0</v>
      </c>
      <c r="K742" s="85" t="s">
        <v>108</v>
      </c>
      <c r="L742" s="76" t="s">
        <v>57</v>
      </c>
    </row>
    <row r="743" spans="1:12" s="65" customFormat="1" ht="21.75" customHeight="1">
      <c r="A743" s="72"/>
      <c r="B743" s="350" t="s">
        <v>219</v>
      </c>
      <c r="C743" s="353"/>
      <c r="D743" s="354"/>
      <c r="E743" s="91"/>
      <c r="F743" s="72">
        <f t="shared" si="14"/>
        <v>0</v>
      </c>
      <c r="G743" s="83">
        <v>0</v>
      </c>
      <c r="H743" s="84" t="s">
        <v>360</v>
      </c>
      <c r="I743" s="64"/>
      <c r="J743" s="85">
        <v>0</v>
      </c>
      <c r="K743" s="85" t="s">
        <v>108</v>
      </c>
      <c r="L743" s="76" t="s">
        <v>57</v>
      </c>
    </row>
    <row r="744" spans="1:12" s="65" customFormat="1" ht="21.75" customHeight="1">
      <c r="A744" s="72"/>
      <c r="B744" s="350" t="s">
        <v>220</v>
      </c>
      <c r="C744" s="353"/>
      <c r="D744" s="354"/>
      <c r="E744" s="91"/>
      <c r="F744" s="72">
        <f t="shared" si="14"/>
        <v>0</v>
      </c>
      <c r="G744" s="83">
        <v>0</v>
      </c>
      <c r="H744" s="84" t="s">
        <v>360</v>
      </c>
      <c r="I744" s="64"/>
      <c r="J744" s="85">
        <v>0</v>
      </c>
      <c r="K744" s="85" t="s">
        <v>108</v>
      </c>
      <c r="L744" s="76" t="s">
        <v>57</v>
      </c>
    </row>
    <row r="745" spans="1:12" s="65" customFormat="1" ht="21.75" customHeight="1">
      <c r="A745" s="72"/>
      <c r="B745" s="350" t="s">
        <v>221</v>
      </c>
      <c r="C745" s="353"/>
      <c r="D745" s="354"/>
      <c r="E745" s="91"/>
      <c r="F745" s="72">
        <f t="shared" si="14"/>
        <v>0</v>
      </c>
      <c r="G745" s="83">
        <v>0</v>
      </c>
      <c r="H745" s="84" t="s">
        <v>360</v>
      </c>
      <c r="I745" s="64"/>
      <c r="J745" s="85">
        <v>0</v>
      </c>
      <c r="K745" s="85" t="s">
        <v>108</v>
      </c>
      <c r="L745" s="76" t="s">
        <v>57</v>
      </c>
    </row>
    <row r="746" spans="1:12" s="65" customFormat="1" ht="21.75" customHeight="1">
      <c r="A746" s="72"/>
      <c r="B746" s="80" t="s">
        <v>222</v>
      </c>
      <c r="C746" s="81"/>
      <c r="D746" s="82"/>
      <c r="E746" s="91"/>
      <c r="F746" s="72">
        <f t="shared" si="14"/>
        <v>0</v>
      </c>
      <c r="G746" s="83">
        <v>0</v>
      </c>
      <c r="H746" s="84" t="s">
        <v>360</v>
      </c>
      <c r="I746" s="64"/>
      <c r="J746" s="85">
        <v>0</v>
      </c>
      <c r="K746" s="85" t="s">
        <v>108</v>
      </c>
      <c r="L746" s="76" t="s">
        <v>57</v>
      </c>
    </row>
    <row r="747" spans="1:12" s="65" customFormat="1" ht="21.75" customHeight="1">
      <c r="A747" s="72"/>
      <c r="B747" s="350" t="s">
        <v>223</v>
      </c>
      <c r="C747" s="353"/>
      <c r="D747" s="354"/>
      <c r="E747" s="91"/>
      <c r="F747" s="72">
        <f t="shared" si="14"/>
        <v>0</v>
      </c>
      <c r="G747" s="83">
        <v>0</v>
      </c>
      <c r="H747" s="84" t="s">
        <v>360</v>
      </c>
      <c r="I747" s="64"/>
      <c r="J747" s="85">
        <v>0</v>
      </c>
      <c r="K747" s="85" t="s">
        <v>108</v>
      </c>
      <c r="L747" s="76" t="s">
        <v>57</v>
      </c>
    </row>
    <row r="748" spans="1:12" s="65" customFormat="1" ht="21.75" customHeight="1">
      <c r="A748" s="72"/>
      <c r="B748" s="350" t="s">
        <v>224</v>
      </c>
      <c r="C748" s="353"/>
      <c r="D748" s="354"/>
      <c r="E748" s="91"/>
      <c r="F748" s="72">
        <f t="shared" si="14"/>
        <v>0</v>
      </c>
      <c r="G748" s="83">
        <v>0</v>
      </c>
      <c r="H748" s="84" t="s">
        <v>360</v>
      </c>
      <c r="I748" s="64"/>
      <c r="J748" s="85">
        <v>0</v>
      </c>
      <c r="K748" s="85" t="s">
        <v>108</v>
      </c>
      <c r="L748" s="76" t="s">
        <v>57</v>
      </c>
    </row>
    <row r="749" spans="1:12" s="65" customFormat="1" ht="21.75" customHeight="1">
      <c r="A749" s="72"/>
      <c r="B749" s="350" t="s">
        <v>225</v>
      </c>
      <c r="C749" s="353"/>
      <c r="D749" s="354"/>
      <c r="E749" s="91"/>
      <c r="F749" s="72">
        <f t="shared" si="14"/>
        <v>0</v>
      </c>
      <c r="G749" s="83">
        <v>0</v>
      </c>
      <c r="H749" s="84" t="s">
        <v>360</v>
      </c>
      <c r="I749" s="64"/>
      <c r="J749" s="85">
        <v>0</v>
      </c>
      <c r="K749" s="85" t="s">
        <v>108</v>
      </c>
      <c r="L749" s="76" t="s">
        <v>57</v>
      </c>
    </row>
    <row r="750" spans="1:12" s="65" customFormat="1" ht="21.75" customHeight="1">
      <c r="A750" s="72"/>
      <c r="B750" s="350" t="s">
        <v>226</v>
      </c>
      <c r="C750" s="353"/>
      <c r="D750" s="354"/>
      <c r="E750" s="91"/>
      <c r="F750" s="72">
        <f t="shared" si="14"/>
        <v>0</v>
      </c>
      <c r="G750" s="83">
        <v>0</v>
      </c>
      <c r="H750" s="84" t="s">
        <v>360</v>
      </c>
      <c r="I750" s="64"/>
      <c r="J750" s="85">
        <v>0</v>
      </c>
      <c r="K750" s="85" t="s">
        <v>108</v>
      </c>
      <c r="L750" s="76" t="s">
        <v>57</v>
      </c>
    </row>
    <row r="751" spans="1:12" s="65" customFormat="1" ht="21.75" customHeight="1">
      <c r="A751" s="72"/>
      <c r="B751" s="350" t="s">
        <v>227</v>
      </c>
      <c r="C751" s="353"/>
      <c r="D751" s="354"/>
      <c r="E751" s="91"/>
      <c r="F751" s="72">
        <f t="shared" si="14"/>
        <v>0</v>
      </c>
      <c r="G751" s="83">
        <v>0</v>
      </c>
      <c r="H751" s="84" t="s">
        <v>360</v>
      </c>
      <c r="I751" s="64"/>
      <c r="J751" s="85">
        <v>0</v>
      </c>
      <c r="K751" s="85" t="s">
        <v>108</v>
      </c>
      <c r="L751" s="76" t="s">
        <v>57</v>
      </c>
    </row>
    <row r="752" spans="1:12" s="65" customFormat="1" ht="21.75" customHeight="1">
      <c r="A752" s="72"/>
      <c r="B752" s="350" t="s">
        <v>228</v>
      </c>
      <c r="C752" s="353"/>
      <c r="D752" s="354"/>
      <c r="E752" s="91"/>
      <c r="F752" s="72">
        <f t="shared" si="14"/>
        <v>0</v>
      </c>
      <c r="G752" s="83">
        <v>0</v>
      </c>
      <c r="H752" s="84" t="s">
        <v>360</v>
      </c>
      <c r="I752" s="64"/>
      <c r="J752" s="85">
        <v>0</v>
      </c>
      <c r="K752" s="85" t="s">
        <v>108</v>
      </c>
      <c r="L752" s="76" t="s">
        <v>57</v>
      </c>
    </row>
    <row r="753" spans="1:12" s="65" customFormat="1" ht="21.75" customHeight="1">
      <c r="A753" s="72"/>
      <c r="B753" s="350" t="s">
        <v>229</v>
      </c>
      <c r="C753" s="353"/>
      <c r="D753" s="354"/>
      <c r="E753" s="91"/>
      <c r="F753" s="72">
        <f t="shared" si="14"/>
        <v>0</v>
      </c>
      <c r="G753" s="83">
        <v>0</v>
      </c>
      <c r="H753" s="84" t="s">
        <v>360</v>
      </c>
      <c r="I753" s="64"/>
      <c r="J753" s="85">
        <v>0</v>
      </c>
      <c r="K753" s="85" t="s">
        <v>108</v>
      </c>
      <c r="L753" s="76" t="s">
        <v>57</v>
      </c>
    </row>
    <row r="754" spans="1:12" s="65" customFormat="1" ht="21.75" customHeight="1">
      <c r="A754" s="72"/>
      <c r="B754" s="350" t="s">
        <v>230</v>
      </c>
      <c r="C754" s="353"/>
      <c r="D754" s="354"/>
      <c r="E754" s="91"/>
      <c r="F754" s="72">
        <f t="shared" si="14"/>
        <v>0</v>
      </c>
      <c r="G754" s="83">
        <v>0</v>
      </c>
      <c r="H754" s="84" t="s">
        <v>360</v>
      </c>
      <c r="I754" s="64"/>
      <c r="J754" s="85">
        <v>0</v>
      </c>
      <c r="K754" s="85" t="s">
        <v>108</v>
      </c>
      <c r="L754" s="76" t="s">
        <v>57</v>
      </c>
    </row>
    <row r="755" spans="1:12" s="65" customFormat="1" ht="21.75" customHeight="1">
      <c r="A755" s="72"/>
      <c r="B755" s="350" t="s">
        <v>231</v>
      </c>
      <c r="C755" s="353"/>
      <c r="D755" s="354"/>
      <c r="E755" s="91"/>
      <c r="F755" s="72">
        <f t="shared" si="14"/>
        <v>0</v>
      </c>
      <c r="G755" s="83">
        <v>0</v>
      </c>
      <c r="H755" s="84" t="s">
        <v>360</v>
      </c>
      <c r="I755" s="64"/>
      <c r="J755" s="85">
        <v>0</v>
      </c>
      <c r="K755" s="85" t="s">
        <v>108</v>
      </c>
      <c r="L755" s="76" t="s">
        <v>57</v>
      </c>
    </row>
    <row r="756" spans="1:12" s="65" customFormat="1" ht="21.75" customHeight="1">
      <c r="A756" s="72"/>
      <c r="B756" s="350" t="s">
        <v>232</v>
      </c>
      <c r="C756" s="353"/>
      <c r="D756" s="354"/>
      <c r="E756" s="91"/>
      <c r="F756" s="72">
        <f t="shared" si="14"/>
        <v>0</v>
      </c>
      <c r="G756" s="83">
        <v>0</v>
      </c>
      <c r="H756" s="84" t="s">
        <v>360</v>
      </c>
      <c r="I756" s="64"/>
      <c r="J756" s="85">
        <v>0</v>
      </c>
      <c r="K756" s="85" t="s">
        <v>108</v>
      </c>
      <c r="L756" s="76" t="s">
        <v>57</v>
      </c>
    </row>
    <row r="757" spans="1:12" s="65" customFormat="1" ht="21.75" customHeight="1">
      <c r="A757" s="72"/>
      <c r="B757" s="350" t="s">
        <v>368</v>
      </c>
      <c r="C757" s="353"/>
      <c r="D757" s="354"/>
      <c r="E757" s="91"/>
      <c r="F757" s="72">
        <f t="shared" si="14"/>
        <v>0</v>
      </c>
      <c r="G757" s="83">
        <v>0</v>
      </c>
      <c r="H757" s="84" t="s">
        <v>360</v>
      </c>
      <c r="I757" s="64"/>
      <c r="J757" s="85">
        <v>0</v>
      </c>
      <c r="K757" s="85" t="s">
        <v>108</v>
      </c>
      <c r="L757" s="76" t="s">
        <v>57</v>
      </c>
    </row>
    <row r="758" spans="1:12" s="65" customFormat="1" ht="21.75" customHeight="1">
      <c r="A758" s="72"/>
      <c r="B758" s="350" t="s">
        <v>234</v>
      </c>
      <c r="C758" s="353"/>
      <c r="D758" s="354"/>
      <c r="E758" s="91"/>
      <c r="F758" s="72">
        <f t="shared" si="14"/>
        <v>0</v>
      </c>
      <c r="G758" s="83">
        <v>0</v>
      </c>
      <c r="H758" s="84" t="s">
        <v>360</v>
      </c>
      <c r="I758" s="64"/>
      <c r="J758" s="85">
        <v>0</v>
      </c>
      <c r="K758" s="85" t="s">
        <v>108</v>
      </c>
      <c r="L758" s="76" t="s">
        <v>57</v>
      </c>
    </row>
    <row r="759" spans="1:12" s="65" customFormat="1" ht="21.75" customHeight="1">
      <c r="A759" s="72"/>
      <c r="B759" s="350" t="s">
        <v>235</v>
      </c>
      <c r="C759" s="353"/>
      <c r="D759" s="354"/>
      <c r="E759" s="91"/>
      <c r="F759" s="72">
        <f t="shared" si="14"/>
        <v>0</v>
      </c>
      <c r="G759" s="83">
        <v>0</v>
      </c>
      <c r="H759" s="84" t="s">
        <v>360</v>
      </c>
      <c r="I759" s="64"/>
      <c r="J759" s="85">
        <v>0</v>
      </c>
      <c r="K759" s="85" t="s">
        <v>108</v>
      </c>
      <c r="L759" s="76" t="s">
        <v>57</v>
      </c>
    </row>
    <row r="760" spans="1:12" s="65" customFormat="1" ht="21.75" customHeight="1">
      <c r="A760" s="72"/>
      <c r="B760" s="350" t="s">
        <v>236</v>
      </c>
      <c r="C760" s="353"/>
      <c r="D760" s="354"/>
      <c r="E760" s="91"/>
      <c r="F760" s="72">
        <f t="shared" si="14"/>
        <v>0</v>
      </c>
      <c r="G760" s="83">
        <v>0</v>
      </c>
      <c r="H760" s="84" t="s">
        <v>360</v>
      </c>
      <c r="I760" s="64"/>
      <c r="J760" s="85">
        <v>0</v>
      </c>
      <c r="K760" s="85" t="s">
        <v>108</v>
      </c>
      <c r="L760" s="76" t="s">
        <v>57</v>
      </c>
    </row>
    <row r="761" spans="1:12" s="65" customFormat="1" ht="21.75" customHeight="1">
      <c r="A761" s="72"/>
      <c r="B761" s="350" t="s">
        <v>160</v>
      </c>
      <c r="C761" s="353"/>
      <c r="D761" s="354"/>
      <c r="E761" s="91"/>
      <c r="F761" s="72">
        <f t="shared" si="14"/>
        <v>0</v>
      </c>
      <c r="G761" s="83">
        <v>0</v>
      </c>
      <c r="H761" s="84" t="s">
        <v>360</v>
      </c>
      <c r="I761" s="64"/>
      <c r="J761" s="85">
        <v>0</v>
      </c>
      <c r="K761" s="85" t="s">
        <v>108</v>
      </c>
      <c r="L761" s="76" t="s">
        <v>57</v>
      </c>
    </row>
    <row r="762" spans="1:12" s="65" customFormat="1" ht="21.75" customHeight="1">
      <c r="A762" s="72"/>
      <c r="B762" s="350" t="s">
        <v>237</v>
      </c>
      <c r="C762" s="353"/>
      <c r="D762" s="354"/>
      <c r="E762" s="91"/>
      <c r="F762" s="72">
        <f t="shared" si="14"/>
        <v>0</v>
      </c>
      <c r="G762" s="83">
        <v>0</v>
      </c>
      <c r="H762" s="84" t="s">
        <v>360</v>
      </c>
      <c r="I762" s="64"/>
      <c r="J762" s="85">
        <v>0</v>
      </c>
      <c r="K762" s="85" t="s">
        <v>108</v>
      </c>
      <c r="L762" s="76" t="s">
        <v>57</v>
      </c>
    </row>
    <row r="763" spans="1:12" s="65" customFormat="1" ht="21.75" customHeight="1">
      <c r="A763" s="72"/>
      <c r="B763" s="350" t="s">
        <v>238</v>
      </c>
      <c r="C763" s="353"/>
      <c r="D763" s="354"/>
      <c r="E763" s="91"/>
      <c r="F763" s="72">
        <f t="shared" si="14"/>
        <v>0</v>
      </c>
      <c r="G763" s="83">
        <v>0</v>
      </c>
      <c r="H763" s="84" t="s">
        <v>360</v>
      </c>
      <c r="I763" s="64"/>
      <c r="J763" s="85">
        <v>0</v>
      </c>
      <c r="K763" s="85" t="s">
        <v>108</v>
      </c>
      <c r="L763" s="76" t="s">
        <v>57</v>
      </c>
    </row>
    <row r="764" spans="1:12" s="65" customFormat="1" ht="21.75" customHeight="1">
      <c r="A764" s="72"/>
      <c r="B764" s="350" t="s">
        <v>239</v>
      </c>
      <c r="C764" s="353"/>
      <c r="D764" s="354"/>
      <c r="E764" s="91"/>
      <c r="F764" s="72">
        <f t="shared" si="14"/>
        <v>0</v>
      </c>
      <c r="G764" s="83">
        <v>0</v>
      </c>
      <c r="H764" s="84" t="s">
        <v>360</v>
      </c>
      <c r="I764" s="64"/>
      <c r="J764" s="85">
        <v>0</v>
      </c>
      <c r="K764" s="85" t="s">
        <v>108</v>
      </c>
      <c r="L764" s="76" t="s">
        <v>57</v>
      </c>
    </row>
    <row r="765" spans="1:12" s="65" customFormat="1" ht="21.75" customHeight="1">
      <c r="A765" s="72"/>
      <c r="B765" s="350" t="s">
        <v>240</v>
      </c>
      <c r="C765" s="353"/>
      <c r="D765" s="354"/>
      <c r="E765" s="91"/>
      <c r="F765" s="72">
        <f t="shared" si="14"/>
        <v>0</v>
      </c>
      <c r="G765" s="83">
        <v>0</v>
      </c>
      <c r="H765" s="84" t="s">
        <v>360</v>
      </c>
      <c r="I765" s="64"/>
      <c r="J765" s="85">
        <v>0</v>
      </c>
      <c r="K765" s="85" t="s">
        <v>108</v>
      </c>
      <c r="L765" s="76" t="s">
        <v>57</v>
      </c>
    </row>
    <row r="766" spans="1:12" s="65" customFormat="1" ht="21.75" customHeight="1">
      <c r="A766" s="72"/>
      <c r="B766" s="350" t="s">
        <v>241</v>
      </c>
      <c r="C766" s="353"/>
      <c r="D766" s="354"/>
      <c r="E766" s="91"/>
      <c r="F766" s="72">
        <f t="shared" si="14"/>
        <v>0</v>
      </c>
      <c r="G766" s="83">
        <v>0</v>
      </c>
      <c r="H766" s="84" t="s">
        <v>360</v>
      </c>
      <c r="I766" s="64"/>
      <c r="J766" s="85">
        <v>0</v>
      </c>
      <c r="K766" s="85" t="s">
        <v>108</v>
      </c>
      <c r="L766" s="76" t="s">
        <v>57</v>
      </c>
    </row>
    <row r="767" spans="1:12" s="65" customFormat="1" ht="21.75" customHeight="1">
      <c r="A767" s="72"/>
      <c r="B767" s="350" t="s">
        <v>242</v>
      </c>
      <c r="C767" s="353"/>
      <c r="D767" s="354"/>
      <c r="E767" s="91"/>
      <c r="F767" s="72">
        <f t="shared" si="14"/>
        <v>0</v>
      </c>
      <c r="G767" s="83">
        <v>0</v>
      </c>
      <c r="H767" s="84" t="s">
        <v>360</v>
      </c>
      <c r="I767" s="64"/>
      <c r="J767" s="85">
        <v>0</v>
      </c>
      <c r="K767" s="85" t="s">
        <v>108</v>
      </c>
      <c r="L767" s="76" t="s">
        <v>57</v>
      </c>
    </row>
    <row r="768" spans="1:12" s="65" customFormat="1" ht="21.75" customHeight="1">
      <c r="A768" s="72"/>
      <c r="B768" s="350" t="s">
        <v>243</v>
      </c>
      <c r="C768" s="353"/>
      <c r="D768" s="354"/>
      <c r="E768" s="91"/>
      <c r="F768" s="72">
        <f t="shared" si="14"/>
        <v>0</v>
      </c>
      <c r="G768" s="83">
        <v>0</v>
      </c>
      <c r="H768" s="84" t="s">
        <v>360</v>
      </c>
      <c r="I768" s="64"/>
      <c r="J768" s="85">
        <v>0</v>
      </c>
      <c r="K768" s="85" t="s">
        <v>108</v>
      </c>
      <c r="L768" s="76" t="s">
        <v>57</v>
      </c>
    </row>
    <row r="769" spans="1:12" s="65" customFormat="1" ht="21.75" customHeight="1">
      <c r="A769" s="72"/>
      <c r="B769" s="350" t="s">
        <v>244</v>
      </c>
      <c r="C769" s="353"/>
      <c r="D769" s="354"/>
      <c r="E769" s="91"/>
      <c r="F769" s="72">
        <f t="shared" si="14"/>
        <v>0</v>
      </c>
      <c r="G769" s="83">
        <v>0</v>
      </c>
      <c r="H769" s="84" t="s">
        <v>360</v>
      </c>
      <c r="I769" s="64"/>
      <c r="J769" s="85">
        <v>0</v>
      </c>
      <c r="K769" s="85" t="s">
        <v>108</v>
      </c>
      <c r="L769" s="76" t="s">
        <v>57</v>
      </c>
    </row>
    <row r="770" spans="1:12" s="65" customFormat="1" ht="21.75" customHeight="1">
      <c r="A770" s="72"/>
      <c r="B770" s="350" t="s">
        <v>245</v>
      </c>
      <c r="C770" s="353"/>
      <c r="D770" s="354"/>
      <c r="E770" s="91"/>
      <c r="F770" s="72">
        <f t="shared" si="14"/>
        <v>0</v>
      </c>
      <c r="G770" s="83">
        <v>0</v>
      </c>
      <c r="H770" s="84" t="s">
        <v>360</v>
      </c>
      <c r="I770" s="64"/>
      <c r="J770" s="85">
        <v>0</v>
      </c>
      <c r="K770" s="85" t="s">
        <v>108</v>
      </c>
      <c r="L770" s="76" t="s">
        <v>57</v>
      </c>
    </row>
    <row r="771" spans="1:12" s="65" customFormat="1" ht="21.75" customHeight="1">
      <c r="A771" s="72"/>
      <c r="B771" s="350" t="s">
        <v>246</v>
      </c>
      <c r="C771" s="353"/>
      <c r="D771" s="354"/>
      <c r="E771" s="91"/>
      <c r="F771" s="72">
        <f t="shared" si="14"/>
        <v>0</v>
      </c>
      <c r="G771" s="83">
        <v>0</v>
      </c>
      <c r="H771" s="84" t="s">
        <v>360</v>
      </c>
      <c r="I771" s="64"/>
      <c r="J771" s="85">
        <v>0</v>
      </c>
      <c r="K771" s="85" t="s">
        <v>108</v>
      </c>
      <c r="L771" s="76" t="s">
        <v>57</v>
      </c>
    </row>
    <row r="772" spans="1:12" s="65" customFormat="1" ht="21.75" customHeight="1">
      <c r="A772" s="72"/>
      <c r="B772" s="350" t="s">
        <v>161</v>
      </c>
      <c r="C772" s="353"/>
      <c r="D772" s="354"/>
      <c r="E772" s="91"/>
      <c r="F772" s="72">
        <f t="shared" si="14"/>
        <v>0</v>
      </c>
      <c r="G772" s="83">
        <v>0</v>
      </c>
      <c r="H772" s="84" t="s">
        <v>360</v>
      </c>
      <c r="I772" s="64"/>
      <c r="J772" s="85">
        <v>0</v>
      </c>
      <c r="K772" s="85" t="s">
        <v>108</v>
      </c>
      <c r="L772" s="76" t="s">
        <v>57</v>
      </c>
    </row>
    <row r="773" spans="1:12" s="65" customFormat="1" ht="21.75" customHeight="1">
      <c r="A773" s="72"/>
      <c r="B773" s="350" t="s">
        <v>247</v>
      </c>
      <c r="C773" s="353"/>
      <c r="D773" s="354"/>
      <c r="E773" s="91"/>
      <c r="F773" s="72">
        <f t="shared" si="14"/>
        <v>0</v>
      </c>
      <c r="G773" s="83">
        <v>0</v>
      </c>
      <c r="H773" s="84" t="s">
        <v>360</v>
      </c>
      <c r="I773" s="64"/>
      <c r="J773" s="85">
        <v>0</v>
      </c>
      <c r="K773" s="85" t="s">
        <v>108</v>
      </c>
      <c r="L773" s="76" t="s">
        <v>57</v>
      </c>
    </row>
    <row r="774" spans="1:12" s="65" customFormat="1" ht="21.75" customHeight="1">
      <c r="A774" s="72"/>
      <c r="B774" s="350" t="s">
        <v>248</v>
      </c>
      <c r="C774" s="353"/>
      <c r="D774" s="354"/>
      <c r="E774" s="91"/>
      <c r="F774" s="72">
        <f t="shared" si="14"/>
        <v>0</v>
      </c>
      <c r="G774" s="83">
        <v>0</v>
      </c>
      <c r="H774" s="84" t="s">
        <v>360</v>
      </c>
      <c r="I774" s="64"/>
      <c r="J774" s="85">
        <v>0</v>
      </c>
      <c r="K774" s="85" t="s">
        <v>108</v>
      </c>
      <c r="L774" s="76" t="s">
        <v>57</v>
      </c>
    </row>
    <row r="775" spans="1:12" s="65" customFormat="1" ht="21.75" customHeight="1">
      <c r="A775" s="72"/>
      <c r="B775" s="350" t="s">
        <v>249</v>
      </c>
      <c r="C775" s="353"/>
      <c r="D775" s="354"/>
      <c r="E775" s="91"/>
      <c r="F775" s="72">
        <f t="shared" si="14"/>
        <v>0</v>
      </c>
      <c r="G775" s="83">
        <v>0</v>
      </c>
      <c r="H775" s="84" t="s">
        <v>360</v>
      </c>
      <c r="I775" s="64"/>
      <c r="J775" s="85">
        <v>0</v>
      </c>
      <c r="K775" s="85" t="s">
        <v>108</v>
      </c>
      <c r="L775" s="76" t="s">
        <v>57</v>
      </c>
    </row>
    <row r="776" spans="1:12" s="65" customFormat="1" ht="21.75" customHeight="1">
      <c r="A776" s="72"/>
      <c r="B776" s="350" t="s">
        <v>250</v>
      </c>
      <c r="C776" s="353"/>
      <c r="D776" s="354"/>
      <c r="E776" s="91"/>
      <c r="F776" s="72">
        <f t="shared" si="14"/>
        <v>0</v>
      </c>
      <c r="G776" s="83">
        <v>0</v>
      </c>
      <c r="H776" s="84" t="s">
        <v>360</v>
      </c>
      <c r="I776" s="64"/>
      <c r="J776" s="85">
        <v>0</v>
      </c>
      <c r="K776" s="85" t="s">
        <v>108</v>
      </c>
      <c r="L776" s="76" t="s">
        <v>57</v>
      </c>
    </row>
    <row r="777" spans="1:12" s="65" customFormat="1" ht="21.75" customHeight="1">
      <c r="A777" s="72"/>
      <c r="B777" s="350" t="s">
        <v>251</v>
      </c>
      <c r="C777" s="353"/>
      <c r="D777" s="354"/>
      <c r="E777" s="91"/>
      <c r="F777" s="72">
        <f t="shared" si="14"/>
        <v>0</v>
      </c>
      <c r="G777" s="83">
        <v>0</v>
      </c>
      <c r="H777" s="84" t="s">
        <v>360</v>
      </c>
      <c r="I777" s="64"/>
      <c r="J777" s="85">
        <v>0</v>
      </c>
      <c r="K777" s="85" t="s">
        <v>108</v>
      </c>
      <c r="L777" s="76" t="s">
        <v>57</v>
      </c>
    </row>
    <row r="778" spans="1:12" s="65" customFormat="1" ht="21.75" customHeight="1">
      <c r="A778" s="72"/>
      <c r="B778" s="350" t="s">
        <v>252</v>
      </c>
      <c r="C778" s="353"/>
      <c r="D778" s="354"/>
      <c r="E778" s="91"/>
      <c r="F778" s="72">
        <f t="shared" ref="F778:F841" si="15">G778*E778</f>
        <v>0</v>
      </c>
      <c r="G778" s="83">
        <v>0</v>
      </c>
      <c r="H778" s="84" t="s">
        <v>360</v>
      </c>
      <c r="I778" s="64"/>
      <c r="J778" s="85">
        <v>0</v>
      </c>
      <c r="K778" s="85" t="s">
        <v>108</v>
      </c>
      <c r="L778" s="76" t="s">
        <v>57</v>
      </c>
    </row>
    <row r="779" spans="1:12" s="65" customFormat="1" ht="21.75" customHeight="1">
      <c r="A779" s="72"/>
      <c r="B779" s="350" t="s">
        <v>253</v>
      </c>
      <c r="C779" s="353"/>
      <c r="D779" s="354"/>
      <c r="E779" s="91"/>
      <c r="F779" s="72">
        <f t="shared" si="15"/>
        <v>0</v>
      </c>
      <c r="G779" s="83">
        <v>0</v>
      </c>
      <c r="H779" s="84" t="s">
        <v>360</v>
      </c>
      <c r="I779" s="64"/>
      <c r="J779" s="85">
        <v>0</v>
      </c>
      <c r="K779" s="85" t="s">
        <v>108</v>
      </c>
      <c r="L779" s="76" t="s">
        <v>57</v>
      </c>
    </row>
    <row r="780" spans="1:12" s="65" customFormat="1" ht="21.75" customHeight="1">
      <c r="A780" s="72"/>
      <c r="B780" s="350" t="s">
        <v>254</v>
      </c>
      <c r="C780" s="353"/>
      <c r="D780" s="354"/>
      <c r="E780" s="91"/>
      <c r="F780" s="72">
        <f t="shared" si="15"/>
        <v>0</v>
      </c>
      <c r="G780" s="83">
        <v>0</v>
      </c>
      <c r="H780" s="84" t="s">
        <v>360</v>
      </c>
      <c r="I780" s="64"/>
      <c r="J780" s="85">
        <v>0</v>
      </c>
      <c r="K780" s="85" t="s">
        <v>108</v>
      </c>
      <c r="L780" s="76" t="s">
        <v>57</v>
      </c>
    </row>
    <row r="781" spans="1:12" s="65" customFormat="1" ht="21.75" customHeight="1">
      <c r="A781" s="72"/>
      <c r="B781" s="350" t="s">
        <v>255</v>
      </c>
      <c r="C781" s="353"/>
      <c r="D781" s="354"/>
      <c r="E781" s="91"/>
      <c r="F781" s="72">
        <f t="shared" si="15"/>
        <v>0</v>
      </c>
      <c r="G781" s="83">
        <v>0</v>
      </c>
      <c r="H781" s="84" t="s">
        <v>360</v>
      </c>
      <c r="I781" s="64"/>
      <c r="J781" s="85">
        <v>0</v>
      </c>
      <c r="K781" s="85" t="s">
        <v>108</v>
      </c>
      <c r="L781" s="76" t="s">
        <v>57</v>
      </c>
    </row>
    <row r="782" spans="1:12" s="65" customFormat="1" ht="21.75" customHeight="1">
      <c r="A782" s="72"/>
      <c r="B782" s="350" t="s">
        <v>256</v>
      </c>
      <c r="C782" s="353"/>
      <c r="D782" s="354"/>
      <c r="E782" s="91"/>
      <c r="F782" s="72">
        <f t="shared" si="15"/>
        <v>0</v>
      </c>
      <c r="G782" s="83">
        <v>0</v>
      </c>
      <c r="H782" s="84" t="s">
        <v>360</v>
      </c>
      <c r="I782" s="64"/>
      <c r="J782" s="85">
        <v>0</v>
      </c>
      <c r="K782" s="85" t="s">
        <v>108</v>
      </c>
      <c r="L782" s="76" t="s">
        <v>57</v>
      </c>
    </row>
    <row r="783" spans="1:12" s="65" customFormat="1" ht="21.75" customHeight="1">
      <c r="A783" s="72"/>
      <c r="B783" s="350" t="s">
        <v>257</v>
      </c>
      <c r="C783" s="353"/>
      <c r="D783" s="354"/>
      <c r="E783" s="91"/>
      <c r="F783" s="72">
        <f t="shared" si="15"/>
        <v>0</v>
      </c>
      <c r="G783" s="83">
        <v>0</v>
      </c>
      <c r="H783" s="84" t="s">
        <v>360</v>
      </c>
      <c r="I783" s="64"/>
      <c r="J783" s="85">
        <v>0</v>
      </c>
      <c r="K783" s="85" t="s">
        <v>108</v>
      </c>
      <c r="L783" s="76" t="s">
        <v>57</v>
      </c>
    </row>
    <row r="784" spans="1:12" s="65" customFormat="1" ht="21.75" customHeight="1">
      <c r="A784" s="72"/>
      <c r="B784" s="350" t="s">
        <v>258</v>
      </c>
      <c r="C784" s="353"/>
      <c r="D784" s="354"/>
      <c r="E784" s="91"/>
      <c r="F784" s="72">
        <f t="shared" si="15"/>
        <v>0</v>
      </c>
      <c r="G784" s="83">
        <v>0</v>
      </c>
      <c r="H784" s="84" t="s">
        <v>360</v>
      </c>
      <c r="I784" s="64"/>
      <c r="J784" s="85">
        <v>0</v>
      </c>
      <c r="K784" s="85" t="s">
        <v>108</v>
      </c>
      <c r="L784" s="76" t="s">
        <v>57</v>
      </c>
    </row>
    <row r="785" spans="1:12" s="65" customFormat="1" ht="21.75" customHeight="1">
      <c r="A785" s="72"/>
      <c r="B785" s="350" t="s">
        <v>259</v>
      </c>
      <c r="C785" s="353"/>
      <c r="D785" s="354"/>
      <c r="E785" s="91"/>
      <c r="F785" s="72">
        <f t="shared" si="15"/>
        <v>0</v>
      </c>
      <c r="G785" s="83">
        <v>0</v>
      </c>
      <c r="H785" s="84" t="s">
        <v>360</v>
      </c>
      <c r="I785" s="64"/>
      <c r="J785" s="85">
        <v>0</v>
      </c>
      <c r="K785" s="85" t="s">
        <v>108</v>
      </c>
      <c r="L785" s="76" t="s">
        <v>57</v>
      </c>
    </row>
    <row r="786" spans="1:12" s="65" customFormat="1" ht="21.75" customHeight="1">
      <c r="A786" s="72"/>
      <c r="B786" s="350" t="s">
        <v>260</v>
      </c>
      <c r="C786" s="353"/>
      <c r="D786" s="354"/>
      <c r="E786" s="91"/>
      <c r="F786" s="72">
        <f t="shared" si="15"/>
        <v>0</v>
      </c>
      <c r="G786" s="83">
        <v>0</v>
      </c>
      <c r="H786" s="84" t="s">
        <v>360</v>
      </c>
      <c r="I786" s="64"/>
      <c r="J786" s="85">
        <v>0</v>
      </c>
      <c r="K786" s="85" t="s">
        <v>108</v>
      </c>
      <c r="L786" s="76" t="s">
        <v>57</v>
      </c>
    </row>
    <row r="787" spans="1:12" s="65" customFormat="1" ht="21.75" customHeight="1">
      <c r="A787" s="72"/>
      <c r="B787" s="350" t="s">
        <v>261</v>
      </c>
      <c r="C787" s="353"/>
      <c r="D787" s="354"/>
      <c r="E787" s="91"/>
      <c r="F787" s="72">
        <f t="shared" si="15"/>
        <v>0</v>
      </c>
      <c r="G787" s="83">
        <v>0</v>
      </c>
      <c r="H787" s="84" t="s">
        <v>360</v>
      </c>
      <c r="I787" s="64"/>
      <c r="J787" s="85">
        <v>0</v>
      </c>
      <c r="K787" s="85" t="s">
        <v>108</v>
      </c>
      <c r="L787" s="76" t="s">
        <v>57</v>
      </c>
    </row>
    <row r="788" spans="1:12" s="65" customFormat="1" ht="21.75" customHeight="1">
      <c r="A788" s="72"/>
      <c r="B788" s="350" t="s">
        <v>262</v>
      </c>
      <c r="C788" s="353"/>
      <c r="D788" s="354"/>
      <c r="E788" s="91"/>
      <c r="F788" s="72">
        <f t="shared" si="15"/>
        <v>0</v>
      </c>
      <c r="G788" s="83">
        <v>0</v>
      </c>
      <c r="H788" s="84" t="s">
        <v>360</v>
      </c>
      <c r="I788" s="64"/>
      <c r="J788" s="85">
        <v>0</v>
      </c>
      <c r="K788" s="85" t="s">
        <v>108</v>
      </c>
      <c r="L788" s="76" t="s">
        <v>57</v>
      </c>
    </row>
    <row r="789" spans="1:12" s="65" customFormat="1" ht="21.75" customHeight="1">
      <c r="A789" s="72"/>
      <c r="B789" s="350" t="s">
        <v>263</v>
      </c>
      <c r="C789" s="353"/>
      <c r="D789" s="354"/>
      <c r="E789" s="91"/>
      <c r="F789" s="72">
        <f t="shared" si="15"/>
        <v>0</v>
      </c>
      <c r="G789" s="83">
        <v>0</v>
      </c>
      <c r="H789" s="84" t="s">
        <v>360</v>
      </c>
      <c r="I789" s="64"/>
      <c r="J789" s="85">
        <v>0</v>
      </c>
      <c r="K789" s="85" t="s">
        <v>108</v>
      </c>
      <c r="L789" s="76" t="s">
        <v>57</v>
      </c>
    </row>
    <row r="790" spans="1:12" s="65" customFormat="1" ht="21.75" customHeight="1">
      <c r="A790" s="72"/>
      <c r="B790" s="350" t="s">
        <v>264</v>
      </c>
      <c r="C790" s="353"/>
      <c r="D790" s="354"/>
      <c r="E790" s="91"/>
      <c r="F790" s="72">
        <f t="shared" si="15"/>
        <v>0</v>
      </c>
      <c r="G790" s="83">
        <v>0</v>
      </c>
      <c r="H790" s="84" t="s">
        <v>360</v>
      </c>
      <c r="I790" s="64"/>
      <c r="J790" s="85">
        <v>0</v>
      </c>
      <c r="K790" s="85" t="s">
        <v>108</v>
      </c>
      <c r="L790" s="76" t="s">
        <v>57</v>
      </c>
    </row>
    <row r="791" spans="1:12" s="65" customFormat="1" ht="21.75" customHeight="1">
      <c r="A791" s="72"/>
      <c r="B791" s="350" t="s">
        <v>265</v>
      </c>
      <c r="C791" s="353"/>
      <c r="D791" s="354"/>
      <c r="E791" s="91"/>
      <c r="F791" s="72">
        <f t="shared" si="15"/>
        <v>0</v>
      </c>
      <c r="G791" s="83">
        <v>0</v>
      </c>
      <c r="H791" s="84" t="s">
        <v>360</v>
      </c>
      <c r="I791" s="64"/>
      <c r="J791" s="85">
        <v>0</v>
      </c>
      <c r="K791" s="85" t="s">
        <v>108</v>
      </c>
      <c r="L791" s="76" t="s">
        <v>57</v>
      </c>
    </row>
    <row r="792" spans="1:12" s="65" customFormat="1" ht="21.75" customHeight="1">
      <c r="A792" s="72"/>
      <c r="B792" s="350" t="s">
        <v>266</v>
      </c>
      <c r="C792" s="353"/>
      <c r="D792" s="354"/>
      <c r="E792" s="91"/>
      <c r="F792" s="72">
        <f t="shared" si="15"/>
        <v>0</v>
      </c>
      <c r="G792" s="83">
        <v>0</v>
      </c>
      <c r="H792" s="84" t="s">
        <v>360</v>
      </c>
      <c r="I792" s="64"/>
      <c r="J792" s="85">
        <v>0</v>
      </c>
      <c r="K792" s="85" t="s">
        <v>108</v>
      </c>
      <c r="L792" s="76" t="s">
        <v>57</v>
      </c>
    </row>
    <row r="793" spans="1:12" s="65" customFormat="1" ht="21.75" customHeight="1">
      <c r="A793" s="72"/>
      <c r="B793" s="350" t="s">
        <v>267</v>
      </c>
      <c r="C793" s="353"/>
      <c r="D793" s="354"/>
      <c r="E793" s="91"/>
      <c r="F793" s="72">
        <f t="shared" si="15"/>
        <v>0</v>
      </c>
      <c r="G793" s="83">
        <v>0</v>
      </c>
      <c r="H793" s="84" t="s">
        <v>360</v>
      </c>
      <c r="I793" s="64"/>
      <c r="J793" s="85">
        <v>0</v>
      </c>
      <c r="K793" s="85" t="s">
        <v>108</v>
      </c>
      <c r="L793" s="76" t="s">
        <v>57</v>
      </c>
    </row>
    <row r="794" spans="1:12" s="65" customFormat="1" ht="21.75" customHeight="1">
      <c r="A794" s="72"/>
      <c r="B794" s="350" t="s">
        <v>268</v>
      </c>
      <c r="C794" s="353"/>
      <c r="D794" s="354"/>
      <c r="E794" s="91"/>
      <c r="F794" s="72">
        <f t="shared" si="15"/>
        <v>0</v>
      </c>
      <c r="G794" s="83">
        <v>0</v>
      </c>
      <c r="H794" s="84" t="s">
        <v>360</v>
      </c>
      <c r="I794" s="64"/>
      <c r="J794" s="85">
        <v>0</v>
      </c>
      <c r="K794" s="85" t="s">
        <v>108</v>
      </c>
      <c r="L794" s="76" t="s">
        <v>57</v>
      </c>
    </row>
    <row r="795" spans="1:12" s="65" customFormat="1" ht="21.75" customHeight="1">
      <c r="A795" s="72"/>
      <c r="B795" s="350" t="s">
        <v>269</v>
      </c>
      <c r="C795" s="353"/>
      <c r="D795" s="354"/>
      <c r="E795" s="91"/>
      <c r="F795" s="72">
        <f t="shared" si="15"/>
        <v>0</v>
      </c>
      <c r="G795" s="83">
        <v>0</v>
      </c>
      <c r="H795" s="84" t="s">
        <v>360</v>
      </c>
      <c r="I795" s="64"/>
      <c r="J795" s="85">
        <v>0</v>
      </c>
      <c r="K795" s="85" t="s">
        <v>108</v>
      </c>
      <c r="L795" s="76" t="s">
        <v>57</v>
      </c>
    </row>
    <row r="796" spans="1:12" s="65" customFormat="1" ht="21.75" customHeight="1">
      <c r="A796" s="72"/>
      <c r="B796" s="350" t="s">
        <v>270</v>
      </c>
      <c r="C796" s="353"/>
      <c r="D796" s="354"/>
      <c r="E796" s="91"/>
      <c r="F796" s="72">
        <f t="shared" si="15"/>
        <v>0</v>
      </c>
      <c r="G796" s="83">
        <v>0</v>
      </c>
      <c r="H796" s="84" t="s">
        <v>360</v>
      </c>
      <c r="I796" s="64"/>
      <c r="J796" s="85">
        <v>0</v>
      </c>
      <c r="K796" s="85" t="s">
        <v>108</v>
      </c>
      <c r="L796" s="76" t="s">
        <v>57</v>
      </c>
    </row>
    <row r="797" spans="1:12" s="65" customFormat="1" ht="21.75" customHeight="1">
      <c r="A797" s="72"/>
      <c r="B797" s="350" t="s">
        <v>271</v>
      </c>
      <c r="C797" s="353"/>
      <c r="D797" s="354"/>
      <c r="E797" s="91"/>
      <c r="F797" s="72">
        <f t="shared" si="15"/>
        <v>0</v>
      </c>
      <c r="G797" s="83">
        <v>0</v>
      </c>
      <c r="H797" s="84" t="s">
        <v>360</v>
      </c>
      <c r="I797" s="64"/>
      <c r="J797" s="85">
        <v>0</v>
      </c>
      <c r="K797" s="85" t="s">
        <v>108</v>
      </c>
      <c r="L797" s="76" t="s">
        <v>57</v>
      </c>
    </row>
    <row r="798" spans="1:12" s="65" customFormat="1" ht="21.75" customHeight="1">
      <c r="A798" s="72"/>
      <c r="B798" s="350" t="s">
        <v>272</v>
      </c>
      <c r="C798" s="353"/>
      <c r="D798" s="354"/>
      <c r="E798" s="91"/>
      <c r="F798" s="72">
        <f t="shared" si="15"/>
        <v>0</v>
      </c>
      <c r="G798" s="83">
        <v>0</v>
      </c>
      <c r="H798" s="84" t="s">
        <v>360</v>
      </c>
      <c r="I798" s="64"/>
      <c r="J798" s="85">
        <v>0</v>
      </c>
      <c r="K798" s="85" t="s">
        <v>108</v>
      </c>
      <c r="L798" s="76" t="s">
        <v>57</v>
      </c>
    </row>
    <row r="799" spans="1:12" s="65" customFormat="1" ht="21.75" customHeight="1">
      <c r="A799" s="72"/>
      <c r="B799" s="350" t="s">
        <v>273</v>
      </c>
      <c r="C799" s="353"/>
      <c r="D799" s="354"/>
      <c r="E799" s="91"/>
      <c r="F799" s="72">
        <f t="shared" si="15"/>
        <v>0</v>
      </c>
      <c r="G799" s="83">
        <v>0</v>
      </c>
      <c r="H799" s="84" t="s">
        <v>360</v>
      </c>
      <c r="I799" s="64"/>
      <c r="J799" s="85">
        <v>0</v>
      </c>
      <c r="K799" s="85" t="s">
        <v>108</v>
      </c>
      <c r="L799" s="76" t="s">
        <v>57</v>
      </c>
    </row>
    <row r="800" spans="1:12" s="65" customFormat="1" ht="21.75" customHeight="1">
      <c r="A800" s="72"/>
      <c r="B800" s="350" t="s">
        <v>274</v>
      </c>
      <c r="C800" s="353"/>
      <c r="D800" s="354"/>
      <c r="E800" s="91"/>
      <c r="F800" s="72">
        <f t="shared" si="15"/>
        <v>0</v>
      </c>
      <c r="G800" s="83">
        <v>0</v>
      </c>
      <c r="H800" s="84" t="s">
        <v>360</v>
      </c>
      <c r="I800" s="64"/>
      <c r="J800" s="85">
        <v>0</v>
      </c>
      <c r="K800" s="85" t="s">
        <v>108</v>
      </c>
      <c r="L800" s="76" t="s">
        <v>57</v>
      </c>
    </row>
    <row r="801" spans="1:12" s="65" customFormat="1" ht="21.75" customHeight="1">
      <c r="A801" s="72"/>
      <c r="B801" s="350" t="s">
        <v>275</v>
      </c>
      <c r="C801" s="353"/>
      <c r="D801" s="354"/>
      <c r="E801" s="91"/>
      <c r="F801" s="72">
        <f t="shared" si="15"/>
        <v>0</v>
      </c>
      <c r="G801" s="83">
        <v>0</v>
      </c>
      <c r="H801" s="84" t="s">
        <v>360</v>
      </c>
      <c r="I801" s="64"/>
      <c r="J801" s="85">
        <v>0</v>
      </c>
      <c r="K801" s="85" t="s">
        <v>108</v>
      </c>
      <c r="L801" s="76" t="s">
        <v>57</v>
      </c>
    </row>
    <row r="802" spans="1:12" s="65" customFormat="1" ht="21.75" customHeight="1">
      <c r="A802" s="72"/>
      <c r="B802" s="350" t="s">
        <v>276</v>
      </c>
      <c r="C802" s="353"/>
      <c r="D802" s="354"/>
      <c r="E802" s="91"/>
      <c r="F802" s="72">
        <f t="shared" si="15"/>
        <v>0</v>
      </c>
      <c r="G802" s="83">
        <v>0</v>
      </c>
      <c r="H802" s="84" t="s">
        <v>360</v>
      </c>
      <c r="I802" s="64"/>
      <c r="J802" s="85">
        <v>0</v>
      </c>
      <c r="K802" s="85" t="s">
        <v>108</v>
      </c>
      <c r="L802" s="76" t="s">
        <v>57</v>
      </c>
    </row>
    <row r="803" spans="1:12" s="65" customFormat="1" ht="21.75" customHeight="1">
      <c r="A803" s="72"/>
      <c r="B803" s="350" t="s">
        <v>277</v>
      </c>
      <c r="C803" s="353"/>
      <c r="D803" s="354"/>
      <c r="E803" s="91"/>
      <c r="F803" s="72">
        <f t="shared" si="15"/>
        <v>0</v>
      </c>
      <c r="G803" s="83">
        <v>0</v>
      </c>
      <c r="H803" s="84" t="s">
        <v>360</v>
      </c>
      <c r="I803" s="64"/>
      <c r="J803" s="85">
        <v>0</v>
      </c>
      <c r="K803" s="85" t="s">
        <v>108</v>
      </c>
      <c r="L803" s="76" t="s">
        <v>57</v>
      </c>
    </row>
    <row r="804" spans="1:12" s="65" customFormat="1" ht="21.75" customHeight="1">
      <c r="A804" s="72"/>
      <c r="B804" s="350" t="s">
        <v>170</v>
      </c>
      <c r="C804" s="353"/>
      <c r="D804" s="354"/>
      <c r="E804" s="91"/>
      <c r="F804" s="72">
        <f t="shared" si="15"/>
        <v>0</v>
      </c>
      <c r="G804" s="83">
        <v>0</v>
      </c>
      <c r="H804" s="84" t="s">
        <v>360</v>
      </c>
      <c r="I804" s="64"/>
      <c r="J804" s="85">
        <v>0</v>
      </c>
      <c r="K804" s="85" t="s">
        <v>108</v>
      </c>
      <c r="L804" s="76" t="s">
        <v>57</v>
      </c>
    </row>
    <row r="805" spans="1:12" s="65" customFormat="1" ht="21.75" customHeight="1">
      <c r="A805" s="72"/>
      <c r="B805" s="350" t="s">
        <v>171</v>
      </c>
      <c r="C805" s="353"/>
      <c r="D805" s="354"/>
      <c r="E805" s="91"/>
      <c r="F805" s="72">
        <f t="shared" si="15"/>
        <v>0</v>
      </c>
      <c r="G805" s="83">
        <v>0</v>
      </c>
      <c r="H805" s="84" t="s">
        <v>360</v>
      </c>
      <c r="I805" s="64"/>
      <c r="J805" s="85">
        <v>0</v>
      </c>
      <c r="K805" s="85" t="s">
        <v>108</v>
      </c>
      <c r="L805" s="76" t="s">
        <v>57</v>
      </c>
    </row>
    <row r="806" spans="1:12" s="65" customFormat="1" ht="21.75" customHeight="1">
      <c r="A806" s="72"/>
      <c r="B806" s="350" t="s">
        <v>172</v>
      </c>
      <c r="C806" s="353"/>
      <c r="D806" s="354"/>
      <c r="E806" s="91"/>
      <c r="F806" s="72">
        <f t="shared" si="15"/>
        <v>0</v>
      </c>
      <c r="G806" s="83">
        <v>0</v>
      </c>
      <c r="H806" s="84" t="s">
        <v>360</v>
      </c>
      <c r="I806" s="64"/>
      <c r="J806" s="85">
        <v>0</v>
      </c>
      <c r="K806" s="85" t="s">
        <v>108</v>
      </c>
      <c r="L806" s="76" t="s">
        <v>57</v>
      </c>
    </row>
    <row r="807" spans="1:12" s="65" customFormat="1" ht="21.75" customHeight="1">
      <c r="A807" s="72"/>
      <c r="B807" s="350" t="s">
        <v>278</v>
      </c>
      <c r="C807" s="353"/>
      <c r="D807" s="354"/>
      <c r="E807" s="91"/>
      <c r="F807" s="72">
        <f t="shared" si="15"/>
        <v>0</v>
      </c>
      <c r="G807" s="83">
        <v>0</v>
      </c>
      <c r="H807" s="84" t="s">
        <v>360</v>
      </c>
      <c r="I807" s="64"/>
      <c r="J807" s="85">
        <v>0</v>
      </c>
      <c r="K807" s="85" t="s">
        <v>108</v>
      </c>
      <c r="L807" s="76" t="s">
        <v>57</v>
      </c>
    </row>
    <row r="808" spans="1:12" s="65" customFormat="1" ht="21.75" customHeight="1">
      <c r="A808" s="72"/>
      <c r="B808" s="350" t="s">
        <v>279</v>
      </c>
      <c r="C808" s="353"/>
      <c r="D808" s="354"/>
      <c r="E808" s="91"/>
      <c r="F808" s="72">
        <f t="shared" si="15"/>
        <v>0</v>
      </c>
      <c r="G808" s="83">
        <v>0</v>
      </c>
      <c r="H808" s="84" t="s">
        <v>360</v>
      </c>
      <c r="I808" s="64"/>
      <c r="J808" s="85">
        <v>0</v>
      </c>
      <c r="K808" s="85" t="s">
        <v>108</v>
      </c>
      <c r="L808" s="76" t="s">
        <v>57</v>
      </c>
    </row>
    <row r="809" spans="1:12" s="65" customFormat="1" ht="21.75" customHeight="1">
      <c r="A809" s="72"/>
      <c r="B809" s="350" t="s">
        <v>280</v>
      </c>
      <c r="C809" s="353"/>
      <c r="D809" s="354"/>
      <c r="E809" s="91"/>
      <c r="F809" s="72">
        <f t="shared" si="15"/>
        <v>0</v>
      </c>
      <c r="G809" s="83">
        <v>0</v>
      </c>
      <c r="H809" s="84" t="s">
        <v>360</v>
      </c>
      <c r="I809" s="64"/>
      <c r="J809" s="85">
        <v>0</v>
      </c>
      <c r="K809" s="85" t="s">
        <v>108</v>
      </c>
      <c r="L809" s="76" t="s">
        <v>57</v>
      </c>
    </row>
    <row r="810" spans="1:12" s="65" customFormat="1" ht="21.75" customHeight="1">
      <c r="A810" s="72"/>
      <c r="B810" s="350" t="s">
        <v>281</v>
      </c>
      <c r="C810" s="353"/>
      <c r="D810" s="354"/>
      <c r="E810" s="91"/>
      <c r="F810" s="72">
        <f t="shared" si="15"/>
        <v>0</v>
      </c>
      <c r="G810" s="83">
        <v>0</v>
      </c>
      <c r="H810" s="84" t="s">
        <v>360</v>
      </c>
      <c r="I810" s="64"/>
      <c r="J810" s="85">
        <v>0</v>
      </c>
      <c r="K810" s="85" t="s">
        <v>108</v>
      </c>
      <c r="L810" s="76" t="s">
        <v>57</v>
      </c>
    </row>
    <row r="811" spans="1:12" s="65" customFormat="1" ht="21.75" customHeight="1">
      <c r="A811" s="72"/>
      <c r="B811" s="350" t="s">
        <v>282</v>
      </c>
      <c r="C811" s="353"/>
      <c r="D811" s="354"/>
      <c r="E811" s="91"/>
      <c r="F811" s="72">
        <f t="shared" si="15"/>
        <v>0</v>
      </c>
      <c r="G811" s="83">
        <v>0</v>
      </c>
      <c r="H811" s="84" t="s">
        <v>360</v>
      </c>
      <c r="I811" s="64"/>
      <c r="J811" s="85">
        <v>0</v>
      </c>
      <c r="K811" s="85" t="s">
        <v>108</v>
      </c>
      <c r="L811" s="76" t="s">
        <v>57</v>
      </c>
    </row>
    <row r="812" spans="1:12" s="65" customFormat="1" ht="21.75" customHeight="1">
      <c r="A812" s="72"/>
      <c r="B812" s="350" t="s">
        <v>283</v>
      </c>
      <c r="C812" s="353"/>
      <c r="D812" s="354"/>
      <c r="E812" s="91"/>
      <c r="F812" s="72">
        <f t="shared" si="15"/>
        <v>0</v>
      </c>
      <c r="G812" s="83">
        <v>0</v>
      </c>
      <c r="H812" s="84" t="s">
        <v>360</v>
      </c>
      <c r="I812" s="64"/>
      <c r="J812" s="85">
        <v>0</v>
      </c>
      <c r="K812" s="85" t="s">
        <v>108</v>
      </c>
      <c r="L812" s="76" t="s">
        <v>57</v>
      </c>
    </row>
    <row r="813" spans="1:12" s="65" customFormat="1" ht="21.75" customHeight="1">
      <c r="A813" s="72"/>
      <c r="B813" s="350" t="s">
        <v>284</v>
      </c>
      <c r="C813" s="353"/>
      <c r="D813" s="354"/>
      <c r="E813" s="91"/>
      <c r="F813" s="72">
        <f t="shared" si="15"/>
        <v>0</v>
      </c>
      <c r="G813" s="83">
        <v>0</v>
      </c>
      <c r="H813" s="84" t="s">
        <v>360</v>
      </c>
      <c r="I813" s="64"/>
      <c r="J813" s="85">
        <v>0</v>
      </c>
      <c r="K813" s="85" t="s">
        <v>108</v>
      </c>
      <c r="L813" s="76" t="s">
        <v>57</v>
      </c>
    </row>
    <row r="814" spans="1:12" s="65" customFormat="1" ht="21.75" customHeight="1">
      <c r="A814" s="72"/>
      <c r="B814" s="350" t="s">
        <v>285</v>
      </c>
      <c r="C814" s="353"/>
      <c r="D814" s="354"/>
      <c r="E814" s="91"/>
      <c r="F814" s="72">
        <f t="shared" si="15"/>
        <v>0</v>
      </c>
      <c r="G814" s="83">
        <v>0</v>
      </c>
      <c r="H814" s="84" t="s">
        <v>360</v>
      </c>
      <c r="I814" s="64"/>
      <c r="J814" s="85">
        <v>0</v>
      </c>
      <c r="K814" s="85" t="s">
        <v>108</v>
      </c>
      <c r="L814" s="76" t="s">
        <v>57</v>
      </c>
    </row>
    <row r="815" spans="1:12" s="65" customFormat="1" ht="21.75" customHeight="1">
      <c r="A815" s="72"/>
      <c r="B815" s="350" t="s">
        <v>286</v>
      </c>
      <c r="C815" s="353"/>
      <c r="D815" s="354"/>
      <c r="E815" s="91"/>
      <c r="F815" s="72">
        <f t="shared" si="15"/>
        <v>0</v>
      </c>
      <c r="G815" s="83">
        <v>0</v>
      </c>
      <c r="H815" s="84" t="s">
        <v>360</v>
      </c>
      <c r="I815" s="64"/>
      <c r="J815" s="85">
        <v>0</v>
      </c>
      <c r="K815" s="85" t="s">
        <v>108</v>
      </c>
      <c r="L815" s="76" t="s">
        <v>57</v>
      </c>
    </row>
    <row r="816" spans="1:12" s="65" customFormat="1" ht="21.75" customHeight="1">
      <c r="A816" s="72"/>
      <c r="B816" s="350" t="s">
        <v>287</v>
      </c>
      <c r="C816" s="353"/>
      <c r="D816" s="354"/>
      <c r="E816" s="91"/>
      <c r="F816" s="72">
        <f t="shared" si="15"/>
        <v>0</v>
      </c>
      <c r="G816" s="83">
        <v>0</v>
      </c>
      <c r="H816" s="84" t="s">
        <v>360</v>
      </c>
      <c r="I816" s="64"/>
      <c r="J816" s="85">
        <v>0</v>
      </c>
      <c r="K816" s="85" t="s">
        <v>108</v>
      </c>
      <c r="L816" s="76" t="s">
        <v>57</v>
      </c>
    </row>
    <row r="817" spans="1:12" s="65" customFormat="1" ht="21.75" customHeight="1">
      <c r="A817" s="72"/>
      <c r="B817" s="350" t="s">
        <v>288</v>
      </c>
      <c r="C817" s="353"/>
      <c r="D817" s="354"/>
      <c r="E817" s="91"/>
      <c r="F817" s="72">
        <f t="shared" si="15"/>
        <v>0</v>
      </c>
      <c r="G817" s="83">
        <v>0</v>
      </c>
      <c r="H817" s="84" t="s">
        <v>360</v>
      </c>
      <c r="I817" s="64"/>
      <c r="J817" s="85">
        <v>0</v>
      </c>
      <c r="K817" s="85" t="s">
        <v>108</v>
      </c>
      <c r="L817" s="76" t="s">
        <v>57</v>
      </c>
    </row>
    <row r="818" spans="1:12" s="65" customFormat="1" ht="21.75" customHeight="1">
      <c r="A818" s="72"/>
      <c r="B818" s="350" t="s">
        <v>289</v>
      </c>
      <c r="C818" s="353"/>
      <c r="D818" s="354"/>
      <c r="E818" s="91"/>
      <c r="F818" s="72">
        <f t="shared" si="15"/>
        <v>0</v>
      </c>
      <c r="G818" s="83">
        <v>0</v>
      </c>
      <c r="H818" s="84" t="s">
        <v>360</v>
      </c>
      <c r="I818" s="64"/>
      <c r="J818" s="85">
        <v>0</v>
      </c>
      <c r="K818" s="85" t="s">
        <v>108</v>
      </c>
      <c r="L818" s="76" t="s">
        <v>57</v>
      </c>
    </row>
    <row r="819" spans="1:12" s="65" customFormat="1" ht="21.75" customHeight="1">
      <c r="A819" s="72"/>
      <c r="B819" s="350" t="s">
        <v>290</v>
      </c>
      <c r="C819" s="353"/>
      <c r="D819" s="354"/>
      <c r="E819" s="91"/>
      <c r="F819" s="72">
        <f t="shared" si="15"/>
        <v>0</v>
      </c>
      <c r="G819" s="83">
        <v>0</v>
      </c>
      <c r="H819" s="84" t="s">
        <v>360</v>
      </c>
      <c r="I819" s="64"/>
      <c r="J819" s="85">
        <v>0</v>
      </c>
      <c r="K819" s="85" t="s">
        <v>108</v>
      </c>
      <c r="L819" s="76" t="s">
        <v>57</v>
      </c>
    </row>
    <row r="820" spans="1:12" s="65" customFormat="1" ht="21.75" customHeight="1">
      <c r="A820" s="72"/>
      <c r="B820" s="350" t="s">
        <v>291</v>
      </c>
      <c r="C820" s="353"/>
      <c r="D820" s="354"/>
      <c r="E820" s="91"/>
      <c r="F820" s="72">
        <f t="shared" si="15"/>
        <v>0</v>
      </c>
      <c r="G820" s="83">
        <v>0</v>
      </c>
      <c r="H820" s="84" t="s">
        <v>360</v>
      </c>
      <c r="I820" s="64"/>
      <c r="J820" s="85">
        <v>0</v>
      </c>
      <c r="K820" s="85" t="s">
        <v>108</v>
      </c>
      <c r="L820" s="76" t="s">
        <v>57</v>
      </c>
    </row>
    <row r="821" spans="1:12" s="65" customFormat="1" ht="21.75" customHeight="1">
      <c r="A821" s="72"/>
      <c r="B821" s="350" t="s">
        <v>292</v>
      </c>
      <c r="C821" s="353"/>
      <c r="D821" s="354"/>
      <c r="E821" s="91"/>
      <c r="F821" s="72">
        <f t="shared" si="15"/>
        <v>0</v>
      </c>
      <c r="G821" s="83">
        <v>0</v>
      </c>
      <c r="H821" s="84" t="s">
        <v>360</v>
      </c>
      <c r="I821" s="64"/>
      <c r="J821" s="85">
        <v>0</v>
      </c>
      <c r="K821" s="85" t="s">
        <v>108</v>
      </c>
      <c r="L821" s="76" t="s">
        <v>57</v>
      </c>
    </row>
    <row r="822" spans="1:12" s="65" customFormat="1" ht="21.75" customHeight="1">
      <c r="A822" s="72"/>
      <c r="B822" s="350" t="s">
        <v>293</v>
      </c>
      <c r="C822" s="353"/>
      <c r="D822" s="354"/>
      <c r="E822" s="91"/>
      <c r="F822" s="72">
        <f t="shared" si="15"/>
        <v>0</v>
      </c>
      <c r="G822" s="83">
        <v>0</v>
      </c>
      <c r="H822" s="84" t="s">
        <v>360</v>
      </c>
      <c r="I822" s="64"/>
      <c r="J822" s="85">
        <v>0</v>
      </c>
      <c r="K822" s="85" t="s">
        <v>108</v>
      </c>
      <c r="L822" s="76" t="s">
        <v>57</v>
      </c>
    </row>
    <row r="823" spans="1:12" s="65" customFormat="1" ht="21.75" customHeight="1">
      <c r="A823" s="72"/>
      <c r="B823" s="350" t="s">
        <v>294</v>
      </c>
      <c r="C823" s="353"/>
      <c r="D823" s="354"/>
      <c r="E823" s="91"/>
      <c r="F823" s="72">
        <f t="shared" si="15"/>
        <v>0</v>
      </c>
      <c r="G823" s="83">
        <v>0</v>
      </c>
      <c r="H823" s="84" t="s">
        <v>360</v>
      </c>
      <c r="I823" s="64"/>
      <c r="J823" s="85">
        <v>0</v>
      </c>
      <c r="K823" s="85" t="s">
        <v>108</v>
      </c>
      <c r="L823" s="76" t="s">
        <v>57</v>
      </c>
    </row>
    <row r="824" spans="1:12" s="65" customFormat="1" ht="21.75" customHeight="1">
      <c r="A824" s="72"/>
      <c r="B824" s="350" t="s">
        <v>295</v>
      </c>
      <c r="C824" s="353"/>
      <c r="D824" s="354"/>
      <c r="E824" s="91"/>
      <c r="F824" s="72">
        <f t="shared" si="15"/>
        <v>0</v>
      </c>
      <c r="G824" s="83">
        <v>0</v>
      </c>
      <c r="H824" s="84" t="s">
        <v>360</v>
      </c>
      <c r="I824" s="64"/>
      <c r="J824" s="85">
        <v>0</v>
      </c>
      <c r="K824" s="85" t="s">
        <v>108</v>
      </c>
      <c r="L824" s="76" t="s">
        <v>57</v>
      </c>
    </row>
    <row r="825" spans="1:12" s="65" customFormat="1" ht="21.75" customHeight="1">
      <c r="A825" s="72"/>
      <c r="B825" s="350" t="s">
        <v>296</v>
      </c>
      <c r="C825" s="353"/>
      <c r="D825" s="354"/>
      <c r="E825" s="91"/>
      <c r="F825" s="72">
        <f t="shared" si="15"/>
        <v>0</v>
      </c>
      <c r="G825" s="83">
        <v>0</v>
      </c>
      <c r="H825" s="84" t="s">
        <v>360</v>
      </c>
      <c r="I825" s="64"/>
      <c r="J825" s="85">
        <v>0</v>
      </c>
      <c r="K825" s="85" t="s">
        <v>108</v>
      </c>
      <c r="L825" s="76" t="s">
        <v>57</v>
      </c>
    </row>
    <row r="826" spans="1:12" s="65" customFormat="1" ht="21.75" customHeight="1">
      <c r="A826" s="72"/>
      <c r="B826" s="350" t="s">
        <v>297</v>
      </c>
      <c r="C826" s="353"/>
      <c r="D826" s="354"/>
      <c r="E826" s="91"/>
      <c r="F826" s="72">
        <f t="shared" si="15"/>
        <v>0</v>
      </c>
      <c r="G826" s="83">
        <v>0</v>
      </c>
      <c r="H826" s="84" t="s">
        <v>360</v>
      </c>
      <c r="I826" s="64"/>
      <c r="J826" s="85">
        <v>0</v>
      </c>
      <c r="K826" s="85" t="s">
        <v>108</v>
      </c>
      <c r="L826" s="76" t="s">
        <v>57</v>
      </c>
    </row>
    <row r="827" spans="1:12" s="65" customFormat="1" ht="21.75" customHeight="1">
      <c r="A827" s="72"/>
      <c r="B827" s="350" t="s">
        <v>298</v>
      </c>
      <c r="C827" s="353"/>
      <c r="D827" s="354"/>
      <c r="E827" s="91"/>
      <c r="F827" s="72">
        <f t="shared" si="15"/>
        <v>0</v>
      </c>
      <c r="G827" s="83">
        <v>0</v>
      </c>
      <c r="H827" s="84" t="s">
        <v>360</v>
      </c>
      <c r="I827" s="64"/>
      <c r="J827" s="85">
        <v>0</v>
      </c>
      <c r="K827" s="85" t="s">
        <v>108</v>
      </c>
      <c r="L827" s="76" t="s">
        <v>57</v>
      </c>
    </row>
    <row r="828" spans="1:12" s="65" customFormat="1" ht="21.75" customHeight="1">
      <c r="A828" s="72"/>
      <c r="B828" s="350" t="s">
        <v>299</v>
      </c>
      <c r="C828" s="353"/>
      <c r="D828" s="354"/>
      <c r="E828" s="91"/>
      <c r="F828" s="72">
        <f t="shared" si="15"/>
        <v>0</v>
      </c>
      <c r="G828" s="83">
        <v>0</v>
      </c>
      <c r="H828" s="84" t="s">
        <v>360</v>
      </c>
      <c r="I828" s="64"/>
      <c r="J828" s="85">
        <v>0</v>
      </c>
      <c r="K828" s="85" t="s">
        <v>108</v>
      </c>
      <c r="L828" s="76" t="s">
        <v>57</v>
      </c>
    </row>
    <row r="829" spans="1:12" s="65" customFormat="1" ht="21.75" customHeight="1">
      <c r="A829" s="72"/>
      <c r="B829" s="350" t="s">
        <v>300</v>
      </c>
      <c r="C829" s="353"/>
      <c r="D829" s="354"/>
      <c r="E829" s="91"/>
      <c r="F829" s="72">
        <f t="shared" si="15"/>
        <v>0</v>
      </c>
      <c r="G829" s="83">
        <v>0</v>
      </c>
      <c r="H829" s="84" t="s">
        <v>360</v>
      </c>
      <c r="I829" s="64"/>
      <c r="J829" s="85">
        <v>0</v>
      </c>
      <c r="K829" s="85" t="s">
        <v>108</v>
      </c>
      <c r="L829" s="76" t="s">
        <v>57</v>
      </c>
    </row>
    <row r="830" spans="1:12" s="65" customFormat="1" ht="21.75" customHeight="1">
      <c r="A830" s="72"/>
      <c r="B830" s="350" t="s">
        <v>301</v>
      </c>
      <c r="C830" s="353"/>
      <c r="D830" s="354"/>
      <c r="E830" s="91"/>
      <c r="F830" s="72">
        <f t="shared" si="15"/>
        <v>0</v>
      </c>
      <c r="G830" s="83">
        <v>0</v>
      </c>
      <c r="H830" s="84" t="s">
        <v>360</v>
      </c>
      <c r="I830" s="64"/>
      <c r="J830" s="85">
        <v>0</v>
      </c>
      <c r="K830" s="85" t="s">
        <v>108</v>
      </c>
      <c r="L830" s="76" t="s">
        <v>57</v>
      </c>
    </row>
    <row r="831" spans="1:12" s="65" customFormat="1" ht="21.75" customHeight="1">
      <c r="A831" s="72"/>
      <c r="B831" s="350" t="s">
        <v>302</v>
      </c>
      <c r="C831" s="353"/>
      <c r="D831" s="354"/>
      <c r="E831" s="91"/>
      <c r="F831" s="72">
        <f t="shared" si="15"/>
        <v>0</v>
      </c>
      <c r="G831" s="83">
        <v>0</v>
      </c>
      <c r="H831" s="84" t="s">
        <v>360</v>
      </c>
      <c r="I831" s="64"/>
      <c r="J831" s="85">
        <v>0</v>
      </c>
      <c r="K831" s="85" t="s">
        <v>108</v>
      </c>
      <c r="L831" s="76" t="s">
        <v>57</v>
      </c>
    </row>
    <row r="832" spans="1:12" s="65" customFormat="1" ht="21.75" customHeight="1">
      <c r="A832" s="72"/>
      <c r="B832" s="350" t="s">
        <v>303</v>
      </c>
      <c r="C832" s="353"/>
      <c r="D832" s="354"/>
      <c r="E832" s="91"/>
      <c r="F832" s="72">
        <f t="shared" si="15"/>
        <v>0</v>
      </c>
      <c r="G832" s="83">
        <v>0</v>
      </c>
      <c r="H832" s="84" t="s">
        <v>360</v>
      </c>
      <c r="I832" s="64"/>
      <c r="J832" s="85">
        <v>0</v>
      </c>
      <c r="K832" s="85" t="s">
        <v>108</v>
      </c>
      <c r="L832" s="76" t="s">
        <v>57</v>
      </c>
    </row>
    <row r="833" spans="1:12" s="65" customFormat="1" ht="21.75" customHeight="1">
      <c r="A833" s="72"/>
      <c r="B833" s="350" t="s">
        <v>304</v>
      </c>
      <c r="C833" s="353"/>
      <c r="D833" s="354"/>
      <c r="E833" s="91"/>
      <c r="F833" s="72">
        <f t="shared" si="15"/>
        <v>0</v>
      </c>
      <c r="G833" s="83">
        <v>0</v>
      </c>
      <c r="H833" s="84" t="s">
        <v>360</v>
      </c>
      <c r="I833" s="64"/>
      <c r="J833" s="85">
        <v>0</v>
      </c>
      <c r="K833" s="85" t="s">
        <v>108</v>
      </c>
      <c r="L833" s="76" t="s">
        <v>57</v>
      </c>
    </row>
    <row r="834" spans="1:12" s="65" customFormat="1" ht="21.75" customHeight="1">
      <c r="A834" s="72"/>
      <c r="B834" s="350" t="s">
        <v>305</v>
      </c>
      <c r="C834" s="353"/>
      <c r="D834" s="354"/>
      <c r="E834" s="91"/>
      <c r="F834" s="72">
        <f t="shared" si="15"/>
        <v>0</v>
      </c>
      <c r="G834" s="83">
        <v>0</v>
      </c>
      <c r="H834" s="84" t="s">
        <v>360</v>
      </c>
      <c r="I834" s="64"/>
      <c r="J834" s="85">
        <v>0</v>
      </c>
      <c r="K834" s="85" t="s">
        <v>108</v>
      </c>
      <c r="L834" s="76" t="s">
        <v>57</v>
      </c>
    </row>
    <row r="835" spans="1:12" s="65" customFormat="1" ht="21.75" customHeight="1">
      <c r="A835" s="72"/>
      <c r="B835" s="350" t="s">
        <v>306</v>
      </c>
      <c r="C835" s="353"/>
      <c r="D835" s="354"/>
      <c r="E835" s="91"/>
      <c r="F835" s="72">
        <f t="shared" si="15"/>
        <v>0</v>
      </c>
      <c r="G835" s="83">
        <v>0</v>
      </c>
      <c r="H835" s="84" t="s">
        <v>360</v>
      </c>
      <c r="I835" s="64"/>
      <c r="J835" s="85">
        <v>0</v>
      </c>
      <c r="K835" s="85" t="s">
        <v>108</v>
      </c>
      <c r="L835" s="76" t="s">
        <v>57</v>
      </c>
    </row>
    <row r="836" spans="1:12" s="65" customFormat="1" ht="21.75" customHeight="1">
      <c r="A836" s="72"/>
      <c r="B836" s="350" t="s">
        <v>307</v>
      </c>
      <c r="C836" s="353"/>
      <c r="D836" s="354"/>
      <c r="E836" s="91"/>
      <c r="F836" s="72">
        <f t="shared" si="15"/>
        <v>0</v>
      </c>
      <c r="G836" s="83">
        <v>0</v>
      </c>
      <c r="H836" s="84" t="s">
        <v>360</v>
      </c>
      <c r="I836" s="64"/>
      <c r="J836" s="85">
        <v>0</v>
      </c>
      <c r="K836" s="85" t="s">
        <v>108</v>
      </c>
      <c r="L836" s="76" t="s">
        <v>57</v>
      </c>
    </row>
    <row r="837" spans="1:12" s="65" customFormat="1" ht="21.75" customHeight="1">
      <c r="A837" s="72"/>
      <c r="B837" s="350" t="s">
        <v>175</v>
      </c>
      <c r="C837" s="353"/>
      <c r="D837" s="354"/>
      <c r="E837" s="91"/>
      <c r="F837" s="72">
        <f t="shared" si="15"/>
        <v>0</v>
      </c>
      <c r="G837" s="83">
        <v>0</v>
      </c>
      <c r="H837" s="84" t="s">
        <v>360</v>
      </c>
      <c r="I837" s="64"/>
      <c r="J837" s="85">
        <v>0</v>
      </c>
      <c r="K837" s="85" t="s">
        <v>108</v>
      </c>
      <c r="L837" s="76" t="s">
        <v>57</v>
      </c>
    </row>
    <row r="838" spans="1:12" s="65" customFormat="1" ht="21.75" customHeight="1">
      <c r="A838" s="72"/>
      <c r="B838" s="350" t="s">
        <v>308</v>
      </c>
      <c r="C838" s="353"/>
      <c r="D838" s="354"/>
      <c r="E838" s="91"/>
      <c r="F838" s="72">
        <f t="shared" si="15"/>
        <v>0</v>
      </c>
      <c r="G838" s="83">
        <v>0</v>
      </c>
      <c r="H838" s="84" t="s">
        <v>360</v>
      </c>
      <c r="I838" s="64"/>
      <c r="J838" s="85">
        <v>0</v>
      </c>
      <c r="K838" s="85" t="s">
        <v>108</v>
      </c>
      <c r="L838" s="76" t="s">
        <v>57</v>
      </c>
    </row>
    <row r="839" spans="1:12" s="65" customFormat="1" ht="21.75" customHeight="1">
      <c r="A839" s="72"/>
      <c r="B839" s="350" t="s">
        <v>309</v>
      </c>
      <c r="C839" s="353"/>
      <c r="D839" s="354"/>
      <c r="E839" s="91"/>
      <c r="F839" s="72">
        <f t="shared" si="15"/>
        <v>0</v>
      </c>
      <c r="G839" s="83">
        <v>0</v>
      </c>
      <c r="H839" s="84" t="s">
        <v>360</v>
      </c>
      <c r="I839" s="64"/>
      <c r="J839" s="85">
        <v>0</v>
      </c>
      <c r="K839" s="85" t="s">
        <v>108</v>
      </c>
      <c r="L839" s="76" t="s">
        <v>57</v>
      </c>
    </row>
    <row r="840" spans="1:12" s="65" customFormat="1" ht="21.75" customHeight="1">
      <c r="A840" s="72"/>
      <c r="B840" s="350" t="s">
        <v>310</v>
      </c>
      <c r="C840" s="353"/>
      <c r="D840" s="354"/>
      <c r="E840" s="91"/>
      <c r="F840" s="72">
        <f t="shared" si="15"/>
        <v>0</v>
      </c>
      <c r="G840" s="83">
        <v>0</v>
      </c>
      <c r="H840" s="84" t="s">
        <v>360</v>
      </c>
      <c r="I840" s="64"/>
      <c r="J840" s="85">
        <v>0</v>
      </c>
      <c r="K840" s="85" t="s">
        <v>108</v>
      </c>
      <c r="L840" s="76" t="s">
        <v>57</v>
      </c>
    </row>
    <row r="841" spans="1:12" s="65" customFormat="1" ht="21.75" customHeight="1">
      <c r="A841" s="72"/>
      <c r="B841" s="350" t="s">
        <v>311</v>
      </c>
      <c r="C841" s="353"/>
      <c r="D841" s="354"/>
      <c r="E841" s="91"/>
      <c r="F841" s="72">
        <f t="shared" si="15"/>
        <v>0</v>
      </c>
      <c r="G841" s="83">
        <v>0</v>
      </c>
      <c r="H841" s="84" t="s">
        <v>360</v>
      </c>
      <c r="I841" s="64"/>
      <c r="J841" s="85">
        <v>0</v>
      </c>
      <c r="K841" s="85" t="s">
        <v>108</v>
      </c>
      <c r="L841" s="76" t="s">
        <v>57</v>
      </c>
    </row>
    <row r="842" spans="1:12" s="65" customFormat="1" ht="21.75" customHeight="1">
      <c r="A842" s="72"/>
      <c r="B842" s="350" t="s">
        <v>312</v>
      </c>
      <c r="C842" s="353"/>
      <c r="D842" s="354"/>
      <c r="E842" s="91"/>
      <c r="F842" s="72">
        <f t="shared" ref="F842:F875" si="16">G842*E842</f>
        <v>0</v>
      </c>
      <c r="G842" s="83">
        <v>0</v>
      </c>
      <c r="H842" s="84" t="s">
        <v>360</v>
      </c>
      <c r="I842" s="64"/>
      <c r="J842" s="85">
        <v>0</v>
      </c>
      <c r="K842" s="85" t="s">
        <v>108</v>
      </c>
      <c r="L842" s="76" t="s">
        <v>57</v>
      </c>
    </row>
    <row r="843" spans="1:12" s="65" customFormat="1" ht="21.75" customHeight="1">
      <c r="A843" s="72"/>
      <c r="B843" s="350" t="s">
        <v>313</v>
      </c>
      <c r="C843" s="353"/>
      <c r="D843" s="354"/>
      <c r="E843" s="91"/>
      <c r="F843" s="72">
        <f t="shared" si="16"/>
        <v>0</v>
      </c>
      <c r="G843" s="83">
        <v>0</v>
      </c>
      <c r="H843" s="84" t="s">
        <v>360</v>
      </c>
      <c r="I843" s="64"/>
      <c r="J843" s="85">
        <v>0</v>
      </c>
      <c r="K843" s="85" t="s">
        <v>108</v>
      </c>
      <c r="L843" s="76" t="s">
        <v>57</v>
      </c>
    </row>
    <row r="844" spans="1:12" s="65" customFormat="1" ht="21.75" customHeight="1">
      <c r="A844" s="72"/>
      <c r="B844" s="350" t="s">
        <v>314</v>
      </c>
      <c r="C844" s="353"/>
      <c r="D844" s="354"/>
      <c r="E844" s="91"/>
      <c r="F844" s="72">
        <f t="shared" si="16"/>
        <v>0</v>
      </c>
      <c r="G844" s="83">
        <v>0</v>
      </c>
      <c r="H844" s="84" t="s">
        <v>360</v>
      </c>
      <c r="I844" s="64"/>
      <c r="J844" s="85">
        <v>0</v>
      </c>
      <c r="K844" s="85" t="s">
        <v>108</v>
      </c>
      <c r="L844" s="76" t="s">
        <v>57</v>
      </c>
    </row>
    <row r="845" spans="1:12" s="65" customFormat="1" ht="21.75" customHeight="1">
      <c r="A845" s="72"/>
      <c r="B845" s="350" t="s">
        <v>315</v>
      </c>
      <c r="C845" s="353"/>
      <c r="D845" s="354"/>
      <c r="E845" s="91"/>
      <c r="F845" s="72">
        <f t="shared" si="16"/>
        <v>0</v>
      </c>
      <c r="G845" s="83">
        <v>0</v>
      </c>
      <c r="H845" s="84" t="s">
        <v>360</v>
      </c>
      <c r="I845" s="64"/>
      <c r="J845" s="85">
        <v>0</v>
      </c>
      <c r="K845" s="85" t="s">
        <v>108</v>
      </c>
      <c r="L845" s="76" t="s">
        <v>57</v>
      </c>
    </row>
    <row r="846" spans="1:12" s="65" customFormat="1" ht="21.75" customHeight="1">
      <c r="A846" s="72"/>
      <c r="B846" s="350" t="s">
        <v>316</v>
      </c>
      <c r="C846" s="353"/>
      <c r="D846" s="354"/>
      <c r="E846" s="91"/>
      <c r="F846" s="72">
        <f t="shared" si="16"/>
        <v>0</v>
      </c>
      <c r="G846" s="83">
        <v>0</v>
      </c>
      <c r="H846" s="84" t="s">
        <v>360</v>
      </c>
      <c r="I846" s="64"/>
      <c r="J846" s="85">
        <v>0</v>
      </c>
      <c r="K846" s="85" t="s">
        <v>108</v>
      </c>
      <c r="L846" s="76" t="s">
        <v>57</v>
      </c>
    </row>
    <row r="847" spans="1:12" s="65" customFormat="1" ht="21.75" customHeight="1">
      <c r="A847" s="72"/>
      <c r="B847" s="350" t="s">
        <v>317</v>
      </c>
      <c r="C847" s="353"/>
      <c r="D847" s="354"/>
      <c r="E847" s="91"/>
      <c r="F847" s="72">
        <f t="shared" si="16"/>
        <v>0</v>
      </c>
      <c r="G847" s="83">
        <v>0</v>
      </c>
      <c r="H847" s="84" t="s">
        <v>360</v>
      </c>
      <c r="I847" s="64"/>
      <c r="J847" s="85">
        <v>0</v>
      </c>
      <c r="K847" s="85" t="s">
        <v>108</v>
      </c>
      <c r="L847" s="76" t="s">
        <v>57</v>
      </c>
    </row>
    <row r="848" spans="1:12" s="65" customFormat="1" ht="21.75" customHeight="1">
      <c r="A848" s="72"/>
      <c r="B848" s="350" t="s">
        <v>318</v>
      </c>
      <c r="C848" s="353"/>
      <c r="D848" s="354"/>
      <c r="E848" s="91"/>
      <c r="F848" s="72">
        <f t="shared" si="16"/>
        <v>0</v>
      </c>
      <c r="G848" s="83">
        <v>0</v>
      </c>
      <c r="H848" s="84" t="s">
        <v>360</v>
      </c>
      <c r="I848" s="64"/>
      <c r="J848" s="85">
        <v>0</v>
      </c>
      <c r="K848" s="85" t="s">
        <v>108</v>
      </c>
      <c r="L848" s="76" t="s">
        <v>57</v>
      </c>
    </row>
    <row r="849" spans="1:12" s="65" customFormat="1" ht="21.75" customHeight="1">
      <c r="A849" s="72"/>
      <c r="B849" s="350" t="s">
        <v>319</v>
      </c>
      <c r="C849" s="353"/>
      <c r="D849" s="354"/>
      <c r="E849" s="91"/>
      <c r="F849" s="72">
        <f t="shared" si="16"/>
        <v>0</v>
      </c>
      <c r="G849" s="83">
        <v>0</v>
      </c>
      <c r="H849" s="84" t="s">
        <v>360</v>
      </c>
      <c r="I849" s="64"/>
      <c r="J849" s="85">
        <v>0</v>
      </c>
      <c r="K849" s="85" t="s">
        <v>108</v>
      </c>
      <c r="L849" s="76" t="s">
        <v>57</v>
      </c>
    </row>
    <row r="850" spans="1:12" s="65" customFormat="1" ht="21.75" customHeight="1">
      <c r="A850" s="72"/>
      <c r="B850" s="350" t="s">
        <v>320</v>
      </c>
      <c r="C850" s="353"/>
      <c r="D850" s="354"/>
      <c r="E850" s="91"/>
      <c r="F850" s="72">
        <f t="shared" si="16"/>
        <v>0</v>
      </c>
      <c r="G850" s="83">
        <v>0</v>
      </c>
      <c r="H850" s="84" t="s">
        <v>360</v>
      </c>
      <c r="I850" s="64"/>
      <c r="J850" s="85">
        <v>0</v>
      </c>
      <c r="K850" s="85" t="s">
        <v>108</v>
      </c>
      <c r="L850" s="76" t="s">
        <v>57</v>
      </c>
    </row>
    <row r="851" spans="1:12" s="65" customFormat="1" ht="21.75" customHeight="1">
      <c r="A851" s="72"/>
      <c r="B851" s="350" t="s">
        <v>321</v>
      </c>
      <c r="C851" s="353"/>
      <c r="D851" s="354"/>
      <c r="E851" s="91"/>
      <c r="F851" s="72">
        <f t="shared" si="16"/>
        <v>0</v>
      </c>
      <c r="G851" s="83">
        <v>0</v>
      </c>
      <c r="H851" s="84" t="s">
        <v>360</v>
      </c>
      <c r="I851" s="64"/>
      <c r="J851" s="85">
        <v>0</v>
      </c>
      <c r="K851" s="85" t="s">
        <v>108</v>
      </c>
      <c r="L851" s="76" t="s">
        <v>57</v>
      </c>
    </row>
    <row r="852" spans="1:12" s="65" customFormat="1" ht="21.75" customHeight="1">
      <c r="A852" s="72"/>
      <c r="B852" s="350" t="s">
        <v>322</v>
      </c>
      <c r="C852" s="353"/>
      <c r="D852" s="354"/>
      <c r="E852" s="91"/>
      <c r="F852" s="72">
        <f t="shared" si="16"/>
        <v>0</v>
      </c>
      <c r="G852" s="83">
        <v>0</v>
      </c>
      <c r="H852" s="84" t="s">
        <v>360</v>
      </c>
      <c r="I852" s="64"/>
      <c r="J852" s="85">
        <v>0</v>
      </c>
      <c r="K852" s="85" t="s">
        <v>108</v>
      </c>
      <c r="L852" s="76" t="s">
        <v>57</v>
      </c>
    </row>
    <row r="853" spans="1:12" s="65" customFormat="1" ht="21.75" customHeight="1">
      <c r="A853" s="72"/>
      <c r="B853" s="350" t="s">
        <v>323</v>
      </c>
      <c r="C853" s="353"/>
      <c r="D853" s="354"/>
      <c r="E853" s="91"/>
      <c r="F853" s="72">
        <f t="shared" si="16"/>
        <v>0</v>
      </c>
      <c r="G853" s="83">
        <v>0</v>
      </c>
      <c r="H853" s="84" t="s">
        <v>360</v>
      </c>
      <c r="I853" s="64"/>
      <c r="J853" s="85">
        <v>0</v>
      </c>
      <c r="K853" s="85" t="s">
        <v>108</v>
      </c>
      <c r="L853" s="76" t="s">
        <v>57</v>
      </c>
    </row>
    <row r="854" spans="1:12" s="65" customFormat="1" ht="21.75" customHeight="1">
      <c r="A854" s="72"/>
      <c r="B854" s="350" t="s">
        <v>324</v>
      </c>
      <c r="C854" s="353"/>
      <c r="D854" s="354"/>
      <c r="E854" s="91"/>
      <c r="F854" s="72">
        <f t="shared" si="16"/>
        <v>0</v>
      </c>
      <c r="G854" s="83">
        <v>0</v>
      </c>
      <c r="H854" s="84" t="s">
        <v>360</v>
      </c>
      <c r="I854" s="64"/>
      <c r="J854" s="85">
        <v>0</v>
      </c>
      <c r="K854" s="85" t="s">
        <v>108</v>
      </c>
      <c r="L854" s="76" t="s">
        <v>57</v>
      </c>
    </row>
    <row r="855" spans="1:12" s="65" customFormat="1" ht="21.75" customHeight="1">
      <c r="A855" s="72"/>
      <c r="B855" s="350" t="s">
        <v>325</v>
      </c>
      <c r="C855" s="353"/>
      <c r="D855" s="354"/>
      <c r="E855" s="91"/>
      <c r="F855" s="72">
        <f t="shared" si="16"/>
        <v>0</v>
      </c>
      <c r="G855" s="83">
        <v>0</v>
      </c>
      <c r="H855" s="84" t="s">
        <v>360</v>
      </c>
      <c r="I855" s="64"/>
      <c r="J855" s="85">
        <v>0</v>
      </c>
      <c r="K855" s="85" t="s">
        <v>108</v>
      </c>
      <c r="L855" s="76" t="s">
        <v>57</v>
      </c>
    </row>
    <row r="856" spans="1:12" s="65" customFormat="1" ht="21.75" customHeight="1">
      <c r="A856" s="72"/>
      <c r="B856" s="350" t="s">
        <v>326</v>
      </c>
      <c r="C856" s="353"/>
      <c r="D856" s="354"/>
      <c r="E856" s="91"/>
      <c r="F856" s="72">
        <f t="shared" si="16"/>
        <v>0</v>
      </c>
      <c r="G856" s="83">
        <v>0</v>
      </c>
      <c r="H856" s="84" t="s">
        <v>360</v>
      </c>
      <c r="I856" s="64"/>
      <c r="J856" s="85">
        <v>0</v>
      </c>
      <c r="K856" s="85" t="s">
        <v>108</v>
      </c>
      <c r="L856" s="76" t="s">
        <v>57</v>
      </c>
    </row>
    <row r="857" spans="1:12" s="65" customFormat="1" ht="21.75" customHeight="1">
      <c r="A857" s="72"/>
      <c r="B857" s="350" t="s">
        <v>327</v>
      </c>
      <c r="C857" s="353"/>
      <c r="D857" s="354"/>
      <c r="E857" s="91"/>
      <c r="F857" s="72">
        <f t="shared" si="16"/>
        <v>0</v>
      </c>
      <c r="G857" s="83">
        <v>0</v>
      </c>
      <c r="H857" s="84" t="s">
        <v>360</v>
      </c>
      <c r="I857" s="64"/>
      <c r="J857" s="85">
        <v>0</v>
      </c>
      <c r="K857" s="85" t="s">
        <v>108</v>
      </c>
      <c r="L857" s="76" t="s">
        <v>57</v>
      </c>
    </row>
    <row r="858" spans="1:12" s="65" customFormat="1" ht="21.75" customHeight="1">
      <c r="A858" s="72"/>
      <c r="B858" s="350" t="s">
        <v>328</v>
      </c>
      <c r="C858" s="353"/>
      <c r="D858" s="354"/>
      <c r="E858" s="91"/>
      <c r="F858" s="72">
        <f t="shared" si="16"/>
        <v>0</v>
      </c>
      <c r="G858" s="83">
        <v>0</v>
      </c>
      <c r="H858" s="84" t="s">
        <v>360</v>
      </c>
      <c r="I858" s="64"/>
      <c r="J858" s="85">
        <v>0</v>
      </c>
      <c r="K858" s="85" t="s">
        <v>108</v>
      </c>
      <c r="L858" s="76" t="s">
        <v>57</v>
      </c>
    </row>
    <row r="859" spans="1:12" s="65" customFormat="1" ht="21.75" customHeight="1">
      <c r="A859" s="72"/>
      <c r="B859" s="350" t="s">
        <v>369</v>
      </c>
      <c r="C859" s="353"/>
      <c r="D859" s="354"/>
      <c r="E859" s="91"/>
      <c r="F859" s="72">
        <f t="shared" si="16"/>
        <v>0</v>
      </c>
      <c r="G859" s="83">
        <v>0</v>
      </c>
      <c r="H859" s="84" t="s">
        <v>360</v>
      </c>
      <c r="I859" s="64"/>
      <c r="J859" s="85">
        <v>0</v>
      </c>
      <c r="K859" s="85" t="s">
        <v>108</v>
      </c>
      <c r="L859" s="76" t="s">
        <v>57</v>
      </c>
    </row>
    <row r="860" spans="1:12" s="65" customFormat="1" ht="21.75" customHeight="1">
      <c r="A860" s="72"/>
      <c r="B860" s="350" t="s">
        <v>330</v>
      </c>
      <c r="C860" s="353"/>
      <c r="D860" s="354"/>
      <c r="E860" s="91"/>
      <c r="F860" s="72">
        <f t="shared" si="16"/>
        <v>0</v>
      </c>
      <c r="G860" s="83">
        <v>0</v>
      </c>
      <c r="H860" s="84" t="s">
        <v>360</v>
      </c>
      <c r="I860" s="64"/>
      <c r="J860" s="85">
        <v>0</v>
      </c>
      <c r="K860" s="85" t="s">
        <v>108</v>
      </c>
      <c r="L860" s="76" t="s">
        <v>57</v>
      </c>
    </row>
    <row r="861" spans="1:12" s="65" customFormat="1" ht="21.75" customHeight="1">
      <c r="A861" s="72"/>
      <c r="B861" s="350" t="s">
        <v>331</v>
      </c>
      <c r="C861" s="353"/>
      <c r="D861" s="354"/>
      <c r="E861" s="91"/>
      <c r="F861" s="72">
        <f t="shared" si="16"/>
        <v>0</v>
      </c>
      <c r="G861" s="83">
        <v>0</v>
      </c>
      <c r="H861" s="84" t="s">
        <v>360</v>
      </c>
      <c r="I861" s="64"/>
      <c r="J861" s="85">
        <v>0</v>
      </c>
      <c r="K861" s="85" t="s">
        <v>108</v>
      </c>
      <c r="L861" s="76" t="s">
        <v>57</v>
      </c>
    </row>
    <row r="862" spans="1:12" s="65" customFormat="1" ht="21.75" customHeight="1">
      <c r="A862" s="72"/>
      <c r="B862" s="350" t="s">
        <v>332</v>
      </c>
      <c r="C862" s="353"/>
      <c r="D862" s="354"/>
      <c r="E862" s="91"/>
      <c r="F862" s="72">
        <f t="shared" si="16"/>
        <v>0</v>
      </c>
      <c r="G862" s="83">
        <v>0</v>
      </c>
      <c r="H862" s="84" t="s">
        <v>360</v>
      </c>
      <c r="I862" s="64"/>
      <c r="J862" s="85">
        <v>0</v>
      </c>
      <c r="K862" s="85" t="s">
        <v>108</v>
      </c>
      <c r="L862" s="76" t="s">
        <v>57</v>
      </c>
    </row>
    <row r="863" spans="1:12" s="65" customFormat="1" ht="21.75" customHeight="1">
      <c r="A863" s="72"/>
      <c r="B863" s="350" t="s">
        <v>333</v>
      </c>
      <c r="C863" s="353"/>
      <c r="D863" s="354"/>
      <c r="E863" s="91"/>
      <c r="F863" s="72">
        <f t="shared" si="16"/>
        <v>0</v>
      </c>
      <c r="G863" s="83">
        <v>0</v>
      </c>
      <c r="H863" s="84" t="s">
        <v>360</v>
      </c>
      <c r="I863" s="64"/>
      <c r="J863" s="85">
        <v>0</v>
      </c>
      <c r="K863" s="85" t="s">
        <v>108</v>
      </c>
      <c r="L863" s="76" t="s">
        <v>57</v>
      </c>
    </row>
    <row r="864" spans="1:12" s="65" customFormat="1" ht="21.75" customHeight="1">
      <c r="A864" s="72"/>
      <c r="B864" s="350" t="s">
        <v>334</v>
      </c>
      <c r="C864" s="353"/>
      <c r="D864" s="354"/>
      <c r="E864" s="91"/>
      <c r="F864" s="72">
        <f t="shared" si="16"/>
        <v>0</v>
      </c>
      <c r="G864" s="83">
        <v>0</v>
      </c>
      <c r="H864" s="84" t="s">
        <v>360</v>
      </c>
      <c r="I864" s="64"/>
      <c r="J864" s="85">
        <v>0</v>
      </c>
      <c r="K864" s="85" t="s">
        <v>108</v>
      </c>
      <c r="L864" s="76" t="s">
        <v>57</v>
      </c>
    </row>
    <row r="865" spans="1:12" s="65" customFormat="1" ht="21.75" customHeight="1">
      <c r="A865" s="72"/>
      <c r="B865" s="350" t="s">
        <v>335</v>
      </c>
      <c r="C865" s="353"/>
      <c r="D865" s="354"/>
      <c r="E865" s="91"/>
      <c r="F865" s="72">
        <f t="shared" si="16"/>
        <v>0</v>
      </c>
      <c r="G865" s="83">
        <v>0</v>
      </c>
      <c r="H865" s="84" t="s">
        <v>360</v>
      </c>
      <c r="I865" s="64"/>
      <c r="J865" s="85">
        <v>0</v>
      </c>
      <c r="K865" s="85" t="s">
        <v>108</v>
      </c>
      <c r="L865" s="76" t="s">
        <v>57</v>
      </c>
    </row>
    <row r="866" spans="1:12" s="65" customFormat="1" ht="21.75" customHeight="1">
      <c r="A866" s="72"/>
      <c r="B866" s="350" t="s">
        <v>336</v>
      </c>
      <c r="C866" s="353"/>
      <c r="D866" s="354"/>
      <c r="E866" s="91"/>
      <c r="F866" s="72">
        <f t="shared" si="16"/>
        <v>0</v>
      </c>
      <c r="G866" s="83">
        <v>0</v>
      </c>
      <c r="H866" s="84" t="s">
        <v>360</v>
      </c>
      <c r="I866" s="64"/>
      <c r="J866" s="85">
        <v>0</v>
      </c>
      <c r="K866" s="85" t="s">
        <v>108</v>
      </c>
      <c r="L866" s="76" t="s">
        <v>57</v>
      </c>
    </row>
    <row r="867" spans="1:12" s="65" customFormat="1" ht="21.75" customHeight="1">
      <c r="A867" s="72"/>
      <c r="B867" s="350" t="s">
        <v>337</v>
      </c>
      <c r="C867" s="353"/>
      <c r="D867" s="354"/>
      <c r="E867" s="91"/>
      <c r="F867" s="72">
        <f t="shared" si="16"/>
        <v>0</v>
      </c>
      <c r="G867" s="83">
        <v>0</v>
      </c>
      <c r="H867" s="84" t="s">
        <v>360</v>
      </c>
      <c r="I867" s="64"/>
      <c r="J867" s="85">
        <v>0</v>
      </c>
      <c r="K867" s="85" t="s">
        <v>108</v>
      </c>
      <c r="L867" s="76" t="s">
        <v>57</v>
      </c>
    </row>
    <row r="868" spans="1:12" s="65" customFormat="1" ht="21.75" customHeight="1">
      <c r="A868" s="72"/>
      <c r="B868" s="350" t="s">
        <v>338</v>
      </c>
      <c r="C868" s="353"/>
      <c r="D868" s="354"/>
      <c r="E868" s="91"/>
      <c r="F868" s="72">
        <f t="shared" si="16"/>
        <v>0</v>
      </c>
      <c r="G868" s="83">
        <v>0</v>
      </c>
      <c r="H868" s="84" t="s">
        <v>360</v>
      </c>
      <c r="I868" s="64"/>
      <c r="J868" s="85">
        <v>0</v>
      </c>
      <c r="K868" s="85" t="s">
        <v>108</v>
      </c>
      <c r="L868" s="76" t="s">
        <v>57</v>
      </c>
    </row>
    <row r="869" spans="1:12" s="65" customFormat="1" ht="21.75" customHeight="1">
      <c r="A869" s="72"/>
      <c r="B869" s="350" t="s">
        <v>339</v>
      </c>
      <c r="C869" s="353"/>
      <c r="D869" s="354"/>
      <c r="E869" s="91"/>
      <c r="F869" s="72">
        <f t="shared" si="16"/>
        <v>0</v>
      </c>
      <c r="G869" s="83">
        <v>0</v>
      </c>
      <c r="H869" s="84" t="s">
        <v>360</v>
      </c>
      <c r="I869" s="64"/>
      <c r="J869" s="85">
        <v>0</v>
      </c>
      <c r="K869" s="85" t="s">
        <v>108</v>
      </c>
      <c r="L869" s="76" t="s">
        <v>57</v>
      </c>
    </row>
    <row r="870" spans="1:12" s="65" customFormat="1" ht="21.75" customHeight="1">
      <c r="A870" s="72"/>
      <c r="B870" s="350" t="s">
        <v>340</v>
      </c>
      <c r="C870" s="353"/>
      <c r="D870" s="354"/>
      <c r="E870" s="91"/>
      <c r="F870" s="72">
        <f t="shared" si="16"/>
        <v>0</v>
      </c>
      <c r="G870" s="83">
        <v>0</v>
      </c>
      <c r="H870" s="84" t="s">
        <v>360</v>
      </c>
      <c r="I870" s="64"/>
      <c r="J870" s="85">
        <v>0</v>
      </c>
      <c r="K870" s="85" t="s">
        <v>108</v>
      </c>
      <c r="L870" s="76" t="s">
        <v>57</v>
      </c>
    </row>
    <row r="871" spans="1:12" s="65" customFormat="1" ht="21.75" customHeight="1">
      <c r="A871" s="72"/>
      <c r="B871" s="350" t="s">
        <v>341</v>
      </c>
      <c r="C871" s="353"/>
      <c r="D871" s="354"/>
      <c r="E871" s="91"/>
      <c r="F871" s="72">
        <f t="shared" si="16"/>
        <v>0</v>
      </c>
      <c r="G871" s="83">
        <v>0</v>
      </c>
      <c r="H871" s="84" t="s">
        <v>360</v>
      </c>
      <c r="I871" s="64"/>
      <c r="J871" s="85">
        <v>0</v>
      </c>
      <c r="K871" s="85" t="s">
        <v>108</v>
      </c>
      <c r="L871" s="76" t="s">
        <v>57</v>
      </c>
    </row>
    <row r="872" spans="1:12" s="65" customFormat="1" ht="21.75" customHeight="1">
      <c r="A872" s="72"/>
      <c r="B872" s="350" t="s">
        <v>342</v>
      </c>
      <c r="C872" s="353"/>
      <c r="D872" s="354"/>
      <c r="E872" s="91"/>
      <c r="F872" s="72">
        <f t="shared" si="16"/>
        <v>0</v>
      </c>
      <c r="G872" s="83">
        <v>0</v>
      </c>
      <c r="H872" s="84" t="s">
        <v>360</v>
      </c>
      <c r="I872" s="64"/>
      <c r="J872" s="85">
        <v>0</v>
      </c>
      <c r="K872" s="85" t="s">
        <v>108</v>
      </c>
      <c r="L872" s="76" t="s">
        <v>57</v>
      </c>
    </row>
    <row r="873" spans="1:12" s="65" customFormat="1" ht="21.75" customHeight="1">
      <c r="A873" s="72"/>
      <c r="B873" s="350" t="s">
        <v>343</v>
      </c>
      <c r="C873" s="353"/>
      <c r="D873" s="354"/>
      <c r="E873" s="91"/>
      <c r="F873" s="72">
        <f t="shared" si="16"/>
        <v>0</v>
      </c>
      <c r="G873" s="83">
        <v>0</v>
      </c>
      <c r="H873" s="84" t="s">
        <v>360</v>
      </c>
      <c r="I873" s="64"/>
      <c r="J873" s="85">
        <v>0</v>
      </c>
      <c r="K873" s="85" t="s">
        <v>108</v>
      </c>
      <c r="L873" s="76" t="s">
        <v>57</v>
      </c>
    </row>
    <row r="874" spans="1:12" s="65" customFormat="1" ht="21.75" customHeight="1">
      <c r="A874" s="72"/>
      <c r="B874" s="350" t="s">
        <v>344</v>
      </c>
      <c r="C874" s="353"/>
      <c r="D874" s="354"/>
      <c r="E874" s="91"/>
      <c r="F874" s="72">
        <f t="shared" si="16"/>
        <v>0</v>
      </c>
      <c r="G874" s="83">
        <v>0</v>
      </c>
      <c r="H874" s="84" t="s">
        <v>360</v>
      </c>
      <c r="I874" s="64"/>
      <c r="J874" s="85">
        <v>0</v>
      </c>
      <c r="K874" s="85" t="s">
        <v>108</v>
      </c>
      <c r="L874" s="76" t="s">
        <v>57</v>
      </c>
    </row>
    <row r="875" spans="1:12" s="65" customFormat="1" ht="21.75" customHeight="1">
      <c r="A875" s="72"/>
      <c r="B875" s="350" t="s">
        <v>345</v>
      </c>
      <c r="C875" s="353"/>
      <c r="D875" s="354"/>
      <c r="E875" s="91"/>
      <c r="F875" s="72">
        <f t="shared" si="16"/>
        <v>0</v>
      </c>
      <c r="G875" s="83">
        <v>0</v>
      </c>
      <c r="H875" s="84" t="s">
        <v>360</v>
      </c>
      <c r="I875" s="64"/>
      <c r="J875" s="85">
        <v>0</v>
      </c>
      <c r="K875" s="85" t="s">
        <v>108</v>
      </c>
      <c r="L875" s="76" t="s">
        <v>57</v>
      </c>
    </row>
    <row r="876" spans="1:12" s="65" customFormat="1" ht="21.75" customHeight="1">
      <c r="A876" s="72"/>
      <c r="B876" s="368"/>
      <c r="C876" s="369"/>
      <c r="D876" s="370"/>
      <c r="E876" s="63"/>
      <c r="F876" s="62"/>
      <c r="G876" s="83"/>
      <c r="H876" s="84"/>
      <c r="I876" s="64"/>
      <c r="J876" s="85"/>
      <c r="K876" s="85"/>
      <c r="L876" s="86"/>
    </row>
    <row r="877" spans="1:12" s="65" customFormat="1" ht="21.75" customHeight="1">
      <c r="A877" s="66">
        <v>10</v>
      </c>
      <c r="B877" s="344" t="s">
        <v>370</v>
      </c>
      <c r="C877" s="345"/>
      <c r="D877" s="346"/>
      <c r="E877" s="87"/>
      <c r="F877" s="66">
        <f>G877*E877</f>
        <v>0</v>
      </c>
      <c r="G877" s="88">
        <f>SUM(G878:G901)</f>
        <v>0</v>
      </c>
      <c r="H877" s="89" t="s">
        <v>347</v>
      </c>
      <c r="I877" s="70">
        <v>100</v>
      </c>
      <c r="J877" s="88">
        <f>SUM(J878:J901)</f>
        <v>0</v>
      </c>
      <c r="K877" s="90" t="s">
        <v>108</v>
      </c>
      <c r="L877" s="70" t="s">
        <v>57</v>
      </c>
    </row>
    <row r="878" spans="1:12" s="65" customFormat="1" ht="21.75" customHeight="1">
      <c r="A878" s="72"/>
      <c r="B878" s="333" t="s">
        <v>153</v>
      </c>
      <c r="C878" s="334"/>
      <c r="D878" s="335"/>
      <c r="E878" s="91"/>
      <c r="F878" s="72">
        <f>G878*E878</f>
        <v>0</v>
      </c>
      <c r="G878" s="83">
        <v>0</v>
      </c>
      <c r="H878" s="84" t="s">
        <v>347</v>
      </c>
      <c r="I878" s="76"/>
      <c r="J878" s="85">
        <v>0</v>
      </c>
      <c r="K878" s="85" t="s">
        <v>108</v>
      </c>
      <c r="L878" s="76" t="s">
        <v>57</v>
      </c>
    </row>
    <row r="879" spans="1:12" s="65" customFormat="1" ht="21.75" customHeight="1">
      <c r="A879" s="72"/>
      <c r="B879" s="333" t="s">
        <v>371</v>
      </c>
      <c r="C879" s="334"/>
      <c r="D879" s="335"/>
      <c r="E879" s="91"/>
      <c r="F879" s="72">
        <f t="shared" ref="F879:F901" si="17">G879*E879</f>
        <v>0</v>
      </c>
      <c r="G879" s="83">
        <v>0</v>
      </c>
      <c r="H879" s="84" t="s">
        <v>347</v>
      </c>
      <c r="I879" s="64"/>
      <c r="J879" s="85">
        <v>0</v>
      </c>
      <c r="K879" s="85" t="s">
        <v>108</v>
      </c>
      <c r="L879" s="76" t="s">
        <v>57</v>
      </c>
    </row>
    <row r="880" spans="1:12" s="65" customFormat="1" ht="21.75" customHeight="1">
      <c r="A880" s="72"/>
      <c r="B880" s="333" t="s">
        <v>372</v>
      </c>
      <c r="C880" s="334"/>
      <c r="D880" s="335"/>
      <c r="E880" s="91"/>
      <c r="F880" s="72">
        <f t="shared" si="17"/>
        <v>0</v>
      </c>
      <c r="G880" s="83">
        <v>0</v>
      </c>
      <c r="H880" s="84" t="s">
        <v>347</v>
      </c>
      <c r="I880" s="64"/>
      <c r="J880" s="85">
        <v>0</v>
      </c>
      <c r="K880" s="85" t="s">
        <v>108</v>
      </c>
      <c r="L880" s="76" t="s">
        <v>57</v>
      </c>
    </row>
    <row r="881" spans="1:12" s="65" customFormat="1" ht="21.75" customHeight="1">
      <c r="A881" s="72"/>
      <c r="B881" s="333" t="s">
        <v>373</v>
      </c>
      <c r="C881" s="334"/>
      <c r="D881" s="335"/>
      <c r="E881" s="91"/>
      <c r="F881" s="72">
        <f t="shared" si="17"/>
        <v>0</v>
      </c>
      <c r="G881" s="83">
        <v>0</v>
      </c>
      <c r="H881" s="84" t="s">
        <v>347</v>
      </c>
      <c r="I881" s="64"/>
      <c r="J881" s="85">
        <v>0</v>
      </c>
      <c r="K881" s="85" t="s">
        <v>108</v>
      </c>
      <c r="L881" s="76" t="s">
        <v>57</v>
      </c>
    </row>
    <row r="882" spans="1:12" s="65" customFormat="1" ht="21.75" customHeight="1">
      <c r="A882" s="72"/>
      <c r="B882" s="333" t="s">
        <v>374</v>
      </c>
      <c r="C882" s="334"/>
      <c r="D882" s="335"/>
      <c r="E882" s="91"/>
      <c r="F882" s="72">
        <f t="shared" si="17"/>
        <v>0</v>
      </c>
      <c r="G882" s="83">
        <v>0</v>
      </c>
      <c r="H882" s="84" t="s">
        <v>347</v>
      </c>
      <c r="I882" s="64"/>
      <c r="J882" s="85">
        <v>0</v>
      </c>
      <c r="K882" s="85" t="s">
        <v>108</v>
      </c>
      <c r="L882" s="76" t="s">
        <v>57</v>
      </c>
    </row>
    <row r="883" spans="1:12" s="65" customFormat="1" ht="21.75" customHeight="1">
      <c r="A883" s="72"/>
      <c r="B883" s="333" t="s">
        <v>375</v>
      </c>
      <c r="C883" s="334"/>
      <c r="D883" s="335"/>
      <c r="E883" s="91"/>
      <c r="F883" s="72">
        <f t="shared" si="17"/>
        <v>0</v>
      </c>
      <c r="G883" s="83">
        <v>0</v>
      </c>
      <c r="H883" s="84" t="s">
        <v>347</v>
      </c>
      <c r="I883" s="64"/>
      <c r="J883" s="85">
        <v>0</v>
      </c>
      <c r="K883" s="85" t="s">
        <v>108</v>
      </c>
      <c r="L883" s="76" t="s">
        <v>57</v>
      </c>
    </row>
    <row r="884" spans="1:12" s="65" customFormat="1" ht="21.75" customHeight="1">
      <c r="A884" s="72"/>
      <c r="B884" s="333" t="s">
        <v>376</v>
      </c>
      <c r="C884" s="334"/>
      <c r="D884" s="335"/>
      <c r="E884" s="91"/>
      <c r="F884" s="72">
        <f t="shared" si="17"/>
        <v>0</v>
      </c>
      <c r="G884" s="83">
        <v>0</v>
      </c>
      <c r="H884" s="84" t="s">
        <v>347</v>
      </c>
      <c r="I884" s="64"/>
      <c r="J884" s="85">
        <v>0</v>
      </c>
      <c r="K884" s="85" t="s">
        <v>108</v>
      </c>
      <c r="L884" s="76" t="s">
        <v>57</v>
      </c>
    </row>
    <row r="885" spans="1:12" s="65" customFormat="1" ht="21.75" customHeight="1">
      <c r="A885" s="72"/>
      <c r="B885" s="333" t="s">
        <v>377</v>
      </c>
      <c r="C885" s="334"/>
      <c r="D885" s="92"/>
      <c r="E885" s="91"/>
      <c r="F885" s="72">
        <f t="shared" si="17"/>
        <v>0</v>
      </c>
      <c r="G885" s="83">
        <v>0</v>
      </c>
      <c r="H885" s="84" t="s">
        <v>347</v>
      </c>
      <c r="I885" s="64"/>
      <c r="J885" s="85">
        <v>0</v>
      </c>
      <c r="K885" s="85" t="s">
        <v>108</v>
      </c>
      <c r="L885" s="76" t="s">
        <v>57</v>
      </c>
    </row>
    <row r="886" spans="1:12" s="65" customFormat="1" ht="21.75" customHeight="1">
      <c r="A886" s="72"/>
      <c r="B886" s="350" t="s">
        <v>208</v>
      </c>
      <c r="C886" s="353"/>
      <c r="D886" s="354"/>
      <c r="E886" s="91"/>
      <c r="F886" s="72">
        <f t="shared" si="17"/>
        <v>0</v>
      </c>
      <c r="G886" s="83">
        <v>0</v>
      </c>
      <c r="H886" s="84" t="s">
        <v>347</v>
      </c>
      <c r="I886" s="64"/>
      <c r="J886" s="85">
        <v>0</v>
      </c>
      <c r="K886" s="85" t="s">
        <v>108</v>
      </c>
      <c r="L886" s="76" t="s">
        <v>57</v>
      </c>
    </row>
    <row r="887" spans="1:12" s="65" customFormat="1" ht="21.75" customHeight="1">
      <c r="A887" s="72"/>
      <c r="B887" s="350" t="s">
        <v>230</v>
      </c>
      <c r="C887" s="353"/>
      <c r="D887" s="354"/>
      <c r="E887" s="91"/>
      <c r="F887" s="72">
        <f t="shared" si="17"/>
        <v>0</v>
      </c>
      <c r="G887" s="83">
        <v>0</v>
      </c>
      <c r="H887" s="84" t="s">
        <v>347</v>
      </c>
      <c r="I887" s="64"/>
      <c r="J887" s="85">
        <v>0</v>
      </c>
      <c r="K887" s="85" t="s">
        <v>108</v>
      </c>
      <c r="L887" s="76" t="s">
        <v>57</v>
      </c>
    </row>
    <row r="888" spans="1:12" s="65" customFormat="1" ht="21.75" customHeight="1">
      <c r="A888" s="72"/>
      <c r="B888" s="350" t="s">
        <v>231</v>
      </c>
      <c r="C888" s="353"/>
      <c r="D888" s="354"/>
      <c r="E888" s="91"/>
      <c r="F888" s="72">
        <f t="shared" si="17"/>
        <v>0</v>
      </c>
      <c r="G888" s="83">
        <v>0</v>
      </c>
      <c r="H888" s="84" t="s">
        <v>347</v>
      </c>
      <c r="I888" s="64"/>
      <c r="J888" s="85">
        <v>0</v>
      </c>
      <c r="K888" s="85" t="s">
        <v>108</v>
      </c>
      <c r="L888" s="76" t="s">
        <v>57</v>
      </c>
    </row>
    <row r="889" spans="1:12" s="65" customFormat="1" ht="21.75" customHeight="1">
      <c r="A889" s="72"/>
      <c r="B889" s="350" t="s">
        <v>232</v>
      </c>
      <c r="C889" s="353"/>
      <c r="D889" s="354"/>
      <c r="E889" s="91"/>
      <c r="F889" s="72">
        <f t="shared" si="17"/>
        <v>0</v>
      </c>
      <c r="G889" s="83">
        <v>0</v>
      </c>
      <c r="H889" s="84" t="s">
        <v>347</v>
      </c>
      <c r="I889" s="64"/>
      <c r="J889" s="85">
        <v>0</v>
      </c>
      <c r="K889" s="85" t="s">
        <v>108</v>
      </c>
      <c r="L889" s="76" t="s">
        <v>57</v>
      </c>
    </row>
    <row r="890" spans="1:12" s="65" customFormat="1" ht="21.75" customHeight="1">
      <c r="A890" s="72"/>
      <c r="B890" s="350" t="s">
        <v>160</v>
      </c>
      <c r="C890" s="353"/>
      <c r="D890" s="354"/>
      <c r="E890" s="91"/>
      <c r="F890" s="72">
        <f t="shared" si="17"/>
        <v>0</v>
      </c>
      <c r="G890" s="83">
        <v>0</v>
      </c>
      <c r="H890" s="84" t="s">
        <v>347</v>
      </c>
      <c r="I890" s="64"/>
      <c r="J890" s="85">
        <v>0</v>
      </c>
      <c r="K890" s="85" t="s">
        <v>108</v>
      </c>
      <c r="L890" s="76" t="s">
        <v>57</v>
      </c>
    </row>
    <row r="891" spans="1:12" s="65" customFormat="1" ht="21.75" customHeight="1">
      <c r="A891" s="72"/>
      <c r="B891" s="350" t="s">
        <v>368</v>
      </c>
      <c r="C891" s="353"/>
      <c r="D891" s="354"/>
      <c r="E891" s="91"/>
      <c r="F891" s="72">
        <f t="shared" si="17"/>
        <v>0</v>
      </c>
      <c r="G891" s="83">
        <v>0</v>
      </c>
      <c r="H891" s="84" t="s">
        <v>347</v>
      </c>
      <c r="I891" s="64"/>
      <c r="J891" s="85">
        <v>0</v>
      </c>
      <c r="K891" s="85" t="s">
        <v>108</v>
      </c>
      <c r="L891" s="76" t="s">
        <v>57</v>
      </c>
    </row>
    <row r="892" spans="1:12" s="65" customFormat="1" ht="21.75" customHeight="1">
      <c r="A892" s="72"/>
      <c r="B892" s="350" t="s">
        <v>378</v>
      </c>
      <c r="C892" s="353"/>
      <c r="D892" s="354"/>
      <c r="E892" s="91"/>
      <c r="F892" s="72">
        <f t="shared" si="17"/>
        <v>0</v>
      </c>
      <c r="G892" s="83">
        <v>0</v>
      </c>
      <c r="H892" s="84" t="s">
        <v>347</v>
      </c>
      <c r="I892" s="64"/>
      <c r="J892" s="85">
        <v>0</v>
      </c>
      <c r="K892" s="85" t="s">
        <v>108</v>
      </c>
      <c r="L892" s="76" t="s">
        <v>57</v>
      </c>
    </row>
    <row r="893" spans="1:12" s="65" customFormat="1" ht="21.75" customHeight="1">
      <c r="A893" s="72"/>
      <c r="B893" s="350" t="s">
        <v>163</v>
      </c>
      <c r="C893" s="353"/>
      <c r="D893" s="354"/>
      <c r="E893" s="91"/>
      <c r="F893" s="72">
        <f t="shared" si="17"/>
        <v>0</v>
      </c>
      <c r="G893" s="83">
        <v>0</v>
      </c>
      <c r="H893" s="84" t="s">
        <v>347</v>
      </c>
      <c r="I893" s="64"/>
      <c r="J893" s="85">
        <v>0</v>
      </c>
      <c r="K893" s="85" t="s">
        <v>108</v>
      </c>
      <c r="L893" s="76" t="s">
        <v>57</v>
      </c>
    </row>
    <row r="894" spans="1:12" s="65" customFormat="1" ht="21.75" customHeight="1">
      <c r="A894" s="72"/>
      <c r="B894" s="350" t="s">
        <v>252</v>
      </c>
      <c r="C894" s="353"/>
      <c r="D894" s="354"/>
      <c r="E894" s="91"/>
      <c r="F894" s="72">
        <f t="shared" si="17"/>
        <v>0</v>
      </c>
      <c r="G894" s="83">
        <v>0</v>
      </c>
      <c r="H894" s="84" t="s">
        <v>347</v>
      </c>
      <c r="I894" s="64"/>
      <c r="J894" s="85">
        <v>0</v>
      </c>
      <c r="K894" s="85" t="s">
        <v>108</v>
      </c>
      <c r="L894" s="76" t="s">
        <v>57</v>
      </c>
    </row>
    <row r="895" spans="1:12" s="65" customFormat="1" ht="21.75" customHeight="1">
      <c r="A895" s="72"/>
      <c r="B895" s="350" t="s">
        <v>166</v>
      </c>
      <c r="C895" s="353"/>
      <c r="D895" s="354"/>
      <c r="E895" s="91"/>
      <c r="F895" s="72">
        <f t="shared" si="17"/>
        <v>0</v>
      </c>
      <c r="G895" s="83">
        <v>0</v>
      </c>
      <c r="H895" s="84" t="s">
        <v>347</v>
      </c>
      <c r="I895" s="64"/>
      <c r="J895" s="85">
        <v>0</v>
      </c>
      <c r="K895" s="85" t="s">
        <v>108</v>
      </c>
      <c r="L895" s="76" t="s">
        <v>57</v>
      </c>
    </row>
    <row r="896" spans="1:12" s="65" customFormat="1" ht="21.75" customHeight="1">
      <c r="A896" s="72"/>
      <c r="B896" s="350" t="s">
        <v>379</v>
      </c>
      <c r="C896" s="353"/>
      <c r="D896" s="354"/>
      <c r="E896" s="91"/>
      <c r="F896" s="72">
        <f t="shared" si="17"/>
        <v>0</v>
      </c>
      <c r="G896" s="83">
        <v>0</v>
      </c>
      <c r="H896" s="84" t="s">
        <v>347</v>
      </c>
      <c r="I896" s="64"/>
      <c r="J896" s="85">
        <v>0</v>
      </c>
      <c r="K896" s="85" t="s">
        <v>108</v>
      </c>
      <c r="L896" s="76" t="s">
        <v>57</v>
      </c>
    </row>
    <row r="897" spans="1:12" s="65" customFormat="1" ht="21.75" customHeight="1">
      <c r="A897" s="72"/>
      <c r="B897" s="350" t="s">
        <v>169</v>
      </c>
      <c r="C897" s="353"/>
      <c r="D897" s="354"/>
      <c r="E897" s="91"/>
      <c r="F897" s="72">
        <f t="shared" si="17"/>
        <v>0</v>
      </c>
      <c r="G897" s="83">
        <v>0</v>
      </c>
      <c r="H897" s="84" t="s">
        <v>347</v>
      </c>
      <c r="I897" s="64"/>
      <c r="J897" s="85">
        <v>0</v>
      </c>
      <c r="K897" s="85" t="s">
        <v>108</v>
      </c>
      <c r="L897" s="76" t="s">
        <v>57</v>
      </c>
    </row>
    <row r="898" spans="1:12" s="65" customFormat="1" ht="21.75" customHeight="1">
      <c r="A898" s="72"/>
      <c r="B898" s="350" t="s">
        <v>380</v>
      </c>
      <c r="C898" s="353"/>
      <c r="D898" s="354"/>
      <c r="E898" s="91"/>
      <c r="F898" s="72">
        <f t="shared" si="17"/>
        <v>0</v>
      </c>
      <c r="G898" s="83">
        <v>0</v>
      </c>
      <c r="H898" s="84" t="s">
        <v>347</v>
      </c>
      <c r="I898" s="64"/>
      <c r="J898" s="85">
        <v>0</v>
      </c>
      <c r="K898" s="85" t="s">
        <v>108</v>
      </c>
      <c r="L898" s="76" t="s">
        <v>57</v>
      </c>
    </row>
    <row r="899" spans="1:12" s="65" customFormat="1" ht="21.75" customHeight="1">
      <c r="A899" s="72"/>
      <c r="B899" s="350" t="s">
        <v>381</v>
      </c>
      <c r="C899" s="353"/>
      <c r="D899" s="354"/>
      <c r="E899" s="91"/>
      <c r="F899" s="72">
        <f t="shared" si="17"/>
        <v>0</v>
      </c>
      <c r="G899" s="83">
        <v>0</v>
      </c>
      <c r="H899" s="84" t="s">
        <v>347</v>
      </c>
      <c r="I899" s="64"/>
      <c r="J899" s="85">
        <v>0</v>
      </c>
      <c r="K899" s="85" t="s">
        <v>108</v>
      </c>
      <c r="L899" s="76" t="s">
        <v>57</v>
      </c>
    </row>
    <row r="900" spans="1:12" s="65" customFormat="1" ht="21.75" customHeight="1">
      <c r="A900" s="72"/>
      <c r="B900" s="350" t="s">
        <v>382</v>
      </c>
      <c r="C900" s="353"/>
      <c r="D900" s="354"/>
      <c r="E900" s="91"/>
      <c r="F900" s="72">
        <f t="shared" si="17"/>
        <v>0</v>
      </c>
      <c r="G900" s="83">
        <v>0</v>
      </c>
      <c r="H900" s="84" t="s">
        <v>347</v>
      </c>
      <c r="I900" s="64"/>
      <c r="J900" s="85">
        <v>0</v>
      </c>
      <c r="K900" s="85" t="s">
        <v>108</v>
      </c>
      <c r="L900" s="76" t="s">
        <v>57</v>
      </c>
    </row>
    <row r="901" spans="1:12" s="65" customFormat="1" ht="21.75" customHeight="1">
      <c r="A901" s="72"/>
      <c r="B901" s="350" t="s">
        <v>383</v>
      </c>
      <c r="C901" s="353"/>
      <c r="D901" s="354"/>
      <c r="E901" s="91"/>
      <c r="F901" s="72">
        <f t="shared" si="17"/>
        <v>0</v>
      </c>
      <c r="G901" s="83">
        <v>0</v>
      </c>
      <c r="H901" s="84" t="s">
        <v>347</v>
      </c>
      <c r="I901" s="64"/>
      <c r="J901" s="85">
        <v>0</v>
      </c>
      <c r="K901" s="85" t="s">
        <v>108</v>
      </c>
      <c r="L901" s="76" t="s">
        <v>57</v>
      </c>
    </row>
    <row r="902" spans="1:12" s="65" customFormat="1" ht="21.75" customHeight="1">
      <c r="A902" s="72"/>
      <c r="B902" s="368"/>
      <c r="C902" s="369"/>
      <c r="D902" s="370"/>
      <c r="E902" s="63"/>
      <c r="F902" s="72"/>
      <c r="G902" s="83"/>
      <c r="H902" s="84"/>
      <c r="I902" s="64"/>
      <c r="J902" s="85"/>
      <c r="K902" s="85"/>
      <c r="L902" s="76"/>
    </row>
    <row r="903" spans="1:12" s="65" customFormat="1" ht="21.75" customHeight="1">
      <c r="A903" s="66">
        <v>11</v>
      </c>
      <c r="B903" s="344" t="s">
        <v>384</v>
      </c>
      <c r="C903" s="345"/>
      <c r="D903" s="346"/>
      <c r="E903" s="87"/>
      <c r="F903" s="66">
        <f>G903*E903</f>
        <v>0</v>
      </c>
      <c r="G903" s="88">
        <f>SUM(G904:G912)</f>
        <v>0</v>
      </c>
      <c r="H903" s="89" t="s">
        <v>347</v>
      </c>
      <c r="I903" s="70">
        <v>100</v>
      </c>
      <c r="J903" s="88">
        <f>SUM(J904:J912)</f>
        <v>0</v>
      </c>
      <c r="K903" s="90" t="s">
        <v>108</v>
      </c>
      <c r="L903" s="70" t="s">
        <v>57</v>
      </c>
    </row>
    <row r="904" spans="1:12" s="65" customFormat="1" ht="21.75" customHeight="1">
      <c r="A904" s="72"/>
      <c r="B904" s="350" t="s">
        <v>160</v>
      </c>
      <c r="C904" s="353"/>
      <c r="D904" s="354"/>
      <c r="E904" s="91"/>
      <c r="F904" s="72">
        <f>G904*E904</f>
        <v>0</v>
      </c>
      <c r="G904" s="83">
        <v>0</v>
      </c>
      <c r="H904" s="84" t="s">
        <v>347</v>
      </c>
      <c r="I904" s="76"/>
      <c r="J904" s="85">
        <v>0</v>
      </c>
      <c r="K904" s="85" t="s">
        <v>108</v>
      </c>
      <c r="L904" s="76" t="s">
        <v>57</v>
      </c>
    </row>
    <row r="905" spans="1:12" s="65" customFormat="1" ht="21.75" customHeight="1">
      <c r="A905" s="72"/>
      <c r="B905" s="350" t="s">
        <v>385</v>
      </c>
      <c r="C905" s="353"/>
      <c r="D905" s="354"/>
      <c r="E905" s="91"/>
      <c r="F905" s="72">
        <f t="shared" ref="F905:F912" si="18">G905*E905</f>
        <v>0</v>
      </c>
      <c r="G905" s="83">
        <v>0</v>
      </c>
      <c r="H905" s="84" t="s">
        <v>347</v>
      </c>
      <c r="I905" s="64"/>
      <c r="J905" s="85">
        <v>0</v>
      </c>
      <c r="K905" s="85" t="s">
        <v>108</v>
      </c>
      <c r="L905" s="76" t="s">
        <v>57</v>
      </c>
    </row>
    <row r="906" spans="1:12" s="65" customFormat="1" ht="21.75" customHeight="1">
      <c r="A906" s="72"/>
      <c r="B906" s="350" t="s">
        <v>252</v>
      </c>
      <c r="C906" s="353"/>
      <c r="D906" s="354"/>
      <c r="E906" s="91"/>
      <c r="F906" s="72">
        <f t="shared" si="18"/>
        <v>0</v>
      </c>
      <c r="G906" s="83">
        <v>0</v>
      </c>
      <c r="H906" s="84" t="s">
        <v>347</v>
      </c>
      <c r="I906" s="64"/>
      <c r="J906" s="85">
        <v>0</v>
      </c>
      <c r="K906" s="85" t="s">
        <v>108</v>
      </c>
      <c r="L906" s="76" t="s">
        <v>57</v>
      </c>
    </row>
    <row r="907" spans="1:12" s="65" customFormat="1" ht="21.75" customHeight="1">
      <c r="A907" s="72"/>
      <c r="B907" s="350" t="s">
        <v>166</v>
      </c>
      <c r="C907" s="353"/>
      <c r="D907" s="354"/>
      <c r="E907" s="91"/>
      <c r="F907" s="72">
        <f t="shared" si="18"/>
        <v>0</v>
      </c>
      <c r="G907" s="83">
        <v>0</v>
      </c>
      <c r="H907" s="84" t="s">
        <v>347</v>
      </c>
      <c r="I907" s="64"/>
      <c r="J907" s="85">
        <v>0</v>
      </c>
      <c r="K907" s="85" t="s">
        <v>108</v>
      </c>
      <c r="L907" s="76" t="s">
        <v>57</v>
      </c>
    </row>
    <row r="908" spans="1:12" s="65" customFormat="1" ht="21.75" customHeight="1">
      <c r="A908" s="72"/>
      <c r="B908" s="350" t="s">
        <v>386</v>
      </c>
      <c r="C908" s="353"/>
      <c r="D908" s="354"/>
      <c r="E908" s="91"/>
      <c r="F908" s="72">
        <f t="shared" si="18"/>
        <v>0</v>
      </c>
      <c r="G908" s="83">
        <v>0</v>
      </c>
      <c r="H908" s="84" t="s">
        <v>347</v>
      </c>
      <c r="I908" s="64"/>
      <c r="J908" s="85">
        <v>0</v>
      </c>
      <c r="K908" s="85" t="s">
        <v>108</v>
      </c>
      <c r="L908" s="76" t="s">
        <v>57</v>
      </c>
    </row>
    <row r="909" spans="1:12" s="65" customFormat="1" ht="21.75" customHeight="1">
      <c r="A909" s="72"/>
      <c r="B909" s="350" t="s">
        <v>169</v>
      </c>
      <c r="C909" s="353"/>
      <c r="D909" s="354"/>
      <c r="E909" s="91"/>
      <c r="F909" s="72">
        <f t="shared" si="18"/>
        <v>0</v>
      </c>
      <c r="G909" s="83">
        <v>0</v>
      </c>
      <c r="H909" s="84" t="s">
        <v>347</v>
      </c>
      <c r="I909" s="64"/>
      <c r="J909" s="85">
        <v>0</v>
      </c>
      <c r="K909" s="85" t="s">
        <v>108</v>
      </c>
      <c r="L909" s="76" t="s">
        <v>57</v>
      </c>
    </row>
    <row r="910" spans="1:12" s="65" customFormat="1" ht="21.75" customHeight="1">
      <c r="A910" s="72"/>
      <c r="B910" s="350" t="s">
        <v>380</v>
      </c>
      <c r="C910" s="353"/>
      <c r="D910" s="354"/>
      <c r="E910" s="91"/>
      <c r="F910" s="72">
        <f t="shared" si="18"/>
        <v>0</v>
      </c>
      <c r="G910" s="83">
        <v>0</v>
      </c>
      <c r="H910" s="84" t="s">
        <v>347</v>
      </c>
      <c r="I910" s="64"/>
      <c r="J910" s="85">
        <v>0</v>
      </c>
      <c r="K910" s="85" t="s">
        <v>108</v>
      </c>
      <c r="L910" s="76" t="s">
        <v>57</v>
      </c>
    </row>
    <row r="911" spans="1:12" s="65" customFormat="1" ht="21.75" customHeight="1">
      <c r="A911" s="72"/>
      <c r="B911" s="350" t="s">
        <v>381</v>
      </c>
      <c r="C911" s="353"/>
      <c r="D911" s="354"/>
      <c r="E911" s="91"/>
      <c r="F911" s="72">
        <f t="shared" si="18"/>
        <v>0</v>
      </c>
      <c r="G911" s="83">
        <v>0</v>
      </c>
      <c r="H911" s="84" t="s">
        <v>347</v>
      </c>
      <c r="I911" s="64"/>
      <c r="J911" s="85">
        <v>0</v>
      </c>
      <c r="K911" s="85" t="s">
        <v>108</v>
      </c>
      <c r="L911" s="76" t="s">
        <v>57</v>
      </c>
    </row>
    <row r="912" spans="1:12" s="65" customFormat="1" ht="21.75" customHeight="1">
      <c r="A912" s="72"/>
      <c r="B912" s="350" t="s">
        <v>382</v>
      </c>
      <c r="C912" s="353"/>
      <c r="D912" s="354"/>
      <c r="E912" s="91"/>
      <c r="F912" s="72">
        <f t="shared" si="18"/>
        <v>0</v>
      </c>
      <c r="G912" s="83">
        <v>0</v>
      </c>
      <c r="H912" s="84" t="s">
        <v>347</v>
      </c>
      <c r="I912" s="64"/>
      <c r="J912" s="85">
        <v>0</v>
      </c>
      <c r="K912" s="85" t="s">
        <v>108</v>
      </c>
      <c r="L912" s="76" t="s">
        <v>57</v>
      </c>
    </row>
    <row r="913" spans="1:12" s="65" customFormat="1" ht="21.75" customHeight="1">
      <c r="A913" s="72"/>
      <c r="B913" s="368"/>
      <c r="C913" s="369"/>
      <c r="D913" s="370"/>
      <c r="E913" s="63"/>
      <c r="F913" s="72"/>
      <c r="G913" s="83"/>
      <c r="H913" s="84"/>
      <c r="I913" s="64"/>
      <c r="J913" s="85"/>
      <c r="K913" s="85"/>
      <c r="L913" s="86"/>
    </row>
    <row r="914" spans="1:12" s="65" customFormat="1" ht="21.75" customHeight="1">
      <c r="A914" s="66">
        <v>12</v>
      </c>
      <c r="B914" s="344" t="s">
        <v>387</v>
      </c>
      <c r="C914" s="345"/>
      <c r="D914" s="346"/>
      <c r="E914" s="87"/>
      <c r="F914" s="66">
        <f>G914*E914</f>
        <v>0</v>
      </c>
      <c r="G914" s="88">
        <f>SUM(G915:G930)</f>
        <v>0</v>
      </c>
      <c r="H914" s="89" t="s">
        <v>152</v>
      </c>
      <c r="I914" s="70">
        <v>100</v>
      </c>
      <c r="J914" s="88">
        <f>SUM(J915:J930)</f>
        <v>0</v>
      </c>
      <c r="K914" s="90" t="s">
        <v>108</v>
      </c>
      <c r="L914" s="70" t="s">
        <v>57</v>
      </c>
    </row>
    <row r="915" spans="1:12" s="65" customFormat="1" ht="21.75" customHeight="1">
      <c r="A915" s="72"/>
      <c r="B915" s="333" t="s">
        <v>189</v>
      </c>
      <c r="C915" s="334"/>
      <c r="D915" s="335"/>
      <c r="E915" s="91"/>
      <c r="F915" s="72">
        <f>G915*E915</f>
        <v>0</v>
      </c>
      <c r="G915" s="83">
        <v>0</v>
      </c>
      <c r="H915" s="84" t="s">
        <v>152</v>
      </c>
      <c r="I915" s="76"/>
      <c r="J915" s="85">
        <v>0</v>
      </c>
      <c r="K915" s="85" t="s">
        <v>108</v>
      </c>
      <c r="L915" s="76" t="s">
        <v>57</v>
      </c>
    </row>
    <row r="916" spans="1:12" s="65" customFormat="1" ht="21.75" customHeight="1">
      <c r="A916" s="72"/>
      <c r="B916" s="333" t="s">
        <v>193</v>
      </c>
      <c r="C916" s="334"/>
      <c r="D916" s="335"/>
      <c r="E916" s="91"/>
      <c r="F916" s="72">
        <f t="shared" ref="F916:F930" si="19">G916*E916</f>
        <v>0</v>
      </c>
      <c r="G916" s="83">
        <v>0</v>
      </c>
      <c r="H916" s="84" t="s">
        <v>152</v>
      </c>
      <c r="I916" s="64"/>
      <c r="J916" s="85">
        <v>0</v>
      </c>
      <c r="K916" s="85" t="s">
        <v>108</v>
      </c>
      <c r="L916" s="76" t="s">
        <v>57</v>
      </c>
    </row>
    <row r="917" spans="1:12" s="65" customFormat="1" ht="21.75" customHeight="1">
      <c r="A917" s="72"/>
      <c r="B917" s="333" t="s">
        <v>388</v>
      </c>
      <c r="C917" s="334"/>
      <c r="D917" s="335"/>
      <c r="E917" s="91"/>
      <c r="F917" s="72">
        <f t="shared" si="19"/>
        <v>0</v>
      </c>
      <c r="G917" s="83">
        <v>0</v>
      </c>
      <c r="H917" s="84" t="s">
        <v>152</v>
      </c>
      <c r="I917" s="64"/>
      <c r="J917" s="85">
        <v>0</v>
      </c>
      <c r="K917" s="85" t="s">
        <v>108</v>
      </c>
      <c r="L917" s="76" t="s">
        <v>57</v>
      </c>
    </row>
    <row r="918" spans="1:12" s="65" customFormat="1" ht="21.75" customHeight="1">
      <c r="A918" s="72"/>
      <c r="B918" s="333" t="s">
        <v>374</v>
      </c>
      <c r="C918" s="334"/>
      <c r="D918" s="335"/>
      <c r="E918" s="91"/>
      <c r="F918" s="72">
        <f t="shared" si="19"/>
        <v>0</v>
      </c>
      <c r="G918" s="83">
        <v>0</v>
      </c>
      <c r="H918" s="84" t="s">
        <v>152</v>
      </c>
      <c r="I918" s="64"/>
      <c r="J918" s="85">
        <v>0</v>
      </c>
      <c r="K918" s="85" t="s">
        <v>108</v>
      </c>
      <c r="L918" s="76" t="s">
        <v>57</v>
      </c>
    </row>
    <row r="919" spans="1:12" s="65" customFormat="1" ht="21.75" customHeight="1">
      <c r="A919" s="72"/>
      <c r="B919" s="350" t="s">
        <v>208</v>
      </c>
      <c r="C919" s="353"/>
      <c r="D919" s="354"/>
      <c r="E919" s="91"/>
      <c r="F919" s="72">
        <f t="shared" si="19"/>
        <v>0</v>
      </c>
      <c r="G919" s="83">
        <v>0</v>
      </c>
      <c r="H919" s="84" t="s">
        <v>152</v>
      </c>
      <c r="I919" s="64"/>
      <c r="J919" s="85">
        <v>0</v>
      </c>
      <c r="K919" s="85" t="s">
        <v>108</v>
      </c>
      <c r="L919" s="76" t="s">
        <v>57</v>
      </c>
    </row>
    <row r="920" spans="1:12" s="65" customFormat="1" ht="21.75" customHeight="1">
      <c r="A920" s="72"/>
      <c r="B920" s="350" t="s">
        <v>230</v>
      </c>
      <c r="C920" s="353"/>
      <c r="D920" s="354"/>
      <c r="E920" s="91"/>
      <c r="F920" s="72">
        <f t="shared" si="19"/>
        <v>0</v>
      </c>
      <c r="G920" s="83">
        <v>0</v>
      </c>
      <c r="H920" s="84" t="s">
        <v>152</v>
      </c>
      <c r="I920" s="64"/>
      <c r="J920" s="85">
        <v>0</v>
      </c>
      <c r="K920" s="85" t="s">
        <v>108</v>
      </c>
      <c r="L920" s="76" t="s">
        <v>57</v>
      </c>
    </row>
    <row r="921" spans="1:12" s="65" customFormat="1" ht="21.75" customHeight="1">
      <c r="A921" s="72"/>
      <c r="B921" s="350" t="s">
        <v>231</v>
      </c>
      <c r="C921" s="353"/>
      <c r="D921" s="354"/>
      <c r="E921" s="91"/>
      <c r="F921" s="72">
        <f t="shared" si="19"/>
        <v>0</v>
      </c>
      <c r="G921" s="83">
        <v>0</v>
      </c>
      <c r="H921" s="84" t="s">
        <v>152</v>
      </c>
      <c r="I921" s="64"/>
      <c r="J921" s="85">
        <v>0</v>
      </c>
      <c r="K921" s="85" t="s">
        <v>108</v>
      </c>
      <c r="L921" s="76" t="s">
        <v>57</v>
      </c>
    </row>
    <row r="922" spans="1:12" s="65" customFormat="1" ht="21.75" customHeight="1">
      <c r="A922" s="72"/>
      <c r="B922" s="350" t="s">
        <v>161</v>
      </c>
      <c r="C922" s="353"/>
      <c r="D922" s="354"/>
      <c r="E922" s="91"/>
      <c r="F922" s="72">
        <f t="shared" si="19"/>
        <v>0</v>
      </c>
      <c r="G922" s="83">
        <v>0</v>
      </c>
      <c r="H922" s="84" t="s">
        <v>152</v>
      </c>
      <c r="I922" s="64"/>
      <c r="J922" s="85">
        <v>0</v>
      </c>
      <c r="K922" s="85" t="s">
        <v>108</v>
      </c>
      <c r="L922" s="76" t="s">
        <v>57</v>
      </c>
    </row>
    <row r="923" spans="1:12" s="65" customFormat="1" ht="21.75" customHeight="1">
      <c r="A923" s="72"/>
      <c r="B923" s="350" t="s">
        <v>389</v>
      </c>
      <c r="C923" s="353"/>
      <c r="D923" s="354"/>
      <c r="E923" s="91"/>
      <c r="F923" s="72">
        <f t="shared" si="19"/>
        <v>0</v>
      </c>
      <c r="G923" s="83">
        <v>0</v>
      </c>
      <c r="H923" s="84" t="s">
        <v>152</v>
      </c>
      <c r="I923" s="64"/>
      <c r="J923" s="85">
        <v>0</v>
      </c>
      <c r="K923" s="85" t="s">
        <v>108</v>
      </c>
      <c r="L923" s="76" t="s">
        <v>57</v>
      </c>
    </row>
    <row r="924" spans="1:12" s="65" customFormat="1" ht="21.75" customHeight="1">
      <c r="A924" s="72"/>
      <c r="B924" s="350" t="s">
        <v>390</v>
      </c>
      <c r="C924" s="353"/>
      <c r="D924" s="354"/>
      <c r="E924" s="91"/>
      <c r="F924" s="72">
        <f t="shared" si="19"/>
        <v>0</v>
      </c>
      <c r="G924" s="83">
        <v>0</v>
      </c>
      <c r="H924" s="84" t="s">
        <v>152</v>
      </c>
      <c r="I924" s="64"/>
      <c r="J924" s="85">
        <v>0</v>
      </c>
      <c r="K924" s="85" t="s">
        <v>108</v>
      </c>
      <c r="L924" s="76" t="s">
        <v>57</v>
      </c>
    </row>
    <row r="925" spans="1:12" s="65" customFormat="1" ht="21.75" customHeight="1">
      <c r="A925" s="72"/>
      <c r="B925" s="350" t="s">
        <v>391</v>
      </c>
      <c r="C925" s="353"/>
      <c r="D925" s="354"/>
      <c r="E925" s="91"/>
      <c r="F925" s="72">
        <f t="shared" si="19"/>
        <v>0</v>
      </c>
      <c r="G925" s="83">
        <v>0</v>
      </c>
      <c r="H925" s="84" t="s">
        <v>152</v>
      </c>
      <c r="I925" s="64"/>
      <c r="J925" s="85">
        <v>0</v>
      </c>
      <c r="K925" s="85" t="s">
        <v>108</v>
      </c>
      <c r="L925" s="76" t="s">
        <v>57</v>
      </c>
    </row>
    <row r="926" spans="1:12" s="65" customFormat="1" ht="21.75" customHeight="1">
      <c r="A926" s="72"/>
      <c r="B926" s="350" t="s">
        <v>392</v>
      </c>
      <c r="C926" s="353"/>
      <c r="D926" s="354"/>
      <c r="E926" s="91"/>
      <c r="F926" s="72">
        <f t="shared" si="19"/>
        <v>0</v>
      </c>
      <c r="G926" s="83">
        <v>0</v>
      </c>
      <c r="H926" s="84" t="s">
        <v>152</v>
      </c>
      <c r="I926" s="64"/>
      <c r="J926" s="85">
        <v>0</v>
      </c>
      <c r="K926" s="85" t="s">
        <v>108</v>
      </c>
      <c r="L926" s="76" t="s">
        <v>57</v>
      </c>
    </row>
    <row r="927" spans="1:12" s="65" customFormat="1" ht="21.75" customHeight="1">
      <c r="A927" s="72"/>
      <c r="B927" s="350" t="s">
        <v>393</v>
      </c>
      <c r="C927" s="353"/>
      <c r="D927" s="354"/>
      <c r="E927" s="91"/>
      <c r="F927" s="72">
        <f t="shared" si="19"/>
        <v>0</v>
      </c>
      <c r="G927" s="83">
        <v>0</v>
      </c>
      <c r="H927" s="84" t="s">
        <v>152</v>
      </c>
      <c r="I927" s="64"/>
      <c r="J927" s="85">
        <v>0</v>
      </c>
      <c r="K927" s="85" t="s">
        <v>108</v>
      </c>
      <c r="L927" s="76" t="s">
        <v>57</v>
      </c>
    </row>
    <row r="928" spans="1:12" s="65" customFormat="1" ht="21.75" customHeight="1">
      <c r="A928" s="72"/>
      <c r="B928" s="350" t="s">
        <v>394</v>
      </c>
      <c r="C928" s="353"/>
      <c r="D928" s="354"/>
      <c r="E928" s="91"/>
      <c r="F928" s="72">
        <f t="shared" si="19"/>
        <v>0</v>
      </c>
      <c r="G928" s="83">
        <v>0</v>
      </c>
      <c r="H928" s="84" t="s">
        <v>152</v>
      </c>
      <c r="I928" s="64"/>
      <c r="J928" s="85">
        <v>0</v>
      </c>
      <c r="K928" s="85" t="s">
        <v>108</v>
      </c>
      <c r="L928" s="76" t="s">
        <v>57</v>
      </c>
    </row>
    <row r="929" spans="1:12" s="65" customFormat="1" ht="21.75" customHeight="1">
      <c r="A929" s="72"/>
      <c r="B929" s="350" t="s">
        <v>395</v>
      </c>
      <c r="C929" s="353"/>
      <c r="D929" s="354"/>
      <c r="E929" s="91"/>
      <c r="F929" s="72">
        <f t="shared" si="19"/>
        <v>0</v>
      </c>
      <c r="G929" s="83">
        <v>0</v>
      </c>
      <c r="H929" s="84" t="s">
        <v>152</v>
      </c>
      <c r="I929" s="64"/>
      <c r="J929" s="85">
        <v>0</v>
      </c>
      <c r="K929" s="85" t="s">
        <v>108</v>
      </c>
      <c r="L929" s="76" t="s">
        <v>57</v>
      </c>
    </row>
    <row r="930" spans="1:12" s="65" customFormat="1" ht="21.75" customHeight="1">
      <c r="A930" s="72"/>
      <c r="B930" s="350" t="s">
        <v>383</v>
      </c>
      <c r="C930" s="353"/>
      <c r="D930" s="354"/>
      <c r="E930" s="91"/>
      <c r="F930" s="72">
        <f t="shared" si="19"/>
        <v>0</v>
      </c>
      <c r="G930" s="83">
        <v>0</v>
      </c>
      <c r="H930" s="84" t="s">
        <v>152</v>
      </c>
      <c r="I930" s="64"/>
      <c r="J930" s="85">
        <v>0</v>
      </c>
      <c r="K930" s="85" t="s">
        <v>108</v>
      </c>
      <c r="L930" s="76" t="s">
        <v>57</v>
      </c>
    </row>
    <row r="931" spans="1:12" s="65" customFormat="1" ht="21.75" customHeight="1">
      <c r="A931" s="72"/>
      <c r="B931" s="368"/>
      <c r="C931" s="369"/>
      <c r="D931" s="370"/>
      <c r="E931" s="63"/>
      <c r="F931" s="72"/>
      <c r="G931" s="83"/>
      <c r="H931" s="84"/>
      <c r="I931" s="64"/>
      <c r="J931" s="85"/>
      <c r="K931" s="85"/>
      <c r="L931" s="76"/>
    </row>
    <row r="932" spans="1:12" s="65" customFormat="1" ht="21.75" customHeight="1">
      <c r="A932" s="66">
        <v>13</v>
      </c>
      <c r="B932" s="344" t="s">
        <v>396</v>
      </c>
      <c r="C932" s="345"/>
      <c r="D932" s="346"/>
      <c r="E932" s="87"/>
      <c r="F932" s="66">
        <f>G932*E932</f>
        <v>0</v>
      </c>
      <c r="G932" s="88">
        <f>SUM(G933:G952)</f>
        <v>0</v>
      </c>
      <c r="H932" s="89" t="s">
        <v>152</v>
      </c>
      <c r="I932" s="70">
        <v>100</v>
      </c>
      <c r="J932" s="90">
        <v>0</v>
      </c>
      <c r="K932" s="90" t="s">
        <v>108</v>
      </c>
      <c r="L932" s="70" t="s">
        <v>57</v>
      </c>
    </row>
    <row r="933" spans="1:12" s="65" customFormat="1" ht="21.75" customHeight="1">
      <c r="A933" s="72"/>
      <c r="B933" s="350" t="s">
        <v>160</v>
      </c>
      <c r="C933" s="353"/>
      <c r="D933" s="354"/>
      <c r="E933" s="91"/>
      <c r="F933" s="72">
        <f>G933*E933</f>
        <v>0</v>
      </c>
      <c r="G933" s="83">
        <v>0</v>
      </c>
      <c r="H933" s="84" t="s">
        <v>152</v>
      </c>
      <c r="I933" s="76"/>
      <c r="J933" s="85">
        <v>0</v>
      </c>
      <c r="K933" s="85" t="s">
        <v>108</v>
      </c>
      <c r="L933" s="76" t="s">
        <v>57</v>
      </c>
    </row>
    <row r="934" spans="1:12" s="65" customFormat="1" ht="21.75" customHeight="1">
      <c r="A934" s="72"/>
      <c r="B934" s="350" t="s">
        <v>397</v>
      </c>
      <c r="C934" s="353"/>
      <c r="D934" s="354"/>
      <c r="E934" s="91"/>
      <c r="F934" s="72">
        <f t="shared" ref="F934:F952" si="20">G934*E934</f>
        <v>0</v>
      </c>
      <c r="G934" s="83">
        <v>0</v>
      </c>
      <c r="H934" s="84" t="s">
        <v>152</v>
      </c>
      <c r="I934" s="64"/>
      <c r="J934" s="85">
        <v>0</v>
      </c>
      <c r="K934" s="85" t="s">
        <v>108</v>
      </c>
      <c r="L934" s="76" t="s">
        <v>57</v>
      </c>
    </row>
    <row r="935" spans="1:12" s="65" customFormat="1" ht="21.75" customHeight="1">
      <c r="A935" s="72"/>
      <c r="B935" s="350" t="s">
        <v>163</v>
      </c>
      <c r="C935" s="353"/>
      <c r="D935" s="354"/>
      <c r="E935" s="91"/>
      <c r="F935" s="72">
        <f t="shared" si="20"/>
        <v>0</v>
      </c>
      <c r="G935" s="83">
        <v>0</v>
      </c>
      <c r="H935" s="84" t="s">
        <v>152</v>
      </c>
      <c r="I935" s="64"/>
      <c r="J935" s="85">
        <v>0</v>
      </c>
      <c r="K935" s="85" t="s">
        <v>108</v>
      </c>
      <c r="L935" s="76" t="s">
        <v>57</v>
      </c>
    </row>
    <row r="936" spans="1:12" s="65" customFormat="1" ht="21.75" customHeight="1">
      <c r="A936" s="72"/>
      <c r="B936" s="350" t="s">
        <v>252</v>
      </c>
      <c r="C936" s="353"/>
      <c r="D936" s="354"/>
      <c r="E936" s="91"/>
      <c r="F936" s="72">
        <f t="shared" si="20"/>
        <v>0</v>
      </c>
      <c r="G936" s="83">
        <v>0</v>
      </c>
      <c r="H936" s="84" t="s">
        <v>152</v>
      </c>
      <c r="I936" s="64"/>
      <c r="J936" s="85">
        <v>0</v>
      </c>
      <c r="K936" s="85" t="s">
        <v>108</v>
      </c>
      <c r="L936" s="76" t="s">
        <v>57</v>
      </c>
    </row>
    <row r="937" spans="1:12" s="65" customFormat="1" ht="21.75" customHeight="1">
      <c r="A937" s="72"/>
      <c r="B937" s="80" t="s">
        <v>398</v>
      </c>
      <c r="C937" s="81"/>
      <c r="D937" s="82"/>
      <c r="E937" s="91"/>
      <c r="F937" s="72">
        <f t="shared" si="20"/>
        <v>0</v>
      </c>
      <c r="G937" s="83">
        <v>0</v>
      </c>
      <c r="H937" s="84" t="s">
        <v>152</v>
      </c>
      <c r="I937" s="64"/>
      <c r="J937" s="85">
        <v>0</v>
      </c>
      <c r="K937" s="85" t="s">
        <v>108</v>
      </c>
      <c r="L937" s="76" t="s">
        <v>57</v>
      </c>
    </row>
    <row r="938" spans="1:12" s="65" customFormat="1" ht="21.75" customHeight="1">
      <c r="A938" s="72"/>
      <c r="B938" s="350" t="s">
        <v>399</v>
      </c>
      <c r="C938" s="353"/>
      <c r="D938" s="354"/>
      <c r="E938" s="91"/>
      <c r="F938" s="72">
        <f t="shared" si="20"/>
        <v>0</v>
      </c>
      <c r="G938" s="83">
        <v>0</v>
      </c>
      <c r="H938" s="84" t="s">
        <v>152</v>
      </c>
      <c r="I938" s="64"/>
      <c r="J938" s="85">
        <v>0</v>
      </c>
      <c r="K938" s="85" t="s">
        <v>108</v>
      </c>
      <c r="L938" s="76" t="s">
        <v>57</v>
      </c>
    </row>
    <row r="939" spans="1:12" s="65" customFormat="1" ht="21.75" customHeight="1">
      <c r="A939" s="72"/>
      <c r="B939" s="350" t="s">
        <v>400</v>
      </c>
      <c r="C939" s="353"/>
      <c r="D939" s="354"/>
      <c r="E939" s="91"/>
      <c r="F939" s="72">
        <f t="shared" si="20"/>
        <v>0</v>
      </c>
      <c r="G939" s="83">
        <v>0</v>
      </c>
      <c r="H939" s="84" t="s">
        <v>152</v>
      </c>
      <c r="I939" s="64"/>
      <c r="J939" s="85">
        <v>0</v>
      </c>
      <c r="K939" s="85" t="s">
        <v>108</v>
      </c>
      <c r="L939" s="76" t="s">
        <v>57</v>
      </c>
    </row>
    <row r="940" spans="1:12" s="65" customFormat="1" ht="21.75" customHeight="1">
      <c r="A940" s="72"/>
      <c r="B940" s="350" t="s">
        <v>168</v>
      </c>
      <c r="C940" s="353"/>
      <c r="D940" s="354"/>
      <c r="E940" s="91"/>
      <c r="F940" s="72">
        <f t="shared" si="20"/>
        <v>0</v>
      </c>
      <c r="G940" s="83">
        <v>0</v>
      </c>
      <c r="H940" s="84" t="s">
        <v>152</v>
      </c>
      <c r="I940" s="64"/>
      <c r="J940" s="85">
        <v>0</v>
      </c>
      <c r="K940" s="85" t="s">
        <v>108</v>
      </c>
      <c r="L940" s="76" t="s">
        <v>57</v>
      </c>
    </row>
    <row r="941" spans="1:12" s="65" customFormat="1" ht="21.75" customHeight="1">
      <c r="A941" s="72"/>
      <c r="B941" s="350" t="s">
        <v>169</v>
      </c>
      <c r="C941" s="353"/>
      <c r="D941" s="354"/>
      <c r="E941" s="91"/>
      <c r="F941" s="72">
        <f t="shared" si="20"/>
        <v>0</v>
      </c>
      <c r="G941" s="83">
        <v>0</v>
      </c>
      <c r="H941" s="84" t="s">
        <v>152</v>
      </c>
      <c r="I941" s="64"/>
      <c r="J941" s="85">
        <v>0</v>
      </c>
      <c r="K941" s="85" t="s">
        <v>108</v>
      </c>
      <c r="L941" s="76" t="s">
        <v>57</v>
      </c>
    </row>
    <row r="942" spans="1:12" s="65" customFormat="1" ht="21.75" customHeight="1">
      <c r="A942" s="72"/>
      <c r="B942" s="350" t="s">
        <v>170</v>
      </c>
      <c r="C942" s="353"/>
      <c r="D942" s="354"/>
      <c r="E942" s="91"/>
      <c r="F942" s="72">
        <f t="shared" si="20"/>
        <v>0</v>
      </c>
      <c r="G942" s="83">
        <v>0</v>
      </c>
      <c r="H942" s="84" t="s">
        <v>152</v>
      </c>
      <c r="I942" s="64"/>
      <c r="J942" s="85">
        <v>0</v>
      </c>
      <c r="K942" s="85" t="s">
        <v>108</v>
      </c>
      <c r="L942" s="76" t="s">
        <v>57</v>
      </c>
    </row>
    <row r="943" spans="1:12" s="65" customFormat="1" ht="21.75" customHeight="1">
      <c r="A943" s="72"/>
      <c r="B943" s="350" t="s">
        <v>171</v>
      </c>
      <c r="C943" s="353"/>
      <c r="D943" s="354"/>
      <c r="E943" s="91"/>
      <c r="F943" s="72">
        <f t="shared" si="20"/>
        <v>0</v>
      </c>
      <c r="G943" s="83">
        <v>0</v>
      </c>
      <c r="H943" s="84" t="s">
        <v>152</v>
      </c>
      <c r="I943" s="64"/>
      <c r="J943" s="85">
        <v>0</v>
      </c>
      <c r="K943" s="85" t="s">
        <v>108</v>
      </c>
      <c r="L943" s="76" t="s">
        <v>57</v>
      </c>
    </row>
    <row r="944" spans="1:12" s="65" customFormat="1" ht="21.75" customHeight="1">
      <c r="A944" s="72"/>
      <c r="B944" s="350" t="s">
        <v>172</v>
      </c>
      <c r="C944" s="353"/>
      <c r="D944" s="354"/>
      <c r="E944" s="91"/>
      <c r="F944" s="72">
        <f t="shared" si="20"/>
        <v>0</v>
      </c>
      <c r="G944" s="83">
        <v>0</v>
      </c>
      <c r="H944" s="84" t="s">
        <v>152</v>
      </c>
      <c r="I944" s="64"/>
      <c r="J944" s="85">
        <v>0</v>
      </c>
      <c r="K944" s="85" t="s">
        <v>108</v>
      </c>
      <c r="L944" s="76" t="s">
        <v>57</v>
      </c>
    </row>
    <row r="945" spans="1:12" s="65" customFormat="1" ht="21.75" customHeight="1">
      <c r="A945" s="72"/>
      <c r="B945" s="350" t="s">
        <v>401</v>
      </c>
      <c r="C945" s="353"/>
      <c r="D945" s="354"/>
      <c r="E945" s="91"/>
      <c r="F945" s="72">
        <f t="shared" si="20"/>
        <v>0</v>
      </c>
      <c r="G945" s="83">
        <v>0</v>
      </c>
      <c r="H945" s="84" t="s">
        <v>152</v>
      </c>
      <c r="I945" s="64"/>
      <c r="J945" s="85">
        <v>0</v>
      </c>
      <c r="K945" s="85" t="s">
        <v>108</v>
      </c>
      <c r="L945" s="76" t="s">
        <v>57</v>
      </c>
    </row>
    <row r="946" spans="1:12" s="65" customFormat="1" ht="21.75" customHeight="1">
      <c r="A946" s="72"/>
      <c r="B946" s="80" t="s">
        <v>402</v>
      </c>
      <c r="C946" s="81"/>
      <c r="D946" s="82"/>
      <c r="E946" s="91"/>
      <c r="F946" s="72">
        <f t="shared" si="20"/>
        <v>0</v>
      </c>
      <c r="G946" s="83">
        <v>0</v>
      </c>
      <c r="H946" s="84" t="s">
        <v>152</v>
      </c>
      <c r="I946" s="64"/>
      <c r="J946" s="85">
        <v>0</v>
      </c>
      <c r="K946" s="85" t="s">
        <v>108</v>
      </c>
      <c r="L946" s="76" t="s">
        <v>57</v>
      </c>
    </row>
    <row r="947" spans="1:12" s="65" customFormat="1" ht="21.75" customHeight="1">
      <c r="A947" s="72"/>
      <c r="B947" s="80" t="s">
        <v>403</v>
      </c>
      <c r="C947" s="81"/>
      <c r="D947" s="82"/>
      <c r="E947" s="91"/>
      <c r="F947" s="72">
        <f t="shared" si="20"/>
        <v>0</v>
      </c>
      <c r="G947" s="83">
        <v>0</v>
      </c>
      <c r="H947" s="84" t="s">
        <v>152</v>
      </c>
      <c r="I947" s="64"/>
      <c r="J947" s="85">
        <v>0</v>
      </c>
      <c r="K947" s="85" t="s">
        <v>108</v>
      </c>
      <c r="L947" s="76" t="s">
        <v>57</v>
      </c>
    </row>
    <row r="948" spans="1:12" s="65" customFormat="1" ht="21.75" customHeight="1">
      <c r="A948" s="72"/>
      <c r="B948" s="80" t="s">
        <v>404</v>
      </c>
      <c r="C948" s="81"/>
      <c r="D948" s="82"/>
      <c r="E948" s="91"/>
      <c r="F948" s="72">
        <f t="shared" si="20"/>
        <v>0</v>
      </c>
      <c r="G948" s="83">
        <v>0</v>
      </c>
      <c r="H948" s="84" t="s">
        <v>152</v>
      </c>
      <c r="I948" s="64"/>
      <c r="J948" s="85">
        <v>0</v>
      </c>
      <c r="K948" s="85" t="s">
        <v>108</v>
      </c>
      <c r="L948" s="76" t="s">
        <v>57</v>
      </c>
    </row>
    <row r="949" spans="1:12" s="65" customFormat="1" ht="21.75" customHeight="1">
      <c r="A949" s="72"/>
      <c r="B949" s="80" t="s">
        <v>405</v>
      </c>
      <c r="C949" s="81"/>
      <c r="D949" s="82"/>
      <c r="E949" s="91"/>
      <c r="F949" s="72">
        <f t="shared" si="20"/>
        <v>0</v>
      </c>
      <c r="G949" s="83">
        <v>0</v>
      </c>
      <c r="H949" s="84" t="s">
        <v>152</v>
      </c>
      <c r="I949" s="64"/>
      <c r="J949" s="85">
        <v>0</v>
      </c>
      <c r="K949" s="85" t="s">
        <v>108</v>
      </c>
      <c r="L949" s="76" t="s">
        <v>57</v>
      </c>
    </row>
    <row r="950" spans="1:12" s="65" customFormat="1" ht="21.75" customHeight="1">
      <c r="A950" s="72"/>
      <c r="B950" s="80" t="s">
        <v>406</v>
      </c>
      <c r="C950" s="81"/>
      <c r="D950" s="82"/>
      <c r="E950" s="91"/>
      <c r="F950" s="72">
        <f t="shared" si="20"/>
        <v>0</v>
      </c>
      <c r="G950" s="83">
        <v>0</v>
      </c>
      <c r="H950" s="84" t="s">
        <v>152</v>
      </c>
      <c r="I950" s="64"/>
      <c r="J950" s="85">
        <v>0</v>
      </c>
      <c r="K950" s="85" t="s">
        <v>108</v>
      </c>
      <c r="L950" s="76" t="s">
        <v>57</v>
      </c>
    </row>
    <row r="951" spans="1:12" s="65" customFormat="1" ht="21.75" customHeight="1">
      <c r="A951" s="72"/>
      <c r="B951" s="80" t="s">
        <v>407</v>
      </c>
      <c r="C951" s="81"/>
      <c r="D951" s="82"/>
      <c r="E951" s="91"/>
      <c r="F951" s="72">
        <f t="shared" si="20"/>
        <v>0</v>
      </c>
      <c r="G951" s="83">
        <v>0</v>
      </c>
      <c r="H951" s="84" t="s">
        <v>152</v>
      </c>
      <c r="I951" s="64"/>
      <c r="J951" s="85">
        <v>0</v>
      </c>
      <c r="K951" s="85" t="s">
        <v>108</v>
      </c>
      <c r="L951" s="76" t="s">
        <v>57</v>
      </c>
    </row>
    <row r="952" spans="1:12" s="65" customFormat="1" ht="21.75" customHeight="1">
      <c r="A952" s="72"/>
      <c r="B952" s="80" t="s">
        <v>408</v>
      </c>
      <c r="C952" s="81"/>
      <c r="D952" s="82"/>
      <c r="E952" s="91"/>
      <c r="F952" s="72">
        <f t="shared" si="20"/>
        <v>0</v>
      </c>
      <c r="G952" s="83">
        <v>0</v>
      </c>
      <c r="H952" s="84" t="s">
        <v>152</v>
      </c>
      <c r="I952" s="64"/>
      <c r="J952" s="85">
        <v>0</v>
      </c>
      <c r="K952" s="85" t="s">
        <v>108</v>
      </c>
      <c r="L952" s="76" t="s">
        <v>57</v>
      </c>
    </row>
    <row r="953" spans="1:12" s="65" customFormat="1" ht="21.75" customHeight="1">
      <c r="A953" s="62"/>
      <c r="B953" s="350"/>
      <c r="C953" s="353"/>
      <c r="D953" s="354"/>
      <c r="E953" s="63"/>
      <c r="F953" s="72"/>
      <c r="G953" s="83"/>
      <c r="H953" s="84"/>
      <c r="I953" s="64"/>
      <c r="J953" s="85"/>
      <c r="K953" s="85"/>
      <c r="L953" s="86"/>
    </row>
    <row r="954" spans="1:12" s="65" customFormat="1" ht="21.75" customHeight="1">
      <c r="A954" s="62" t="s">
        <v>409</v>
      </c>
      <c r="B954" s="363" t="s">
        <v>410</v>
      </c>
      <c r="C954" s="351"/>
      <c r="D954" s="352"/>
      <c r="E954" s="63"/>
      <c r="F954" s="72"/>
      <c r="G954" s="364"/>
      <c r="H954" s="365"/>
      <c r="I954" s="64"/>
      <c r="J954" s="366"/>
      <c r="K954" s="367"/>
      <c r="L954" s="64"/>
    </row>
    <row r="955" spans="1:12" s="65" customFormat="1" ht="19.5" customHeight="1">
      <c r="A955" s="66">
        <v>14</v>
      </c>
      <c r="B955" s="344" t="s">
        <v>411</v>
      </c>
      <c r="C955" s="345"/>
      <c r="D955" s="346"/>
      <c r="E955" s="67"/>
      <c r="F955" s="66">
        <f>G955*E955</f>
        <v>0</v>
      </c>
      <c r="G955" s="93">
        <f>SUM(G956:G971)</f>
        <v>0</v>
      </c>
      <c r="H955" s="69" t="s">
        <v>412</v>
      </c>
      <c r="I955" s="70">
        <v>100</v>
      </c>
      <c r="J955" s="71">
        <v>0</v>
      </c>
      <c r="K955" s="71" t="s">
        <v>109</v>
      </c>
      <c r="L955" s="94" t="s">
        <v>57</v>
      </c>
    </row>
    <row r="956" spans="1:12" s="65" customFormat="1" ht="21" customHeight="1">
      <c r="A956" s="72"/>
      <c r="B956" s="333" t="s">
        <v>413</v>
      </c>
      <c r="C956" s="334"/>
      <c r="D956" s="335"/>
      <c r="E956" s="95"/>
      <c r="F956" s="72">
        <f>G956*E956</f>
        <v>0</v>
      </c>
      <c r="G956" s="96">
        <v>0</v>
      </c>
      <c r="H956" s="75" t="s">
        <v>412</v>
      </c>
      <c r="I956" s="72">
        <v>100</v>
      </c>
      <c r="J956" s="77">
        <v>0</v>
      </c>
      <c r="K956" s="97" t="s">
        <v>109</v>
      </c>
      <c r="L956" s="76" t="s">
        <v>57</v>
      </c>
    </row>
    <row r="957" spans="1:12" s="65" customFormat="1" ht="19.5" customHeight="1">
      <c r="A957" s="72"/>
      <c r="B957" s="333" t="s">
        <v>414</v>
      </c>
      <c r="C957" s="334"/>
      <c r="D957" s="335"/>
      <c r="E957" s="95"/>
      <c r="F957" s="72">
        <f t="shared" ref="F957:F971" si="21">G957*E957</f>
        <v>0</v>
      </c>
      <c r="G957" s="96">
        <v>0</v>
      </c>
      <c r="H957" s="75" t="s">
        <v>412</v>
      </c>
      <c r="I957" s="98">
        <v>100</v>
      </c>
      <c r="J957" s="77">
        <v>0</v>
      </c>
      <c r="K957" s="97" t="s">
        <v>109</v>
      </c>
      <c r="L957" s="76" t="s">
        <v>57</v>
      </c>
    </row>
    <row r="958" spans="1:12" s="65" customFormat="1" ht="20.25" customHeight="1">
      <c r="A958" s="72"/>
      <c r="B958" s="333" t="s">
        <v>160</v>
      </c>
      <c r="C958" s="334"/>
      <c r="D958" s="92"/>
      <c r="E958" s="95"/>
      <c r="F958" s="72">
        <f t="shared" si="21"/>
        <v>0</v>
      </c>
      <c r="G958" s="96">
        <v>0</v>
      </c>
      <c r="H958" s="75" t="s">
        <v>412</v>
      </c>
      <c r="I958" s="98">
        <v>100</v>
      </c>
      <c r="J958" s="77">
        <v>0</v>
      </c>
      <c r="K958" s="97" t="s">
        <v>109</v>
      </c>
      <c r="L958" s="76" t="s">
        <v>57</v>
      </c>
    </row>
    <row r="959" spans="1:12" s="65" customFormat="1" ht="19.5" customHeight="1">
      <c r="A959" s="72"/>
      <c r="B959" s="333" t="s">
        <v>415</v>
      </c>
      <c r="C959" s="334"/>
      <c r="D959" s="92"/>
      <c r="E959" s="95"/>
      <c r="F959" s="72">
        <f t="shared" si="21"/>
        <v>0</v>
      </c>
      <c r="G959" s="96">
        <v>0</v>
      </c>
      <c r="H959" s="75" t="s">
        <v>412</v>
      </c>
      <c r="I959" s="98">
        <v>100</v>
      </c>
      <c r="J959" s="77">
        <v>0</v>
      </c>
      <c r="K959" s="97" t="s">
        <v>109</v>
      </c>
      <c r="L959" s="76" t="s">
        <v>57</v>
      </c>
    </row>
    <row r="960" spans="1:12" s="65" customFormat="1" ht="19.5" customHeight="1">
      <c r="A960" s="72"/>
      <c r="B960" s="333" t="s">
        <v>416</v>
      </c>
      <c r="C960" s="334"/>
      <c r="D960" s="99"/>
      <c r="E960" s="95"/>
      <c r="F960" s="72">
        <f t="shared" si="21"/>
        <v>0</v>
      </c>
      <c r="G960" s="96">
        <v>0</v>
      </c>
      <c r="H960" s="75" t="s">
        <v>412</v>
      </c>
      <c r="I960" s="76">
        <v>100</v>
      </c>
      <c r="J960" s="77">
        <v>0</v>
      </c>
      <c r="K960" s="77" t="s">
        <v>109</v>
      </c>
      <c r="L960" s="76" t="s">
        <v>57</v>
      </c>
    </row>
    <row r="961" spans="1:12" s="65" customFormat="1" ht="19.5" customHeight="1">
      <c r="A961" s="72"/>
      <c r="B961" s="333" t="s">
        <v>417</v>
      </c>
      <c r="C961" s="334"/>
      <c r="D961" s="92"/>
      <c r="E961" s="95"/>
      <c r="F961" s="72">
        <f t="shared" si="21"/>
        <v>0</v>
      </c>
      <c r="G961" s="96">
        <v>0</v>
      </c>
      <c r="H961" s="75" t="s">
        <v>412</v>
      </c>
      <c r="I961" s="98">
        <v>100</v>
      </c>
      <c r="J961" s="77">
        <v>0</v>
      </c>
      <c r="K961" s="97" t="s">
        <v>109</v>
      </c>
      <c r="L961" s="76" t="s">
        <v>57</v>
      </c>
    </row>
    <row r="962" spans="1:12" s="65" customFormat="1" ht="19.5" customHeight="1">
      <c r="A962" s="72"/>
      <c r="B962" s="333" t="s">
        <v>418</v>
      </c>
      <c r="C962" s="334"/>
      <c r="D962" s="92"/>
      <c r="E962" s="95"/>
      <c r="F962" s="72">
        <f t="shared" si="21"/>
        <v>0</v>
      </c>
      <c r="G962" s="96">
        <v>0</v>
      </c>
      <c r="H962" s="75" t="s">
        <v>412</v>
      </c>
      <c r="I962" s="98">
        <v>100</v>
      </c>
      <c r="J962" s="77">
        <v>0</v>
      </c>
      <c r="K962" s="97" t="s">
        <v>109</v>
      </c>
      <c r="L962" s="76" t="s">
        <v>57</v>
      </c>
    </row>
    <row r="963" spans="1:12" s="65" customFormat="1" ht="20.25" customHeight="1">
      <c r="A963" s="72"/>
      <c r="B963" s="347" t="s">
        <v>419</v>
      </c>
      <c r="C963" s="355"/>
      <c r="D963" s="100"/>
      <c r="E963" s="95"/>
      <c r="F963" s="72">
        <f t="shared" si="21"/>
        <v>0</v>
      </c>
      <c r="G963" s="96">
        <v>0</v>
      </c>
      <c r="H963" s="75" t="s">
        <v>412</v>
      </c>
      <c r="I963" s="98">
        <v>100</v>
      </c>
      <c r="J963" s="77">
        <v>0</v>
      </c>
      <c r="K963" s="97" t="s">
        <v>109</v>
      </c>
      <c r="L963" s="76" t="s">
        <v>57</v>
      </c>
    </row>
    <row r="964" spans="1:12" s="65" customFormat="1" ht="19.5" customHeight="1">
      <c r="A964" s="72"/>
      <c r="B964" s="356" t="s">
        <v>420</v>
      </c>
      <c r="C964" s="357"/>
      <c r="D964" s="101"/>
      <c r="E964" s="95"/>
      <c r="F964" s="72">
        <f t="shared" si="21"/>
        <v>0</v>
      </c>
      <c r="G964" s="96">
        <v>0</v>
      </c>
      <c r="H964" s="75" t="s">
        <v>412</v>
      </c>
      <c r="I964" s="98">
        <v>100</v>
      </c>
      <c r="J964" s="77">
        <v>0</v>
      </c>
      <c r="K964" s="97" t="s">
        <v>109</v>
      </c>
      <c r="L964" s="76" t="s">
        <v>57</v>
      </c>
    </row>
    <row r="965" spans="1:12" s="65" customFormat="1" ht="19.5" customHeight="1">
      <c r="A965" s="72"/>
      <c r="B965" s="358" t="s">
        <v>421</v>
      </c>
      <c r="C965" s="359"/>
      <c r="D965" s="102"/>
      <c r="E965" s="95"/>
      <c r="F965" s="72">
        <f t="shared" si="21"/>
        <v>0</v>
      </c>
      <c r="G965" s="103">
        <v>0</v>
      </c>
      <c r="H965" s="75" t="s">
        <v>412</v>
      </c>
      <c r="I965" s="98">
        <v>100</v>
      </c>
      <c r="J965" s="77">
        <v>0</v>
      </c>
      <c r="K965" s="97" t="s">
        <v>109</v>
      </c>
      <c r="L965" s="76" t="s">
        <v>57</v>
      </c>
    </row>
    <row r="966" spans="1:12" s="65" customFormat="1" ht="19.5" customHeight="1">
      <c r="A966" s="72"/>
      <c r="B966" s="333" t="s">
        <v>422</v>
      </c>
      <c r="C966" s="334"/>
      <c r="D966" s="335"/>
      <c r="E966" s="95"/>
      <c r="F966" s="72">
        <f t="shared" si="21"/>
        <v>0</v>
      </c>
      <c r="G966" s="96">
        <v>0</v>
      </c>
      <c r="H966" s="75" t="s">
        <v>412</v>
      </c>
      <c r="I966" s="98">
        <v>100</v>
      </c>
      <c r="J966" s="77">
        <v>0</v>
      </c>
      <c r="K966" s="97" t="s">
        <v>109</v>
      </c>
      <c r="L966" s="76" t="s">
        <v>57</v>
      </c>
    </row>
    <row r="967" spans="1:12" s="65" customFormat="1" ht="19.5" customHeight="1">
      <c r="A967" s="72"/>
      <c r="B967" s="333" t="s">
        <v>423</v>
      </c>
      <c r="C967" s="334"/>
      <c r="D967" s="335"/>
      <c r="E967" s="95"/>
      <c r="F967" s="72">
        <f t="shared" si="21"/>
        <v>0</v>
      </c>
      <c r="G967" s="96">
        <v>0</v>
      </c>
      <c r="H967" s="75" t="s">
        <v>412</v>
      </c>
      <c r="I967" s="98">
        <v>100</v>
      </c>
      <c r="J967" s="77">
        <v>0</v>
      </c>
      <c r="K967" s="97" t="s">
        <v>109</v>
      </c>
      <c r="L967" s="76" t="s">
        <v>57</v>
      </c>
    </row>
    <row r="968" spans="1:12" s="65" customFormat="1" ht="18" customHeight="1">
      <c r="A968" s="72"/>
      <c r="B968" s="333" t="s">
        <v>424</v>
      </c>
      <c r="C968" s="334"/>
      <c r="D968" s="335"/>
      <c r="E968" s="95"/>
      <c r="F968" s="72">
        <f t="shared" si="21"/>
        <v>0</v>
      </c>
      <c r="G968" s="96">
        <v>0</v>
      </c>
      <c r="H968" s="75" t="s">
        <v>412</v>
      </c>
      <c r="I968" s="98">
        <v>100</v>
      </c>
      <c r="J968" s="77">
        <v>0</v>
      </c>
      <c r="K968" s="97" t="s">
        <v>109</v>
      </c>
      <c r="L968" s="76" t="s">
        <v>57</v>
      </c>
    </row>
    <row r="969" spans="1:12" s="65" customFormat="1" ht="17.25" customHeight="1">
      <c r="A969" s="72"/>
      <c r="B969" s="333" t="s">
        <v>425</v>
      </c>
      <c r="C969" s="334"/>
      <c r="D969" s="92"/>
      <c r="E969" s="95"/>
      <c r="F969" s="72">
        <f t="shared" si="21"/>
        <v>0</v>
      </c>
      <c r="G969" s="96">
        <v>0</v>
      </c>
      <c r="H969" s="75" t="s">
        <v>412</v>
      </c>
      <c r="I969" s="98">
        <v>100</v>
      </c>
      <c r="J969" s="77">
        <v>0</v>
      </c>
      <c r="K969" s="97" t="s">
        <v>109</v>
      </c>
      <c r="L969" s="76" t="s">
        <v>57</v>
      </c>
    </row>
    <row r="970" spans="1:12" s="65" customFormat="1" ht="18.75" customHeight="1">
      <c r="A970" s="72"/>
      <c r="B970" s="333" t="s">
        <v>426</v>
      </c>
      <c r="C970" s="334"/>
      <c r="D970" s="92"/>
      <c r="E970" s="95"/>
      <c r="F970" s="72">
        <f t="shared" si="21"/>
        <v>0</v>
      </c>
      <c r="G970" s="96">
        <v>0</v>
      </c>
      <c r="H970" s="75" t="s">
        <v>412</v>
      </c>
      <c r="I970" s="98">
        <v>100</v>
      </c>
      <c r="J970" s="77">
        <v>0</v>
      </c>
      <c r="K970" s="97" t="s">
        <v>109</v>
      </c>
      <c r="L970" s="76" t="s">
        <v>57</v>
      </c>
    </row>
    <row r="971" spans="1:12" s="65" customFormat="1" ht="18.75" customHeight="1">
      <c r="A971" s="72"/>
      <c r="B971" s="333" t="s">
        <v>427</v>
      </c>
      <c r="C971" s="334"/>
      <c r="D971" s="335"/>
      <c r="E971" s="95"/>
      <c r="F971" s="72">
        <f t="shared" si="21"/>
        <v>0</v>
      </c>
      <c r="G971" s="96">
        <v>0</v>
      </c>
      <c r="H971" s="75" t="s">
        <v>412</v>
      </c>
      <c r="I971" s="98">
        <v>100</v>
      </c>
      <c r="J971" s="77">
        <v>0</v>
      </c>
      <c r="K971" s="97" t="s">
        <v>109</v>
      </c>
      <c r="L971" s="76" t="s">
        <v>57</v>
      </c>
    </row>
    <row r="972" spans="1:12" s="65" customFormat="1" ht="18.75" customHeight="1">
      <c r="A972" s="72"/>
      <c r="B972" s="341"/>
      <c r="C972" s="342"/>
      <c r="D972" s="343"/>
      <c r="E972" s="104"/>
      <c r="F972" s="72"/>
      <c r="G972" s="96"/>
      <c r="H972" s="105"/>
      <c r="I972" s="98"/>
      <c r="J972" s="77"/>
      <c r="K972" s="97"/>
      <c r="L972" s="76"/>
    </row>
    <row r="973" spans="1:12" s="65" customFormat="1" ht="18.75" customHeight="1">
      <c r="A973" s="66">
        <v>15</v>
      </c>
      <c r="B973" s="344" t="s">
        <v>428</v>
      </c>
      <c r="C973" s="345"/>
      <c r="D973" s="346"/>
      <c r="E973" s="106"/>
      <c r="F973" s="66">
        <f>G973*E973</f>
        <v>0</v>
      </c>
      <c r="G973" s="107">
        <f>SUM(G974:G1000)</f>
        <v>0</v>
      </c>
      <c r="H973" s="108" t="s">
        <v>412</v>
      </c>
      <c r="I973" s="70">
        <v>100</v>
      </c>
      <c r="J973" s="107">
        <f>SUM(J974:J1000)</f>
        <v>0</v>
      </c>
      <c r="K973" s="109" t="s">
        <v>109</v>
      </c>
      <c r="L973" s="70" t="s">
        <v>57</v>
      </c>
    </row>
    <row r="974" spans="1:12" s="65" customFormat="1" ht="18.75" customHeight="1">
      <c r="A974" s="72"/>
      <c r="B974" s="333" t="s">
        <v>189</v>
      </c>
      <c r="C974" s="334"/>
      <c r="D974" s="335"/>
      <c r="E974" s="95"/>
      <c r="F974" s="72">
        <f>G974*E974</f>
        <v>0</v>
      </c>
      <c r="G974" s="96">
        <v>0</v>
      </c>
      <c r="H974" s="105" t="s">
        <v>412</v>
      </c>
      <c r="I974" s="98">
        <v>100</v>
      </c>
      <c r="J974" s="77">
        <v>0</v>
      </c>
      <c r="K974" s="97" t="s">
        <v>109</v>
      </c>
      <c r="L974" s="76" t="s">
        <v>57</v>
      </c>
    </row>
    <row r="975" spans="1:12" s="65" customFormat="1" ht="18.75" customHeight="1">
      <c r="A975" s="72"/>
      <c r="B975" s="333" t="s">
        <v>193</v>
      </c>
      <c r="C975" s="334"/>
      <c r="D975" s="335"/>
      <c r="E975" s="95"/>
      <c r="F975" s="72">
        <f t="shared" ref="F975:F1000" si="22">G975*E975</f>
        <v>0</v>
      </c>
      <c r="G975" s="96">
        <v>0</v>
      </c>
      <c r="H975" s="105" t="s">
        <v>412</v>
      </c>
      <c r="I975" s="98">
        <v>100</v>
      </c>
      <c r="J975" s="77">
        <v>0</v>
      </c>
      <c r="K975" s="97" t="s">
        <v>109</v>
      </c>
      <c r="L975" s="76" t="s">
        <v>57</v>
      </c>
    </row>
    <row r="976" spans="1:12" s="65" customFormat="1" ht="18.75" customHeight="1">
      <c r="A976" s="72"/>
      <c r="B976" s="333" t="s">
        <v>372</v>
      </c>
      <c r="C976" s="334"/>
      <c r="D976" s="335"/>
      <c r="E976" s="95"/>
      <c r="F976" s="72">
        <f t="shared" si="22"/>
        <v>0</v>
      </c>
      <c r="G976" s="96">
        <v>0</v>
      </c>
      <c r="H976" s="105" t="s">
        <v>412</v>
      </c>
      <c r="I976" s="98">
        <v>100</v>
      </c>
      <c r="J976" s="77">
        <v>0</v>
      </c>
      <c r="K976" s="97" t="s">
        <v>109</v>
      </c>
      <c r="L976" s="76" t="s">
        <v>57</v>
      </c>
    </row>
    <row r="977" spans="1:12" s="65" customFormat="1" ht="18.75" customHeight="1">
      <c r="A977" s="72"/>
      <c r="B977" s="333" t="s">
        <v>373</v>
      </c>
      <c r="C977" s="334"/>
      <c r="D977" s="335"/>
      <c r="E977" s="95"/>
      <c r="F977" s="72">
        <f t="shared" si="22"/>
        <v>0</v>
      </c>
      <c r="G977" s="96">
        <v>0</v>
      </c>
      <c r="H977" s="105" t="s">
        <v>412</v>
      </c>
      <c r="I977" s="98">
        <v>100</v>
      </c>
      <c r="J977" s="77">
        <v>0</v>
      </c>
      <c r="K977" s="97" t="s">
        <v>109</v>
      </c>
      <c r="L977" s="76" t="s">
        <v>57</v>
      </c>
    </row>
    <row r="978" spans="1:12" s="65" customFormat="1" ht="18.75" customHeight="1">
      <c r="A978" s="72"/>
      <c r="B978" s="333" t="s">
        <v>374</v>
      </c>
      <c r="C978" s="334"/>
      <c r="D978" s="335"/>
      <c r="E978" s="95"/>
      <c r="F978" s="72">
        <f t="shared" si="22"/>
        <v>0</v>
      </c>
      <c r="G978" s="96">
        <v>0</v>
      </c>
      <c r="H978" s="105" t="s">
        <v>412</v>
      </c>
      <c r="I978" s="98">
        <v>100</v>
      </c>
      <c r="J978" s="77">
        <v>0</v>
      </c>
      <c r="K978" s="97" t="s">
        <v>109</v>
      </c>
      <c r="L978" s="76" t="s">
        <v>57</v>
      </c>
    </row>
    <row r="979" spans="1:12" s="65" customFormat="1" ht="18.75" customHeight="1">
      <c r="A979" s="72"/>
      <c r="B979" s="333" t="s">
        <v>429</v>
      </c>
      <c r="C979" s="334"/>
      <c r="D979" s="335"/>
      <c r="E979" s="95"/>
      <c r="F979" s="72">
        <f t="shared" si="22"/>
        <v>0</v>
      </c>
      <c r="G979" s="96">
        <v>0</v>
      </c>
      <c r="H979" s="105" t="s">
        <v>412</v>
      </c>
      <c r="I979" s="98">
        <v>100</v>
      </c>
      <c r="J979" s="77">
        <v>0</v>
      </c>
      <c r="K979" s="97" t="s">
        <v>109</v>
      </c>
      <c r="L979" s="76" t="s">
        <v>57</v>
      </c>
    </row>
    <row r="980" spans="1:12" s="65" customFormat="1" ht="18.75" customHeight="1">
      <c r="A980" s="72"/>
      <c r="B980" s="333" t="s">
        <v>430</v>
      </c>
      <c r="C980" s="334"/>
      <c r="D980" s="335"/>
      <c r="E980" s="95"/>
      <c r="F980" s="72">
        <f t="shared" si="22"/>
        <v>0</v>
      </c>
      <c r="G980" s="96">
        <v>0</v>
      </c>
      <c r="H980" s="105" t="s">
        <v>412</v>
      </c>
      <c r="I980" s="98">
        <v>100</v>
      </c>
      <c r="J980" s="77">
        <v>0</v>
      </c>
      <c r="K980" s="97" t="s">
        <v>109</v>
      </c>
      <c r="L980" s="76" t="s">
        <v>57</v>
      </c>
    </row>
    <row r="981" spans="1:12" s="65" customFormat="1" ht="18.75" customHeight="1">
      <c r="A981" s="72"/>
      <c r="B981" s="333" t="s">
        <v>431</v>
      </c>
      <c r="C981" s="334"/>
      <c r="D981" s="335"/>
      <c r="E981" s="95"/>
      <c r="F981" s="72">
        <f t="shared" si="22"/>
        <v>0</v>
      </c>
      <c r="G981" s="96">
        <v>0</v>
      </c>
      <c r="H981" s="105" t="s">
        <v>412</v>
      </c>
      <c r="I981" s="98">
        <v>100</v>
      </c>
      <c r="J981" s="77">
        <v>0</v>
      </c>
      <c r="K981" s="97" t="s">
        <v>109</v>
      </c>
      <c r="L981" s="76" t="s">
        <v>57</v>
      </c>
    </row>
    <row r="982" spans="1:12" s="65" customFormat="1" ht="18.75" customHeight="1">
      <c r="A982" s="72"/>
      <c r="B982" s="333" t="s">
        <v>376</v>
      </c>
      <c r="C982" s="334"/>
      <c r="D982" s="335"/>
      <c r="E982" s="95"/>
      <c r="F982" s="72">
        <f t="shared" si="22"/>
        <v>0</v>
      </c>
      <c r="G982" s="96">
        <v>0</v>
      </c>
      <c r="H982" s="105" t="s">
        <v>412</v>
      </c>
      <c r="I982" s="98">
        <v>100</v>
      </c>
      <c r="J982" s="77">
        <v>0</v>
      </c>
      <c r="K982" s="97" t="s">
        <v>109</v>
      </c>
      <c r="L982" s="76" t="s">
        <v>57</v>
      </c>
    </row>
    <row r="983" spans="1:12" s="65" customFormat="1" ht="18.75" customHeight="1">
      <c r="A983" s="72"/>
      <c r="B983" s="333" t="s">
        <v>377</v>
      </c>
      <c r="C983" s="334"/>
      <c r="D983" s="92"/>
      <c r="E983" s="95"/>
      <c r="F983" s="72">
        <f t="shared" si="22"/>
        <v>0</v>
      </c>
      <c r="G983" s="96">
        <v>0</v>
      </c>
      <c r="H983" s="105" t="s">
        <v>412</v>
      </c>
      <c r="I983" s="98">
        <v>100</v>
      </c>
      <c r="J983" s="77">
        <v>0</v>
      </c>
      <c r="K983" s="97" t="s">
        <v>109</v>
      </c>
      <c r="L983" s="76" t="s">
        <v>57</v>
      </c>
    </row>
    <row r="984" spans="1:12" s="65" customFormat="1" ht="18.75" customHeight="1">
      <c r="A984" s="72"/>
      <c r="B984" s="333" t="s">
        <v>432</v>
      </c>
      <c r="C984" s="334"/>
      <c r="D984" s="335"/>
      <c r="E984" s="95"/>
      <c r="F984" s="72">
        <f t="shared" si="22"/>
        <v>0</v>
      </c>
      <c r="G984" s="96">
        <v>0</v>
      </c>
      <c r="H984" s="105" t="s">
        <v>412</v>
      </c>
      <c r="I984" s="98">
        <v>100</v>
      </c>
      <c r="J984" s="77">
        <v>0</v>
      </c>
      <c r="K984" s="97" t="s">
        <v>109</v>
      </c>
      <c r="L984" s="76" t="s">
        <v>57</v>
      </c>
    </row>
    <row r="985" spans="1:12" s="65" customFormat="1" ht="18.75" customHeight="1">
      <c r="A985" s="72"/>
      <c r="B985" s="333" t="s">
        <v>433</v>
      </c>
      <c r="C985" s="334"/>
      <c r="D985" s="335"/>
      <c r="E985" s="95"/>
      <c r="F985" s="72">
        <f t="shared" si="22"/>
        <v>0</v>
      </c>
      <c r="G985" s="96">
        <v>0</v>
      </c>
      <c r="H985" s="105" t="s">
        <v>412</v>
      </c>
      <c r="I985" s="98">
        <v>100</v>
      </c>
      <c r="J985" s="77">
        <v>0</v>
      </c>
      <c r="K985" s="97" t="s">
        <v>109</v>
      </c>
      <c r="L985" s="76" t="s">
        <v>57</v>
      </c>
    </row>
    <row r="986" spans="1:12" s="65" customFormat="1" ht="18.75" customHeight="1">
      <c r="A986" s="72"/>
      <c r="B986" s="333" t="s">
        <v>434</v>
      </c>
      <c r="C986" s="334"/>
      <c r="D986" s="335"/>
      <c r="E986" s="95"/>
      <c r="F986" s="72">
        <f t="shared" si="22"/>
        <v>0</v>
      </c>
      <c r="G986" s="96">
        <v>0</v>
      </c>
      <c r="H986" s="105" t="s">
        <v>412</v>
      </c>
      <c r="I986" s="98">
        <v>100</v>
      </c>
      <c r="J986" s="77">
        <v>0</v>
      </c>
      <c r="K986" s="97" t="s">
        <v>109</v>
      </c>
      <c r="L986" s="76" t="s">
        <v>57</v>
      </c>
    </row>
    <row r="987" spans="1:12" s="65" customFormat="1" ht="18.75" customHeight="1">
      <c r="A987" s="72"/>
      <c r="B987" s="333" t="s">
        <v>435</v>
      </c>
      <c r="C987" s="334"/>
      <c r="D987" s="335"/>
      <c r="E987" s="95"/>
      <c r="F987" s="72">
        <f t="shared" si="22"/>
        <v>0</v>
      </c>
      <c r="G987" s="96">
        <v>0</v>
      </c>
      <c r="H987" s="105" t="s">
        <v>412</v>
      </c>
      <c r="I987" s="98">
        <v>100</v>
      </c>
      <c r="J987" s="77">
        <v>0</v>
      </c>
      <c r="K987" s="97" t="s">
        <v>109</v>
      </c>
      <c r="L987" s="76" t="s">
        <v>57</v>
      </c>
    </row>
    <row r="988" spans="1:12" s="65" customFormat="1" ht="18.75" customHeight="1">
      <c r="A988" s="72"/>
      <c r="B988" s="333" t="s">
        <v>436</v>
      </c>
      <c r="C988" s="334"/>
      <c r="D988" s="335"/>
      <c r="E988" s="95"/>
      <c r="F988" s="72">
        <f t="shared" si="22"/>
        <v>0</v>
      </c>
      <c r="G988" s="96">
        <v>0</v>
      </c>
      <c r="H988" s="105" t="s">
        <v>412</v>
      </c>
      <c r="I988" s="98">
        <v>100</v>
      </c>
      <c r="J988" s="77">
        <v>0</v>
      </c>
      <c r="K988" s="97" t="s">
        <v>109</v>
      </c>
      <c r="L988" s="76" t="s">
        <v>57</v>
      </c>
    </row>
    <row r="989" spans="1:12" s="65" customFormat="1" ht="18.75" customHeight="1">
      <c r="A989" s="72"/>
      <c r="B989" s="333" t="s">
        <v>237</v>
      </c>
      <c r="C989" s="334"/>
      <c r="D989" s="335"/>
      <c r="E989" s="95"/>
      <c r="F989" s="72">
        <f t="shared" si="22"/>
        <v>0</v>
      </c>
      <c r="G989" s="96">
        <v>0</v>
      </c>
      <c r="H989" s="105" t="s">
        <v>412</v>
      </c>
      <c r="I989" s="98">
        <v>100</v>
      </c>
      <c r="J989" s="77">
        <v>0</v>
      </c>
      <c r="K989" s="97" t="s">
        <v>109</v>
      </c>
      <c r="L989" s="76" t="s">
        <v>57</v>
      </c>
    </row>
    <row r="990" spans="1:12" s="65" customFormat="1" ht="18.75" customHeight="1">
      <c r="A990" s="72"/>
      <c r="B990" s="333" t="s">
        <v>437</v>
      </c>
      <c r="C990" s="334"/>
      <c r="D990" s="335"/>
      <c r="E990" s="95"/>
      <c r="F990" s="72">
        <f t="shared" si="22"/>
        <v>0</v>
      </c>
      <c r="G990" s="96">
        <v>0</v>
      </c>
      <c r="H990" s="105" t="s">
        <v>412</v>
      </c>
      <c r="I990" s="98">
        <v>100</v>
      </c>
      <c r="J990" s="77">
        <v>0</v>
      </c>
      <c r="K990" s="97" t="s">
        <v>109</v>
      </c>
      <c r="L990" s="76" t="s">
        <v>57</v>
      </c>
    </row>
    <row r="991" spans="1:12" s="65" customFormat="1" ht="18.75" customHeight="1">
      <c r="A991" s="72"/>
      <c r="B991" s="333" t="s">
        <v>438</v>
      </c>
      <c r="C991" s="334"/>
      <c r="D991" s="335"/>
      <c r="E991" s="95"/>
      <c r="F991" s="72">
        <f t="shared" si="22"/>
        <v>0</v>
      </c>
      <c r="G991" s="96">
        <v>0</v>
      </c>
      <c r="H991" s="105" t="s">
        <v>412</v>
      </c>
      <c r="I991" s="98">
        <v>100</v>
      </c>
      <c r="J991" s="77">
        <v>0</v>
      </c>
      <c r="K991" s="97" t="s">
        <v>109</v>
      </c>
      <c r="L991" s="76" t="s">
        <v>57</v>
      </c>
    </row>
    <row r="992" spans="1:12" s="65" customFormat="1" ht="18.75" customHeight="1">
      <c r="A992" s="72"/>
      <c r="B992" s="333" t="s">
        <v>439</v>
      </c>
      <c r="C992" s="334"/>
      <c r="D992" s="335"/>
      <c r="E992" s="95"/>
      <c r="F992" s="72">
        <f t="shared" si="22"/>
        <v>0</v>
      </c>
      <c r="G992" s="96">
        <v>0</v>
      </c>
      <c r="H992" s="105" t="s">
        <v>412</v>
      </c>
      <c r="I992" s="98">
        <v>100</v>
      </c>
      <c r="J992" s="77">
        <v>0</v>
      </c>
      <c r="K992" s="97" t="s">
        <v>109</v>
      </c>
      <c r="L992" s="76" t="s">
        <v>57</v>
      </c>
    </row>
    <row r="993" spans="1:12" s="65" customFormat="1" ht="18.75" customHeight="1">
      <c r="A993" s="72"/>
      <c r="B993" s="333" t="s">
        <v>440</v>
      </c>
      <c r="C993" s="334"/>
      <c r="D993" s="335"/>
      <c r="E993" s="95"/>
      <c r="F993" s="72">
        <f t="shared" si="22"/>
        <v>0</v>
      </c>
      <c r="G993" s="96">
        <v>0</v>
      </c>
      <c r="H993" s="105" t="s">
        <v>412</v>
      </c>
      <c r="I993" s="98">
        <v>100</v>
      </c>
      <c r="J993" s="77">
        <v>0</v>
      </c>
      <c r="K993" s="97" t="s">
        <v>109</v>
      </c>
      <c r="L993" s="76" t="s">
        <v>57</v>
      </c>
    </row>
    <row r="994" spans="1:12" s="65" customFormat="1" ht="18.75" customHeight="1">
      <c r="A994" s="72"/>
      <c r="B994" s="333" t="s">
        <v>309</v>
      </c>
      <c r="C994" s="334"/>
      <c r="D994" s="335"/>
      <c r="E994" s="95"/>
      <c r="F994" s="72">
        <f t="shared" si="22"/>
        <v>0</v>
      </c>
      <c r="G994" s="96">
        <v>0</v>
      </c>
      <c r="H994" s="105" t="s">
        <v>412</v>
      </c>
      <c r="I994" s="98">
        <v>100</v>
      </c>
      <c r="J994" s="77">
        <v>0</v>
      </c>
      <c r="K994" s="97" t="s">
        <v>109</v>
      </c>
      <c r="L994" s="76" t="s">
        <v>57</v>
      </c>
    </row>
    <row r="995" spans="1:12" s="65" customFormat="1" ht="18.75" customHeight="1">
      <c r="A995" s="72"/>
      <c r="B995" s="333" t="s">
        <v>441</v>
      </c>
      <c r="C995" s="334"/>
      <c r="D995" s="335"/>
      <c r="E995" s="95"/>
      <c r="F995" s="72">
        <f t="shared" si="22"/>
        <v>0</v>
      </c>
      <c r="G995" s="96">
        <v>0</v>
      </c>
      <c r="H995" s="105" t="s">
        <v>412</v>
      </c>
      <c r="I995" s="98">
        <v>100</v>
      </c>
      <c r="J995" s="77">
        <v>0</v>
      </c>
      <c r="K995" s="97" t="s">
        <v>109</v>
      </c>
      <c r="L995" s="76" t="s">
        <v>57</v>
      </c>
    </row>
    <row r="996" spans="1:12" s="65" customFormat="1" ht="18.75" customHeight="1">
      <c r="A996" s="72"/>
      <c r="B996" s="333" t="s">
        <v>177</v>
      </c>
      <c r="C996" s="334"/>
      <c r="D996" s="335"/>
      <c r="E996" s="95"/>
      <c r="F996" s="72">
        <f t="shared" si="22"/>
        <v>0</v>
      </c>
      <c r="G996" s="96">
        <v>0</v>
      </c>
      <c r="H996" s="105" t="s">
        <v>412</v>
      </c>
      <c r="I996" s="98">
        <v>100</v>
      </c>
      <c r="J996" s="77">
        <v>0</v>
      </c>
      <c r="K996" s="97" t="s">
        <v>109</v>
      </c>
      <c r="L996" s="76" t="s">
        <v>57</v>
      </c>
    </row>
    <row r="997" spans="1:12" s="65" customFormat="1" ht="18.75" customHeight="1">
      <c r="A997" s="72"/>
      <c r="B997" s="333" t="s">
        <v>442</v>
      </c>
      <c r="C997" s="334"/>
      <c r="D997" s="335"/>
      <c r="E997" s="95"/>
      <c r="F997" s="72">
        <f t="shared" si="22"/>
        <v>0</v>
      </c>
      <c r="G997" s="96">
        <v>0</v>
      </c>
      <c r="H997" s="105" t="s">
        <v>412</v>
      </c>
      <c r="I997" s="98">
        <v>100</v>
      </c>
      <c r="J997" s="77">
        <v>0</v>
      </c>
      <c r="K997" s="97" t="s">
        <v>109</v>
      </c>
      <c r="L997" s="76" t="s">
        <v>57</v>
      </c>
    </row>
    <row r="998" spans="1:12" s="65" customFormat="1" ht="18.75" customHeight="1">
      <c r="A998" s="72"/>
      <c r="B998" s="333" t="s">
        <v>443</v>
      </c>
      <c r="C998" s="334"/>
      <c r="D998" s="335"/>
      <c r="E998" s="95"/>
      <c r="F998" s="72">
        <f t="shared" si="22"/>
        <v>0</v>
      </c>
      <c r="G998" s="96">
        <v>0</v>
      </c>
      <c r="H998" s="105" t="s">
        <v>412</v>
      </c>
      <c r="I998" s="98">
        <v>100</v>
      </c>
      <c r="J998" s="77">
        <v>0</v>
      </c>
      <c r="K998" s="97" t="s">
        <v>109</v>
      </c>
      <c r="L998" s="76" t="s">
        <v>57</v>
      </c>
    </row>
    <row r="999" spans="1:12" s="65" customFormat="1" ht="18.75" customHeight="1">
      <c r="A999" s="72"/>
      <c r="B999" s="333" t="s">
        <v>444</v>
      </c>
      <c r="C999" s="334"/>
      <c r="D999" s="335"/>
      <c r="E999" s="95"/>
      <c r="F999" s="72">
        <f t="shared" si="22"/>
        <v>0</v>
      </c>
      <c r="G999" s="96">
        <v>0</v>
      </c>
      <c r="H999" s="105" t="s">
        <v>412</v>
      </c>
      <c r="I999" s="98">
        <v>100</v>
      </c>
      <c r="J999" s="77">
        <v>0</v>
      </c>
      <c r="K999" s="97" t="s">
        <v>109</v>
      </c>
      <c r="L999" s="76" t="s">
        <v>57</v>
      </c>
    </row>
    <row r="1000" spans="1:12" s="65" customFormat="1" ht="18.75" customHeight="1">
      <c r="A1000" s="72"/>
      <c r="B1000" s="333" t="s">
        <v>445</v>
      </c>
      <c r="C1000" s="334"/>
      <c r="D1000" s="92"/>
      <c r="E1000" s="95"/>
      <c r="F1000" s="72">
        <f t="shared" si="22"/>
        <v>0</v>
      </c>
      <c r="G1000" s="96">
        <v>0</v>
      </c>
      <c r="H1000" s="105" t="s">
        <v>412</v>
      </c>
      <c r="I1000" s="98">
        <v>100</v>
      </c>
      <c r="J1000" s="77">
        <v>0</v>
      </c>
      <c r="K1000" s="97" t="s">
        <v>109</v>
      </c>
      <c r="L1000" s="76" t="s">
        <v>57</v>
      </c>
    </row>
    <row r="1001" spans="1:12" s="65" customFormat="1" ht="18.75" customHeight="1">
      <c r="A1001" s="72"/>
      <c r="B1001" s="333"/>
      <c r="C1001" s="334"/>
      <c r="D1001" s="335"/>
      <c r="E1001" s="104"/>
      <c r="F1001" s="72"/>
      <c r="G1001" s="96"/>
      <c r="H1001" s="105"/>
      <c r="I1001" s="98"/>
      <c r="J1001" s="77"/>
      <c r="K1001" s="97"/>
      <c r="L1001" s="76" t="s">
        <v>57</v>
      </c>
    </row>
    <row r="1002" spans="1:12" s="65" customFormat="1" ht="18.75" customHeight="1">
      <c r="A1002" s="66">
        <v>16</v>
      </c>
      <c r="B1002" s="360" t="s">
        <v>446</v>
      </c>
      <c r="C1002" s="361"/>
      <c r="D1002" s="362"/>
      <c r="E1002" s="106"/>
      <c r="F1002" s="66">
        <f>G1002*E1002</f>
        <v>0</v>
      </c>
      <c r="G1002" s="107">
        <f>SUM(G1003:G1027)</f>
        <v>0</v>
      </c>
      <c r="H1002" s="108" t="s">
        <v>412</v>
      </c>
      <c r="I1002" s="70">
        <v>100</v>
      </c>
      <c r="J1002" s="107">
        <f>SUM(J1003:J1027)</f>
        <v>0</v>
      </c>
      <c r="K1002" s="109" t="s">
        <v>109</v>
      </c>
      <c r="L1002" s="70" t="s">
        <v>57</v>
      </c>
    </row>
    <row r="1003" spans="1:12" s="65" customFormat="1" ht="18.75" customHeight="1">
      <c r="A1003" s="72"/>
      <c r="B1003" s="333" t="s">
        <v>447</v>
      </c>
      <c r="C1003" s="334"/>
      <c r="D1003" s="335"/>
      <c r="E1003" s="95"/>
      <c r="F1003" s="72">
        <f>G1003*E1003</f>
        <v>0</v>
      </c>
      <c r="G1003" s="96">
        <v>0</v>
      </c>
      <c r="H1003" s="105" t="s">
        <v>412</v>
      </c>
      <c r="I1003" s="72">
        <v>100</v>
      </c>
      <c r="J1003" s="77">
        <v>0</v>
      </c>
      <c r="K1003" s="97" t="s">
        <v>109</v>
      </c>
      <c r="L1003" s="76" t="s">
        <v>57</v>
      </c>
    </row>
    <row r="1004" spans="1:12" s="65" customFormat="1" ht="18.75" customHeight="1">
      <c r="A1004" s="72"/>
      <c r="B1004" s="333" t="s">
        <v>194</v>
      </c>
      <c r="C1004" s="334"/>
      <c r="D1004" s="335"/>
      <c r="E1004" s="95"/>
      <c r="F1004" s="72">
        <f t="shared" ref="F1004:F1027" si="23">G1004*E1004</f>
        <v>0</v>
      </c>
      <c r="G1004" s="96">
        <v>0</v>
      </c>
      <c r="H1004" s="105" t="s">
        <v>412</v>
      </c>
      <c r="I1004" s="72">
        <v>100</v>
      </c>
      <c r="J1004" s="77">
        <v>0</v>
      </c>
      <c r="K1004" s="97" t="s">
        <v>109</v>
      </c>
      <c r="L1004" s="76" t="s">
        <v>57</v>
      </c>
    </row>
    <row r="1005" spans="1:12" s="65" customFormat="1" ht="18.75" customHeight="1">
      <c r="A1005" s="72"/>
      <c r="B1005" s="333" t="s">
        <v>195</v>
      </c>
      <c r="C1005" s="334"/>
      <c r="D1005" s="335"/>
      <c r="E1005" s="95"/>
      <c r="F1005" s="72">
        <f t="shared" si="23"/>
        <v>0</v>
      </c>
      <c r="G1005" s="96">
        <v>0</v>
      </c>
      <c r="H1005" s="105" t="s">
        <v>412</v>
      </c>
      <c r="I1005" s="72">
        <v>100</v>
      </c>
      <c r="J1005" s="77">
        <v>0</v>
      </c>
      <c r="K1005" s="97" t="s">
        <v>109</v>
      </c>
      <c r="L1005" s="76" t="s">
        <v>57</v>
      </c>
    </row>
    <row r="1006" spans="1:12" s="65" customFormat="1" ht="18.75" customHeight="1">
      <c r="A1006" s="72"/>
      <c r="B1006" s="333" t="s">
        <v>196</v>
      </c>
      <c r="C1006" s="334"/>
      <c r="D1006" s="335"/>
      <c r="E1006" s="95"/>
      <c r="F1006" s="72">
        <f t="shared" si="23"/>
        <v>0</v>
      </c>
      <c r="G1006" s="96">
        <v>0</v>
      </c>
      <c r="H1006" s="105" t="s">
        <v>412</v>
      </c>
      <c r="I1006" s="72">
        <v>100</v>
      </c>
      <c r="J1006" s="77">
        <v>0</v>
      </c>
      <c r="K1006" s="97" t="s">
        <v>109</v>
      </c>
      <c r="L1006" s="76" t="s">
        <v>57</v>
      </c>
    </row>
    <row r="1007" spans="1:12" s="65" customFormat="1" ht="18.75" customHeight="1">
      <c r="A1007" s="72"/>
      <c r="B1007" s="333" t="s">
        <v>448</v>
      </c>
      <c r="C1007" s="334"/>
      <c r="D1007" s="335"/>
      <c r="E1007" s="95"/>
      <c r="F1007" s="72">
        <f t="shared" si="23"/>
        <v>0</v>
      </c>
      <c r="G1007" s="96">
        <v>0</v>
      </c>
      <c r="H1007" s="105" t="s">
        <v>412</v>
      </c>
      <c r="I1007" s="72">
        <v>100</v>
      </c>
      <c r="J1007" s="77">
        <v>0</v>
      </c>
      <c r="K1007" s="97" t="s">
        <v>109</v>
      </c>
      <c r="L1007" s="76" t="s">
        <v>57</v>
      </c>
    </row>
    <row r="1008" spans="1:12" s="65" customFormat="1" ht="18.75" customHeight="1">
      <c r="A1008" s="72"/>
      <c r="B1008" s="333" t="s">
        <v>449</v>
      </c>
      <c r="C1008" s="334"/>
      <c r="D1008" s="335"/>
      <c r="E1008" s="95"/>
      <c r="F1008" s="72">
        <f t="shared" si="23"/>
        <v>0</v>
      </c>
      <c r="G1008" s="96">
        <v>0</v>
      </c>
      <c r="H1008" s="105" t="s">
        <v>412</v>
      </c>
      <c r="I1008" s="72">
        <v>100</v>
      </c>
      <c r="J1008" s="77">
        <v>0</v>
      </c>
      <c r="K1008" s="97" t="s">
        <v>109</v>
      </c>
      <c r="L1008" s="76" t="s">
        <v>57</v>
      </c>
    </row>
    <row r="1009" spans="1:12" s="65" customFormat="1" ht="18.75" customHeight="1">
      <c r="A1009" s="72"/>
      <c r="B1009" s="333" t="s">
        <v>450</v>
      </c>
      <c r="C1009" s="334"/>
      <c r="D1009" s="335"/>
      <c r="E1009" s="95"/>
      <c r="F1009" s="72">
        <f t="shared" si="23"/>
        <v>0</v>
      </c>
      <c r="G1009" s="96">
        <v>0</v>
      </c>
      <c r="H1009" s="105" t="s">
        <v>412</v>
      </c>
      <c r="I1009" s="72">
        <v>100</v>
      </c>
      <c r="J1009" s="77">
        <v>0</v>
      </c>
      <c r="K1009" s="97" t="s">
        <v>109</v>
      </c>
      <c r="L1009" s="76" t="s">
        <v>57</v>
      </c>
    </row>
    <row r="1010" spans="1:12" s="65" customFormat="1" ht="18.75" customHeight="1">
      <c r="A1010" s="72"/>
      <c r="B1010" s="333" t="s">
        <v>451</v>
      </c>
      <c r="C1010" s="334"/>
      <c r="D1010" s="335"/>
      <c r="E1010" s="95"/>
      <c r="F1010" s="72">
        <f t="shared" si="23"/>
        <v>0</v>
      </c>
      <c r="G1010" s="96">
        <v>0</v>
      </c>
      <c r="H1010" s="105" t="s">
        <v>412</v>
      </c>
      <c r="I1010" s="72">
        <v>100</v>
      </c>
      <c r="J1010" s="77">
        <v>0</v>
      </c>
      <c r="K1010" s="97" t="s">
        <v>109</v>
      </c>
      <c r="L1010" s="76" t="s">
        <v>57</v>
      </c>
    </row>
    <row r="1011" spans="1:12" s="65" customFormat="1" ht="18.75" customHeight="1">
      <c r="A1011" s="72"/>
      <c r="B1011" s="333" t="s">
        <v>452</v>
      </c>
      <c r="C1011" s="334"/>
      <c r="D1011" s="335"/>
      <c r="E1011" s="95"/>
      <c r="F1011" s="72">
        <f t="shared" si="23"/>
        <v>0</v>
      </c>
      <c r="G1011" s="96">
        <v>0</v>
      </c>
      <c r="H1011" s="105" t="s">
        <v>412</v>
      </c>
      <c r="I1011" s="72">
        <v>100</v>
      </c>
      <c r="J1011" s="77">
        <v>0</v>
      </c>
      <c r="K1011" s="97" t="s">
        <v>109</v>
      </c>
      <c r="L1011" s="76" t="s">
        <v>57</v>
      </c>
    </row>
    <row r="1012" spans="1:12" s="65" customFormat="1" ht="18.75" customHeight="1">
      <c r="A1012" s="72"/>
      <c r="B1012" s="333" t="s">
        <v>453</v>
      </c>
      <c r="C1012" s="334"/>
      <c r="D1012" s="335"/>
      <c r="E1012" s="95"/>
      <c r="F1012" s="72">
        <f t="shared" si="23"/>
        <v>0</v>
      </c>
      <c r="G1012" s="96">
        <v>0</v>
      </c>
      <c r="H1012" s="105" t="s">
        <v>412</v>
      </c>
      <c r="I1012" s="72">
        <v>100</v>
      </c>
      <c r="J1012" s="77">
        <v>0</v>
      </c>
      <c r="K1012" s="97" t="s">
        <v>109</v>
      </c>
      <c r="L1012" s="76" t="s">
        <v>57</v>
      </c>
    </row>
    <row r="1013" spans="1:12" s="65" customFormat="1" ht="18.75" customHeight="1">
      <c r="A1013" s="72"/>
      <c r="B1013" s="333" t="s">
        <v>454</v>
      </c>
      <c r="C1013" s="334"/>
      <c r="D1013" s="335"/>
      <c r="E1013" s="95"/>
      <c r="F1013" s="72">
        <f t="shared" si="23"/>
        <v>0</v>
      </c>
      <c r="G1013" s="96">
        <v>0</v>
      </c>
      <c r="H1013" s="105" t="s">
        <v>412</v>
      </c>
      <c r="I1013" s="72">
        <v>100</v>
      </c>
      <c r="J1013" s="77">
        <v>0</v>
      </c>
      <c r="K1013" s="97" t="s">
        <v>109</v>
      </c>
      <c r="L1013" s="76" t="s">
        <v>57</v>
      </c>
    </row>
    <row r="1014" spans="1:12" s="65" customFormat="1" ht="18.75" customHeight="1">
      <c r="A1014" s="72"/>
      <c r="B1014" s="333" t="s">
        <v>455</v>
      </c>
      <c r="C1014" s="334"/>
      <c r="D1014" s="335"/>
      <c r="E1014" s="95"/>
      <c r="F1014" s="72">
        <f t="shared" si="23"/>
        <v>0</v>
      </c>
      <c r="G1014" s="96">
        <v>0</v>
      </c>
      <c r="H1014" s="105" t="s">
        <v>412</v>
      </c>
      <c r="I1014" s="72">
        <v>100</v>
      </c>
      <c r="J1014" s="77">
        <v>0</v>
      </c>
      <c r="K1014" s="97" t="s">
        <v>109</v>
      </c>
      <c r="L1014" s="76" t="s">
        <v>57</v>
      </c>
    </row>
    <row r="1015" spans="1:12" s="65" customFormat="1" ht="18.75" customHeight="1">
      <c r="A1015" s="72"/>
      <c r="B1015" s="333" t="s">
        <v>456</v>
      </c>
      <c r="C1015" s="334"/>
      <c r="D1015" s="335"/>
      <c r="E1015" s="95"/>
      <c r="F1015" s="72">
        <f t="shared" si="23"/>
        <v>0</v>
      </c>
      <c r="G1015" s="96">
        <v>0</v>
      </c>
      <c r="H1015" s="105" t="s">
        <v>412</v>
      </c>
      <c r="I1015" s="72">
        <v>100</v>
      </c>
      <c r="J1015" s="77">
        <v>0</v>
      </c>
      <c r="K1015" s="97" t="s">
        <v>109</v>
      </c>
      <c r="L1015" s="76" t="s">
        <v>57</v>
      </c>
    </row>
    <row r="1016" spans="1:12" s="65" customFormat="1" ht="18.75" customHeight="1">
      <c r="A1016" s="72"/>
      <c r="B1016" s="333" t="s">
        <v>457</v>
      </c>
      <c r="C1016" s="334"/>
      <c r="D1016" s="335"/>
      <c r="E1016" s="95"/>
      <c r="F1016" s="72">
        <f t="shared" si="23"/>
        <v>0</v>
      </c>
      <c r="G1016" s="96">
        <v>0</v>
      </c>
      <c r="H1016" s="105" t="s">
        <v>412</v>
      </c>
      <c r="I1016" s="72">
        <v>100</v>
      </c>
      <c r="J1016" s="77">
        <v>0</v>
      </c>
      <c r="K1016" s="97" t="s">
        <v>109</v>
      </c>
      <c r="L1016" s="76" t="s">
        <v>57</v>
      </c>
    </row>
    <row r="1017" spans="1:12" s="65" customFormat="1" ht="18.75" customHeight="1">
      <c r="A1017" s="72"/>
      <c r="B1017" s="333" t="s">
        <v>458</v>
      </c>
      <c r="C1017" s="334"/>
      <c r="D1017" s="335"/>
      <c r="E1017" s="95"/>
      <c r="F1017" s="72">
        <f t="shared" si="23"/>
        <v>0</v>
      </c>
      <c r="G1017" s="96">
        <v>0</v>
      </c>
      <c r="H1017" s="105" t="s">
        <v>412</v>
      </c>
      <c r="I1017" s="72">
        <v>100</v>
      </c>
      <c r="J1017" s="77">
        <v>0</v>
      </c>
      <c r="K1017" s="97" t="s">
        <v>109</v>
      </c>
      <c r="L1017" s="76" t="s">
        <v>57</v>
      </c>
    </row>
    <row r="1018" spans="1:12" s="65" customFormat="1" ht="18.75" customHeight="1">
      <c r="A1018" s="72"/>
      <c r="B1018" s="333" t="s">
        <v>459</v>
      </c>
      <c r="C1018" s="334"/>
      <c r="D1018" s="335"/>
      <c r="E1018" s="95"/>
      <c r="F1018" s="72">
        <f t="shared" si="23"/>
        <v>0</v>
      </c>
      <c r="G1018" s="96">
        <v>0</v>
      </c>
      <c r="H1018" s="105" t="s">
        <v>412</v>
      </c>
      <c r="I1018" s="72">
        <v>100</v>
      </c>
      <c r="J1018" s="77">
        <v>0</v>
      </c>
      <c r="K1018" s="97" t="s">
        <v>109</v>
      </c>
      <c r="L1018" s="76" t="s">
        <v>57</v>
      </c>
    </row>
    <row r="1019" spans="1:12" s="65" customFormat="1" ht="18.75" customHeight="1">
      <c r="A1019" s="72"/>
      <c r="B1019" s="333" t="s">
        <v>460</v>
      </c>
      <c r="C1019" s="334"/>
      <c r="D1019" s="335"/>
      <c r="E1019" s="95"/>
      <c r="F1019" s="72">
        <f t="shared" si="23"/>
        <v>0</v>
      </c>
      <c r="G1019" s="96">
        <v>0</v>
      </c>
      <c r="H1019" s="105" t="s">
        <v>412</v>
      </c>
      <c r="I1019" s="72">
        <v>100</v>
      </c>
      <c r="J1019" s="77">
        <v>0</v>
      </c>
      <c r="K1019" s="97" t="s">
        <v>109</v>
      </c>
      <c r="L1019" s="76" t="s">
        <v>57</v>
      </c>
    </row>
    <row r="1020" spans="1:12" s="65" customFormat="1" ht="18.75" customHeight="1">
      <c r="A1020" s="72"/>
      <c r="B1020" s="333" t="s">
        <v>461</v>
      </c>
      <c r="C1020" s="334"/>
      <c r="D1020" s="335"/>
      <c r="E1020" s="95"/>
      <c r="F1020" s="72">
        <f t="shared" si="23"/>
        <v>0</v>
      </c>
      <c r="G1020" s="96">
        <v>0</v>
      </c>
      <c r="H1020" s="105" t="s">
        <v>412</v>
      </c>
      <c r="I1020" s="72">
        <v>100</v>
      </c>
      <c r="J1020" s="77">
        <v>0</v>
      </c>
      <c r="K1020" s="97" t="s">
        <v>109</v>
      </c>
      <c r="L1020" s="76" t="s">
        <v>57</v>
      </c>
    </row>
    <row r="1021" spans="1:12" s="65" customFormat="1" ht="18.75" customHeight="1">
      <c r="A1021" s="72"/>
      <c r="B1021" s="333" t="s">
        <v>462</v>
      </c>
      <c r="C1021" s="334"/>
      <c r="D1021" s="335"/>
      <c r="E1021" s="95"/>
      <c r="F1021" s="72">
        <f t="shared" si="23"/>
        <v>0</v>
      </c>
      <c r="G1021" s="96">
        <v>0</v>
      </c>
      <c r="H1021" s="105" t="s">
        <v>412</v>
      </c>
      <c r="I1021" s="72">
        <v>100</v>
      </c>
      <c r="J1021" s="77">
        <v>0</v>
      </c>
      <c r="K1021" s="97" t="s">
        <v>109</v>
      </c>
      <c r="L1021" s="76" t="s">
        <v>57</v>
      </c>
    </row>
    <row r="1022" spans="1:12" s="65" customFormat="1" ht="18.75" customHeight="1">
      <c r="A1022" s="72"/>
      <c r="B1022" s="333" t="s">
        <v>448</v>
      </c>
      <c r="C1022" s="334"/>
      <c r="D1022" s="335"/>
      <c r="E1022" s="95"/>
      <c r="F1022" s="72">
        <f t="shared" si="23"/>
        <v>0</v>
      </c>
      <c r="G1022" s="96">
        <v>0</v>
      </c>
      <c r="H1022" s="105" t="s">
        <v>412</v>
      </c>
      <c r="I1022" s="98">
        <v>100</v>
      </c>
      <c r="J1022" s="77">
        <v>0</v>
      </c>
      <c r="K1022" s="97" t="s">
        <v>109</v>
      </c>
      <c r="L1022" s="76" t="s">
        <v>57</v>
      </c>
    </row>
    <row r="1023" spans="1:12" s="65" customFormat="1" ht="18.75" customHeight="1">
      <c r="A1023" s="72"/>
      <c r="B1023" s="333" t="s">
        <v>448</v>
      </c>
      <c r="C1023" s="334"/>
      <c r="D1023" s="335"/>
      <c r="E1023" s="95"/>
      <c r="F1023" s="72">
        <f t="shared" si="23"/>
        <v>0</v>
      </c>
      <c r="G1023" s="96">
        <v>0</v>
      </c>
      <c r="H1023" s="105" t="s">
        <v>412</v>
      </c>
      <c r="I1023" s="98">
        <v>100</v>
      </c>
      <c r="J1023" s="77">
        <v>0</v>
      </c>
      <c r="K1023" s="97" t="s">
        <v>109</v>
      </c>
      <c r="L1023" s="76" t="s">
        <v>57</v>
      </c>
    </row>
    <row r="1024" spans="1:12" s="65" customFormat="1" ht="18.75" customHeight="1">
      <c r="A1024" s="72"/>
      <c r="B1024" s="333" t="s">
        <v>448</v>
      </c>
      <c r="C1024" s="334"/>
      <c r="D1024" s="335"/>
      <c r="E1024" s="95"/>
      <c r="F1024" s="72">
        <f t="shared" si="23"/>
        <v>0</v>
      </c>
      <c r="G1024" s="96">
        <v>0</v>
      </c>
      <c r="H1024" s="105" t="s">
        <v>412</v>
      </c>
      <c r="I1024" s="98">
        <v>100</v>
      </c>
      <c r="J1024" s="77">
        <v>0</v>
      </c>
      <c r="K1024" s="97" t="s">
        <v>109</v>
      </c>
      <c r="L1024" s="76" t="s">
        <v>57</v>
      </c>
    </row>
    <row r="1025" spans="1:12" s="65" customFormat="1" ht="18.75" customHeight="1">
      <c r="A1025" s="72"/>
      <c r="B1025" s="333" t="s">
        <v>448</v>
      </c>
      <c r="C1025" s="334"/>
      <c r="D1025" s="335"/>
      <c r="E1025" s="95"/>
      <c r="F1025" s="72">
        <f t="shared" si="23"/>
        <v>0</v>
      </c>
      <c r="G1025" s="96">
        <v>0</v>
      </c>
      <c r="H1025" s="105" t="s">
        <v>412</v>
      </c>
      <c r="I1025" s="98">
        <v>100</v>
      </c>
      <c r="J1025" s="77">
        <v>0</v>
      </c>
      <c r="K1025" s="97" t="s">
        <v>109</v>
      </c>
      <c r="L1025" s="76" t="s">
        <v>57</v>
      </c>
    </row>
    <row r="1026" spans="1:12" s="65" customFormat="1" ht="18.75" customHeight="1">
      <c r="A1026" s="72"/>
      <c r="B1026" s="333" t="s">
        <v>448</v>
      </c>
      <c r="C1026" s="334"/>
      <c r="D1026" s="335"/>
      <c r="E1026" s="95"/>
      <c r="F1026" s="72">
        <f t="shared" si="23"/>
        <v>0</v>
      </c>
      <c r="G1026" s="96">
        <v>0</v>
      </c>
      <c r="H1026" s="105" t="s">
        <v>412</v>
      </c>
      <c r="I1026" s="98">
        <v>100</v>
      </c>
      <c r="J1026" s="77">
        <v>0</v>
      </c>
      <c r="K1026" s="97" t="s">
        <v>109</v>
      </c>
      <c r="L1026" s="76" t="s">
        <v>57</v>
      </c>
    </row>
    <row r="1027" spans="1:12" s="65" customFormat="1" ht="18.75" customHeight="1">
      <c r="A1027" s="72"/>
      <c r="B1027" s="333" t="s">
        <v>448</v>
      </c>
      <c r="C1027" s="334"/>
      <c r="D1027" s="335"/>
      <c r="E1027" s="95"/>
      <c r="F1027" s="72">
        <f t="shared" si="23"/>
        <v>0</v>
      </c>
      <c r="G1027" s="96">
        <v>0</v>
      </c>
      <c r="H1027" s="105" t="s">
        <v>412</v>
      </c>
      <c r="I1027" s="98">
        <v>100</v>
      </c>
      <c r="J1027" s="77">
        <v>0</v>
      </c>
      <c r="K1027" s="97" t="s">
        <v>109</v>
      </c>
      <c r="L1027" s="76" t="s">
        <v>57</v>
      </c>
    </row>
    <row r="1028" spans="1:12" s="65" customFormat="1" ht="18.75" customHeight="1">
      <c r="A1028" s="72"/>
      <c r="B1028" s="333"/>
      <c r="C1028" s="334"/>
      <c r="D1028" s="335"/>
      <c r="E1028" s="104"/>
      <c r="F1028" s="72"/>
      <c r="G1028" s="96"/>
      <c r="H1028" s="105"/>
      <c r="I1028" s="98"/>
      <c r="J1028" s="77"/>
      <c r="K1028" s="97"/>
      <c r="L1028" s="76" t="s">
        <v>57</v>
      </c>
    </row>
    <row r="1029" spans="1:12" s="65" customFormat="1" ht="18.75" customHeight="1">
      <c r="A1029" s="66">
        <v>17</v>
      </c>
      <c r="B1029" s="344" t="s">
        <v>463</v>
      </c>
      <c r="C1029" s="345"/>
      <c r="D1029" s="346"/>
      <c r="E1029" s="106"/>
      <c r="F1029" s="66">
        <f>G1029*E1029</f>
        <v>0</v>
      </c>
      <c r="G1029" s="107">
        <f>SUM(G1030:G1128)</f>
        <v>0</v>
      </c>
      <c r="H1029" s="108" t="s">
        <v>464</v>
      </c>
      <c r="I1029" s="70">
        <v>100</v>
      </c>
      <c r="J1029" s="107">
        <f>SUM(J1030:J1128)</f>
        <v>0</v>
      </c>
      <c r="K1029" s="109" t="s">
        <v>109</v>
      </c>
      <c r="L1029" s="70" t="s">
        <v>57</v>
      </c>
    </row>
    <row r="1030" spans="1:12" s="65" customFormat="1" ht="18.75" customHeight="1">
      <c r="A1030" s="72"/>
      <c r="B1030" s="333" t="s">
        <v>465</v>
      </c>
      <c r="C1030" s="334"/>
      <c r="D1030" s="335"/>
      <c r="E1030" s="95"/>
      <c r="F1030" s="72">
        <f>G1030*E1030</f>
        <v>0</v>
      </c>
      <c r="G1030" s="96">
        <v>0</v>
      </c>
      <c r="H1030" s="105" t="s">
        <v>464</v>
      </c>
      <c r="I1030" s="98">
        <v>100</v>
      </c>
      <c r="J1030" s="77">
        <v>0</v>
      </c>
      <c r="K1030" s="97" t="s">
        <v>109</v>
      </c>
      <c r="L1030" s="76" t="s">
        <v>57</v>
      </c>
    </row>
    <row r="1031" spans="1:12" s="65" customFormat="1" ht="18.75" customHeight="1">
      <c r="A1031" s="72"/>
      <c r="B1031" s="333" t="s">
        <v>466</v>
      </c>
      <c r="C1031" s="334"/>
      <c r="D1031" s="335"/>
      <c r="E1031" s="95"/>
      <c r="F1031" s="72">
        <f t="shared" ref="F1031:F1094" si="24">G1031*E1031</f>
        <v>0</v>
      </c>
      <c r="G1031" s="96">
        <v>0</v>
      </c>
      <c r="H1031" s="105" t="s">
        <v>464</v>
      </c>
      <c r="I1031" s="98">
        <v>100</v>
      </c>
      <c r="J1031" s="77">
        <v>0</v>
      </c>
      <c r="K1031" s="97" t="s">
        <v>109</v>
      </c>
      <c r="L1031" s="76" t="s">
        <v>57</v>
      </c>
    </row>
    <row r="1032" spans="1:12" s="65" customFormat="1" ht="18.75" customHeight="1">
      <c r="A1032" s="72"/>
      <c r="B1032" s="333" t="s">
        <v>467</v>
      </c>
      <c r="C1032" s="334"/>
      <c r="D1032" s="335"/>
      <c r="E1032" s="95"/>
      <c r="F1032" s="72">
        <f t="shared" si="24"/>
        <v>0</v>
      </c>
      <c r="G1032" s="96">
        <v>0</v>
      </c>
      <c r="H1032" s="105" t="s">
        <v>464</v>
      </c>
      <c r="I1032" s="98">
        <v>100</v>
      </c>
      <c r="J1032" s="77">
        <v>0</v>
      </c>
      <c r="K1032" s="97" t="s">
        <v>109</v>
      </c>
      <c r="L1032" s="76" t="s">
        <v>57</v>
      </c>
    </row>
    <row r="1033" spans="1:12" s="65" customFormat="1" ht="18.75" customHeight="1">
      <c r="A1033" s="72"/>
      <c r="B1033" s="333" t="s">
        <v>204</v>
      </c>
      <c r="C1033" s="334"/>
      <c r="D1033" s="335"/>
      <c r="E1033" s="95"/>
      <c r="F1033" s="72">
        <f t="shared" si="24"/>
        <v>0</v>
      </c>
      <c r="G1033" s="96">
        <v>0</v>
      </c>
      <c r="H1033" s="105" t="s">
        <v>464</v>
      </c>
      <c r="I1033" s="98">
        <v>100</v>
      </c>
      <c r="J1033" s="77">
        <v>0</v>
      </c>
      <c r="K1033" s="97" t="s">
        <v>109</v>
      </c>
      <c r="L1033" s="76" t="s">
        <v>57</v>
      </c>
    </row>
    <row r="1034" spans="1:12" s="65" customFormat="1" ht="18.75" customHeight="1">
      <c r="A1034" s="72"/>
      <c r="B1034" s="333" t="s">
        <v>468</v>
      </c>
      <c r="C1034" s="334"/>
      <c r="D1034" s="335"/>
      <c r="E1034" s="95"/>
      <c r="F1034" s="72">
        <f t="shared" si="24"/>
        <v>0</v>
      </c>
      <c r="G1034" s="96">
        <v>0</v>
      </c>
      <c r="H1034" s="105" t="s">
        <v>464</v>
      </c>
      <c r="I1034" s="98">
        <v>100</v>
      </c>
      <c r="J1034" s="77">
        <v>0</v>
      </c>
      <c r="K1034" s="97" t="s">
        <v>109</v>
      </c>
      <c r="L1034" s="76" t="s">
        <v>57</v>
      </c>
    </row>
    <row r="1035" spans="1:12" s="65" customFormat="1" ht="18.75" customHeight="1">
      <c r="A1035" s="72"/>
      <c r="B1035" s="333" t="s">
        <v>469</v>
      </c>
      <c r="C1035" s="334"/>
      <c r="D1035" s="335"/>
      <c r="E1035" s="95"/>
      <c r="F1035" s="72">
        <f t="shared" si="24"/>
        <v>0</v>
      </c>
      <c r="G1035" s="96">
        <v>0</v>
      </c>
      <c r="H1035" s="105" t="s">
        <v>464</v>
      </c>
      <c r="I1035" s="98">
        <v>100</v>
      </c>
      <c r="J1035" s="77">
        <v>0</v>
      </c>
      <c r="K1035" s="97" t="s">
        <v>109</v>
      </c>
      <c r="L1035" s="76" t="s">
        <v>57</v>
      </c>
    </row>
    <row r="1036" spans="1:12" s="65" customFormat="1" ht="18.75" customHeight="1">
      <c r="A1036" s="72"/>
      <c r="B1036" s="333" t="s">
        <v>470</v>
      </c>
      <c r="C1036" s="334"/>
      <c r="D1036" s="335"/>
      <c r="E1036" s="95"/>
      <c r="F1036" s="72">
        <f t="shared" si="24"/>
        <v>0</v>
      </c>
      <c r="G1036" s="96">
        <v>0</v>
      </c>
      <c r="H1036" s="105" t="s">
        <v>464</v>
      </c>
      <c r="I1036" s="98">
        <v>100</v>
      </c>
      <c r="J1036" s="77">
        <v>0</v>
      </c>
      <c r="K1036" s="97" t="s">
        <v>109</v>
      </c>
      <c r="L1036" s="76" t="s">
        <v>57</v>
      </c>
    </row>
    <row r="1037" spans="1:12" s="65" customFormat="1" ht="18.75" customHeight="1">
      <c r="A1037" s="72"/>
      <c r="B1037" s="333" t="s">
        <v>471</v>
      </c>
      <c r="C1037" s="334"/>
      <c r="D1037" s="335"/>
      <c r="E1037" s="95"/>
      <c r="F1037" s="72">
        <f t="shared" si="24"/>
        <v>0</v>
      </c>
      <c r="G1037" s="96">
        <v>0</v>
      </c>
      <c r="H1037" s="105" t="s">
        <v>464</v>
      </c>
      <c r="I1037" s="98">
        <v>100</v>
      </c>
      <c r="J1037" s="77">
        <v>0</v>
      </c>
      <c r="K1037" s="97" t="s">
        <v>109</v>
      </c>
      <c r="L1037" s="76" t="s">
        <v>57</v>
      </c>
    </row>
    <row r="1038" spans="1:12" s="65" customFormat="1" ht="18.75" customHeight="1">
      <c r="A1038" s="72"/>
      <c r="B1038" s="333" t="s">
        <v>472</v>
      </c>
      <c r="C1038" s="334"/>
      <c r="D1038" s="335"/>
      <c r="E1038" s="95"/>
      <c r="F1038" s="72">
        <f t="shared" si="24"/>
        <v>0</v>
      </c>
      <c r="G1038" s="96">
        <v>0</v>
      </c>
      <c r="H1038" s="105" t="s">
        <v>464</v>
      </c>
      <c r="I1038" s="98">
        <v>100</v>
      </c>
      <c r="J1038" s="77">
        <v>0</v>
      </c>
      <c r="K1038" s="97" t="s">
        <v>109</v>
      </c>
      <c r="L1038" s="76" t="s">
        <v>57</v>
      </c>
    </row>
    <row r="1039" spans="1:12" s="65" customFormat="1" ht="18.75" customHeight="1">
      <c r="A1039" s="72"/>
      <c r="B1039" s="333" t="s">
        <v>473</v>
      </c>
      <c r="C1039" s="334"/>
      <c r="D1039" s="335"/>
      <c r="E1039" s="95"/>
      <c r="F1039" s="72">
        <f t="shared" si="24"/>
        <v>0</v>
      </c>
      <c r="G1039" s="96">
        <v>0</v>
      </c>
      <c r="H1039" s="105" t="s">
        <v>464</v>
      </c>
      <c r="I1039" s="98">
        <v>100</v>
      </c>
      <c r="J1039" s="77">
        <v>0</v>
      </c>
      <c r="K1039" s="97" t="s">
        <v>109</v>
      </c>
      <c r="L1039" s="76" t="s">
        <v>57</v>
      </c>
    </row>
    <row r="1040" spans="1:12" s="65" customFormat="1" ht="18.75" customHeight="1">
      <c r="A1040" s="72"/>
      <c r="B1040" s="333" t="s">
        <v>474</v>
      </c>
      <c r="C1040" s="334"/>
      <c r="D1040" s="335"/>
      <c r="E1040" s="95"/>
      <c r="F1040" s="72">
        <f t="shared" si="24"/>
        <v>0</v>
      </c>
      <c r="G1040" s="96">
        <v>0</v>
      </c>
      <c r="H1040" s="105" t="s">
        <v>464</v>
      </c>
      <c r="I1040" s="98">
        <v>100</v>
      </c>
      <c r="J1040" s="77">
        <v>0</v>
      </c>
      <c r="K1040" s="97" t="s">
        <v>109</v>
      </c>
      <c r="L1040" s="76" t="s">
        <v>57</v>
      </c>
    </row>
    <row r="1041" spans="1:12" s="65" customFormat="1" ht="18.75" customHeight="1">
      <c r="A1041" s="72"/>
      <c r="B1041" s="333" t="s">
        <v>475</v>
      </c>
      <c r="C1041" s="334"/>
      <c r="D1041" s="335"/>
      <c r="E1041" s="95"/>
      <c r="F1041" s="72">
        <f t="shared" si="24"/>
        <v>0</v>
      </c>
      <c r="G1041" s="96">
        <v>0</v>
      </c>
      <c r="H1041" s="105" t="s">
        <v>464</v>
      </c>
      <c r="I1041" s="98">
        <v>100</v>
      </c>
      <c r="J1041" s="77">
        <v>0</v>
      </c>
      <c r="K1041" s="97" t="s">
        <v>109</v>
      </c>
      <c r="L1041" s="76" t="s">
        <v>57</v>
      </c>
    </row>
    <row r="1042" spans="1:12" s="65" customFormat="1" ht="18.75" customHeight="1">
      <c r="A1042" s="72"/>
      <c r="B1042" s="333" t="s">
        <v>222</v>
      </c>
      <c r="C1042" s="334"/>
      <c r="D1042" s="92"/>
      <c r="E1042" s="95"/>
      <c r="F1042" s="72">
        <f t="shared" si="24"/>
        <v>0</v>
      </c>
      <c r="G1042" s="96">
        <v>0</v>
      </c>
      <c r="H1042" s="105" t="s">
        <v>464</v>
      </c>
      <c r="I1042" s="98">
        <v>100</v>
      </c>
      <c r="J1042" s="77">
        <v>0</v>
      </c>
      <c r="K1042" s="97" t="s">
        <v>109</v>
      </c>
      <c r="L1042" s="76" t="s">
        <v>57</v>
      </c>
    </row>
    <row r="1043" spans="1:12" s="65" customFormat="1" ht="18.75" customHeight="1">
      <c r="A1043" s="72"/>
      <c r="B1043" s="333" t="s">
        <v>476</v>
      </c>
      <c r="C1043" s="334"/>
      <c r="D1043" s="92"/>
      <c r="E1043" s="95"/>
      <c r="F1043" s="72">
        <f t="shared" si="24"/>
        <v>0</v>
      </c>
      <c r="G1043" s="96">
        <v>0</v>
      </c>
      <c r="H1043" s="105" t="s">
        <v>464</v>
      </c>
      <c r="I1043" s="98">
        <v>100</v>
      </c>
      <c r="J1043" s="77">
        <v>0</v>
      </c>
      <c r="K1043" s="97" t="s">
        <v>109</v>
      </c>
      <c r="L1043" s="76" t="s">
        <v>57</v>
      </c>
    </row>
    <row r="1044" spans="1:12" s="65" customFormat="1" ht="18.75" customHeight="1">
      <c r="A1044" s="72"/>
      <c r="B1044" s="333" t="s">
        <v>477</v>
      </c>
      <c r="C1044" s="334"/>
      <c r="D1044" s="92"/>
      <c r="E1044" s="95"/>
      <c r="F1044" s="72">
        <f t="shared" si="24"/>
        <v>0</v>
      </c>
      <c r="G1044" s="96">
        <v>0</v>
      </c>
      <c r="H1044" s="105" t="s">
        <v>464</v>
      </c>
      <c r="I1044" s="98">
        <v>100</v>
      </c>
      <c r="J1044" s="77">
        <v>0</v>
      </c>
      <c r="K1044" s="97" t="s">
        <v>109</v>
      </c>
      <c r="L1044" s="76" t="s">
        <v>57</v>
      </c>
    </row>
    <row r="1045" spans="1:12" s="65" customFormat="1" ht="18.75" customHeight="1">
      <c r="A1045" s="72"/>
      <c r="B1045" s="333" t="s">
        <v>478</v>
      </c>
      <c r="C1045" s="334"/>
      <c r="D1045" s="335"/>
      <c r="E1045" s="95"/>
      <c r="F1045" s="72">
        <f t="shared" si="24"/>
        <v>0</v>
      </c>
      <c r="G1045" s="96">
        <v>0</v>
      </c>
      <c r="H1045" s="105" t="s">
        <v>464</v>
      </c>
      <c r="I1045" s="98">
        <v>100</v>
      </c>
      <c r="J1045" s="77">
        <v>0</v>
      </c>
      <c r="K1045" s="97" t="s">
        <v>109</v>
      </c>
      <c r="L1045" s="76" t="s">
        <v>57</v>
      </c>
    </row>
    <row r="1046" spans="1:12" s="65" customFormat="1" ht="18.75" customHeight="1">
      <c r="A1046" s="72"/>
      <c r="B1046" s="333" t="s">
        <v>479</v>
      </c>
      <c r="C1046" s="334"/>
      <c r="D1046" s="335"/>
      <c r="E1046" s="95"/>
      <c r="F1046" s="72">
        <f t="shared" si="24"/>
        <v>0</v>
      </c>
      <c r="G1046" s="96">
        <v>0</v>
      </c>
      <c r="H1046" s="105" t="s">
        <v>464</v>
      </c>
      <c r="I1046" s="98">
        <v>100</v>
      </c>
      <c r="J1046" s="77">
        <v>0</v>
      </c>
      <c r="K1046" s="97" t="s">
        <v>109</v>
      </c>
      <c r="L1046" s="76" t="s">
        <v>57</v>
      </c>
    </row>
    <row r="1047" spans="1:12" s="65" customFormat="1" ht="18.75" customHeight="1">
      <c r="A1047" s="72"/>
      <c r="B1047" s="333" t="s">
        <v>160</v>
      </c>
      <c r="C1047" s="334"/>
      <c r="D1047" s="92"/>
      <c r="E1047" s="95"/>
      <c r="F1047" s="72">
        <f t="shared" si="24"/>
        <v>0</v>
      </c>
      <c r="G1047" s="96">
        <v>0</v>
      </c>
      <c r="H1047" s="105" t="s">
        <v>464</v>
      </c>
      <c r="I1047" s="98">
        <v>100</v>
      </c>
      <c r="J1047" s="77">
        <v>0</v>
      </c>
      <c r="K1047" s="97" t="s">
        <v>109</v>
      </c>
      <c r="L1047" s="76" t="s">
        <v>57</v>
      </c>
    </row>
    <row r="1048" spans="1:12" s="65" customFormat="1" ht="18.75" customHeight="1">
      <c r="A1048" s="72"/>
      <c r="B1048" s="333" t="s">
        <v>243</v>
      </c>
      <c r="C1048" s="334"/>
      <c r="D1048" s="335"/>
      <c r="E1048" s="95"/>
      <c r="F1048" s="72">
        <f t="shared" si="24"/>
        <v>0</v>
      </c>
      <c r="G1048" s="96">
        <v>0</v>
      </c>
      <c r="H1048" s="105" t="s">
        <v>464</v>
      </c>
      <c r="I1048" s="98">
        <v>100</v>
      </c>
      <c r="J1048" s="77">
        <v>0</v>
      </c>
      <c r="K1048" s="97" t="s">
        <v>109</v>
      </c>
      <c r="L1048" s="76" t="s">
        <v>57</v>
      </c>
    </row>
    <row r="1049" spans="1:12" s="65" customFormat="1" ht="18.75" customHeight="1">
      <c r="A1049" s="72"/>
      <c r="B1049" s="333" t="s">
        <v>244</v>
      </c>
      <c r="C1049" s="334"/>
      <c r="D1049" s="335"/>
      <c r="E1049" s="95"/>
      <c r="F1049" s="72">
        <f t="shared" si="24"/>
        <v>0</v>
      </c>
      <c r="G1049" s="96">
        <v>0</v>
      </c>
      <c r="H1049" s="105" t="s">
        <v>464</v>
      </c>
      <c r="I1049" s="98">
        <v>100</v>
      </c>
      <c r="J1049" s="77">
        <v>0</v>
      </c>
      <c r="K1049" s="97" t="s">
        <v>109</v>
      </c>
      <c r="L1049" s="76" t="s">
        <v>57</v>
      </c>
    </row>
    <row r="1050" spans="1:12" s="65" customFormat="1" ht="18.75" customHeight="1">
      <c r="A1050" s="72"/>
      <c r="B1050" s="110" t="s">
        <v>248</v>
      </c>
      <c r="C1050" s="111"/>
      <c r="D1050" s="92"/>
      <c r="E1050" s="95"/>
      <c r="F1050" s="72">
        <f t="shared" si="24"/>
        <v>0</v>
      </c>
      <c r="G1050" s="96">
        <v>0</v>
      </c>
      <c r="H1050" s="105" t="s">
        <v>464</v>
      </c>
      <c r="I1050" s="98">
        <v>100</v>
      </c>
      <c r="J1050" s="77">
        <v>0</v>
      </c>
      <c r="K1050" s="97" t="s">
        <v>109</v>
      </c>
      <c r="L1050" s="76" t="s">
        <v>57</v>
      </c>
    </row>
    <row r="1051" spans="1:12" s="65" customFormat="1" ht="18.75" customHeight="1">
      <c r="A1051" s="72"/>
      <c r="B1051" s="333" t="s">
        <v>480</v>
      </c>
      <c r="C1051" s="334"/>
      <c r="D1051" s="335"/>
      <c r="E1051" s="95"/>
      <c r="F1051" s="72">
        <f t="shared" si="24"/>
        <v>0</v>
      </c>
      <c r="G1051" s="96">
        <v>0</v>
      </c>
      <c r="H1051" s="105" t="s">
        <v>464</v>
      </c>
      <c r="I1051" s="98">
        <v>100</v>
      </c>
      <c r="J1051" s="77">
        <v>0</v>
      </c>
      <c r="K1051" s="97" t="s">
        <v>109</v>
      </c>
      <c r="L1051" s="76" t="s">
        <v>57</v>
      </c>
    </row>
    <row r="1052" spans="1:12" s="65" customFormat="1" ht="18.75" customHeight="1">
      <c r="A1052" s="72"/>
      <c r="B1052" s="333" t="s">
        <v>481</v>
      </c>
      <c r="C1052" s="334"/>
      <c r="D1052" s="335"/>
      <c r="E1052" s="95"/>
      <c r="F1052" s="72">
        <f t="shared" si="24"/>
        <v>0</v>
      </c>
      <c r="G1052" s="96">
        <v>0</v>
      </c>
      <c r="H1052" s="105" t="s">
        <v>464</v>
      </c>
      <c r="I1052" s="98">
        <v>100</v>
      </c>
      <c r="J1052" s="77">
        <v>0</v>
      </c>
      <c r="K1052" s="97" t="s">
        <v>109</v>
      </c>
      <c r="L1052" s="76" t="s">
        <v>57</v>
      </c>
    </row>
    <row r="1053" spans="1:12" s="65" customFormat="1" ht="18.75" customHeight="1">
      <c r="A1053" s="72"/>
      <c r="B1053" s="333" t="s">
        <v>482</v>
      </c>
      <c r="C1053" s="334"/>
      <c r="D1053" s="335"/>
      <c r="E1053" s="95"/>
      <c r="F1053" s="72">
        <f t="shared" si="24"/>
        <v>0</v>
      </c>
      <c r="G1053" s="96">
        <v>0</v>
      </c>
      <c r="H1053" s="105" t="s">
        <v>464</v>
      </c>
      <c r="I1053" s="98">
        <v>100</v>
      </c>
      <c r="J1053" s="77">
        <v>0</v>
      </c>
      <c r="K1053" s="97" t="s">
        <v>109</v>
      </c>
      <c r="L1053" s="76" t="s">
        <v>57</v>
      </c>
    </row>
    <row r="1054" spans="1:12" s="65" customFormat="1" ht="18.75" customHeight="1">
      <c r="A1054" s="72"/>
      <c r="B1054" s="333" t="s">
        <v>169</v>
      </c>
      <c r="C1054" s="334"/>
      <c r="D1054" s="335"/>
      <c r="E1054" s="95"/>
      <c r="F1054" s="72">
        <f t="shared" si="24"/>
        <v>0</v>
      </c>
      <c r="G1054" s="96">
        <v>0</v>
      </c>
      <c r="H1054" s="105" t="s">
        <v>464</v>
      </c>
      <c r="I1054" s="98">
        <v>100</v>
      </c>
      <c r="J1054" s="77">
        <v>0</v>
      </c>
      <c r="K1054" s="97" t="s">
        <v>109</v>
      </c>
      <c r="L1054" s="76" t="s">
        <v>57</v>
      </c>
    </row>
    <row r="1055" spans="1:12" s="65" customFormat="1" ht="18.75" customHeight="1">
      <c r="A1055" s="72"/>
      <c r="B1055" s="333" t="s">
        <v>483</v>
      </c>
      <c r="C1055" s="334"/>
      <c r="D1055" s="335"/>
      <c r="E1055" s="95"/>
      <c r="F1055" s="72">
        <f t="shared" si="24"/>
        <v>0</v>
      </c>
      <c r="G1055" s="96">
        <v>0</v>
      </c>
      <c r="H1055" s="105" t="s">
        <v>464</v>
      </c>
      <c r="I1055" s="98">
        <v>100</v>
      </c>
      <c r="J1055" s="77">
        <v>0</v>
      </c>
      <c r="K1055" s="97" t="s">
        <v>109</v>
      </c>
      <c r="L1055" s="76" t="s">
        <v>57</v>
      </c>
    </row>
    <row r="1056" spans="1:12" s="65" customFormat="1" ht="18.75" customHeight="1">
      <c r="A1056" s="72"/>
      <c r="B1056" s="333" t="s">
        <v>484</v>
      </c>
      <c r="C1056" s="334"/>
      <c r="D1056" s="335"/>
      <c r="E1056" s="95"/>
      <c r="F1056" s="72">
        <f t="shared" si="24"/>
        <v>0</v>
      </c>
      <c r="G1056" s="96">
        <v>0</v>
      </c>
      <c r="H1056" s="105" t="s">
        <v>464</v>
      </c>
      <c r="I1056" s="98">
        <v>100</v>
      </c>
      <c r="J1056" s="77">
        <v>0</v>
      </c>
      <c r="K1056" s="97" t="s">
        <v>109</v>
      </c>
      <c r="L1056" s="76" t="s">
        <v>57</v>
      </c>
    </row>
    <row r="1057" spans="1:12" s="65" customFormat="1" ht="18.75" customHeight="1">
      <c r="A1057" s="72"/>
      <c r="B1057" s="333" t="s">
        <v>485</v>
      </c>
      <c r="C1057" s="334"/>
      <c r="D1057" s="335"/>
      <c r="E1057" s="95"/>
      <c r="F1057" s="72">
        <f t="shared" si="24"/>
        <v>0</v>
      </c>
      <c r="G1057" s="96">
        <v>0</v>
      </c>
      <c r="H1057" s="105" t="s">
        <v>464</v>
      </c>
      <c r="I1057" s="98">
        <v>100</v>
      </c>
      <c r="J1057" s="77">
        <v>0</v>
      </c>
      <c r="K1057" s="97" t="s">
        <v>109</v>
      </c>
      <c r="L1057" s="76" t="s">
        <v>57</v>
      </c>
    </row>
    <row r="1058" spans="1:12" s="65" customFormat="1" ht="18.75" customHeight="1">
      <c r="A1058" s="72"/>
      <c r="B1058" s="333" t="s">
        <v>486</v>
      </c>
      <c r="C1058" s="334"/>
      <c r="D1058" s="335"/>
      <c r="E1058" s="95"/>
      <c r="F1058" s="72">
        <f t="shared" si="24"/>
        <v>0</v>
      </c>
      <c r="G1058" s="96">
        <v>0</v>
      </c>
      <c r="H1058" s="105" t="s">
        <v>464</v>
      </c>
      <c r="I1058" s="98">
        <v>100</v>
      </c>
      <c r="J1058" s="77">
        <v>0</v>
      </c>
      <c r="K1058" s="97" t="s">
        <v>109</v>
      </c>
      <c r="L1058" s="76" t="s">
        <v>57</v>
      </c>
    </row>
    <row r="1059" spans="1:12" s="65" customFormat="1" ht="18.75" customHeight="1">
      <c r="A1059" s="72"/>
      <c r="B1059" s="110" t="s">
        <v>270</v>
      </c>
      <c r="C1059" s="111"/>
      <c r="D1059" s="92"/>
      <c r="E1059" s="95"/>
      <c r="F1059" s="72">
        <f t="shared" si="24"/>
        <v>0</v>
      </c>
      <c r="G1059" s="96">
        <v>0</v>
      </c>
      <c r="H1059" s="105" t="s">
        <v>464</v>
      </c>
      <c r="I1059" s="98">
        <v>100</v>
      </c>
      <c r="J1059" s="77">
        <v>0</v>
      </c>
      <c r="K1059" s="97" t="s">
        <v>109</v>
      </c>
      <c r="L1059" s="76" t="s">
        <v>57</v>
      </c>
    </row>
    <row r="1060" spans="1:12" s="65" customFormat="1" ht="18.75" customHeight="1">
      <c r="A1060" s="72"/>
      <c r="B1060" s="333" t="s">
        <v>487</v>
      </c>
      <c r="C1060" s="334"/>
      <c r="D1060" s="335"/>
      <c r="E1060" s="95"/>
      <c r="F1060" s="72">
        <f t="shared" si="24"/>
        <v>0</v>
      </c>
      <c r="G1060" s="96">
        <v>0</v>
      </c>
      <c r="H1060" s="105" t="s">
        <v>464</v>
      </c>
      <c r="I1060" s="98">
        <v>100</v>
      </c>
      <c r="J1060" s="77">
        <v>0</v>
      </c>
      <c r="K1060" s="97" t="s">
        <v>109</v>
      </c>
      <c r="L1060" s="76" t="s">
        <v>57</v>
      </c>
    </row>
    <row r="1061" spans="1:12" s="65" customFormat="1" ht="18.75" customHeight="1">
      <c r="A1061" s="72"/>
      <c r="B1061" s="333" t="s">
        <v>488</v>
      </c>
      <c r="C1061" s="334"/>
      <c r="D1061" s="335"/>
      <c r="E1061" s="95"/>
      <c r="F1061" s="72">
        <f t="shared" si="24"/>
        <v>0</v>
      </c>
      <c r="G1061" s="96">
        <v>0</v>
      </c>
      <c r="H1061" s="105" t="s">
        <v>464</v>
      </c>
      <c r="I1061" s="98">
        <v>100</v>
      </c>
      <c r="J1061" s="77">
        <v>0</v>
      </c>
      <c r="K1061" s="97" t="s">
        <v>109</v>
      </c>
      <c r="L1061" s="76" t="s">
        <v>57</v>
      </c>
    </row>
    <row r="1062" spans="1:12" s="65" customFormat="1" ht="18.75" customHeight="1">
      <c r="A1062" s="72"/>
      <c r="B1062" s="333" t="s">
        <v>272</v>
      </c>
      <c r="C1062" s="334"/>
      <c r="D1062" s="335"/>
      <c r="E1062" s="95"/>
      <c r="F1062" s="72">
        <f t="shared" si="24"/>
        <v>0</v>
      </c>
      <c r="G1062" s="96">
        <v>0</v>
      </c>
      <c r="H1062" s="105" t="s">
        <v>464</v>
      </c>
      <c r="I1062" s="98">
        <v>100</v>
      </c>
      <c r="J1062" s="77">
        <v>0</v>
      </c>
      <c r="K1062" s="97" t="s">
        <v>109</v>
      </c>
      <c r="L1062" s="76" t="s">
        <v>57</v>
      </c>
    </row>
    <row r="1063" spans="1:12" s="65" customFormat="1" ht="18.75" customHeight="1">
      <c r="A1063" s="72"/>
      <c r="B1063" s="333" t="s">
        <v>273</v>
      </c>
      <c r="C1063" s="334"/>
      <c r="D1063" s="335"/>
      <c r="E1063" s="95"/>
      <c r="F1063" s="72">
        <f t="shared" si="24"/>
        <v>0</v>
      </c>
      <c r="G1063" s="96">
        <v>0</v>
      </c>
      <c r="H1063" s="105" t="s">
        <v>464</v>
      </c>
      <c r="I1063" s="98">
        <v>100</v>
      </c>
      <c r="J1063" s="77">
        <v>0</v>
      </c>
      <c r="K1063" s="97" t="s">
        <v>109</v>
      </c>
      <c r="L1063" s="76" t="s">
        <v>57</v>
      </c>
    </row>
    <row r="1064" spans="1:12" s="65" customFormat="1" ht="18.75" customHeight="1">
      <c r="A1064" s="72"/>
      <c r="B1064" s="333" t="s">
        <v>274</v>
      </c>
      <c r="C1064" s="334"/>
      <c r="D1064" s="335"/>
      <c r="E1064" s="95"/>
      <c r="F1064" s="72">
        <f t="shared" si="24"/>
        <v>0</v>
      </c>
      <c r="G1064" s="96">
        <v>0</v>
      </c>
      <c r="H1064" s="105" t="s">
        <v>464</v>
      </c>
      <c r="I1064" s="98">
        <v>100</v>
      </c>
      <c r="J1064" s="77">
        <v>0</v>
      </c>
      <c r="K1064" s="97" t="s">
        <v>109</v>
      </c>
      <c r="L1064" s="76" t="s">
        <v>57</v>
      </c>
    </row>
    <row r="1065" spans="1:12" s="65" customFormat="1" ht="18.75" customHeight="1">
      <c r="A1065" s="72"/>
      <c r="B1065" s="333" t="s">
        <v>275</v>
      </c>
      <c r="C1065" s="334"/>
      <c r="D1065" s="335"/>
      <c r="E1065" s="95"/>
      <c r="F1065" s="72">
        <f t="shared" si="24"/>
        <v>0</v>
      </c>
      <c r="G1065" s="96">
        <v>0</v>
      </c>
      <c r="H1065" s="105" t="s">
        <v>464</v>
      </c>
      <c r="I1065" s="98">
        <v>100</v>
      </c>
      <c r="J1065" s="77">
        <v>0</v>
      </c>
      <c r="K1065" s="97" t="s">
        <v>109</v>
      </c>
      <c r="L1065" s="76" t="s">
        <v>57</v>
      </c>
    </row>
    <row r="1066" spans="1:12" s="65" customFormat="1" ht="18.75" customHeight="1">
      <c r="A1066" s="72"/>
      <c r="B1066" s="333" t="s">
        <v>276</v>
      </c>
      <c r="C1066" s="334"/>
      <c r="D1066" s="335"/>
      <c r="E1066" s="95"/>
      <c r="F1066" s="72">
        <f t="shared" si="24"/>
        <v>0</v>
      </c>
      <c r="G1066" s="96">
        <v>0</v>
      </c>
      <c r="H1066" s="105" t="s">
        <v>464</v>
      </c>
      <c r="I1066" s="98">
        <v>100</v>
      </c>
      <c r="J1066" s="77">
        <v>0</v>
      </c>
      <c r="K1066" s="97" t="s">
        <v>109</v>
      </c>
      <c r="L1066" s="76" t="s">
        <v>57</v>
      </c>
    </row>
    <row r="1067" spans="1:12" s="65" customFormat="1" ht="18.75" customHeight="1">
      <c r="A1067" s="72"/>
      <c r="B1067" s="333" t="s">
        <v>277</v>
      </c>
      <c r="C1067" s="334"/>
      <c r="D1067" s="335"/>
      <c r="E1067" s="95"/>
      <c r="F1067" s="72">
        <f t="shared" si="24"/>
        <v>0</v>
      </c>
      <c r="G1067" s="96">
        <v>0</v>
      </c>
      <c r="H1067" s="105" t="s">
        <v>464</v>
      </c>
      <c r="I1067" s="98">
        <v>100</v>
      </c>
      <c r="J1067" s="77">
        <v>0</v>
      </c>
      <c r="K1067" s="97" t="s">
        <v>109</v>
      </c>
      <c r="L1067" s="76" t="s">
        <v>57</v>
      </c>
    </row>
    <row r="1068" spans="1:12" s="65" customFormat="1" ht="18.75" customHeight="1">
      <c r="A1068" s="72"/>
      <c r="B1068" s="333" t="s">
        <v>170</v>
      </c>
      <c r="C1068" s="334"/>
      <c r="D1068" s="335"/>
      <c r="E1068" s="95"/>
      <c r="F1068" s="72">
        <f t="shared" si="24"/>
        <v>0</v>
      </c>
      <c r="G1068" s="96">
        <v>0</v>
      </c>
      <c r="H1068" s="105" t="s">
        <v>464</v>
      </c>
      <c r="I1068" s="98">
        <v>100</v>
      </c>
      <c r="J1068" s="77">
        <v>0</v>
      </c>
      <c r="K1068" s="97" t="s">
        <v>109</v>
      </c>
      <c r="L1068" s="76" t="s">
        <v>57</v>
      </c>
    </row>
    <row r="1069" spans="1:12" s="65" customFormat="1" ht="18.75" customHeight="1">
      <c r="A1069" s="72"/>
      <c r="B1069" s="333" t="s">
        <v>171</v>
      </c>
      <c r="C1069" s="334"/>
      <c r="D1069" s="335"/>
      <c r="E1069" s="95"/>
      <c r="F1069" s="72">
        <f t="shared" si="24"/>
        <v>0</v>
      </c>
      <c r="G1069" s="96">
        <v>0</v>
      </c>
      <c r="H1069" s="105" t="s">
        <v>464</v>
      </c>
      <c r="I1069" s="98">
        <v>100</v>
      </c>
      <c r="J1069" s="77">
        <v>0</v>
      </c>
      <c r="K1069" s="97" t="s">
        <v>109</v>
      </c>
      <c r="L1069" s="76" t="s">
        <v>57</v>
      </c>
    </row>
    <row r="1070" spans="1:12" s="65" customFormat="1" ht="18.75" customHeight="1">
      <c r="A1070" s="72"/>
      <c r="B1070" s="333" t="s">
        <v>172</v>
      </c>
      <c r="C1070" s="334"/>
      <c r="D1070" s="335"/>
      <c r="E1070" s="95"/>
      <c r="F1070" s="72">
        <f t="shared" si="24"/>
        <v>0</v>
      </c>
      <c r="G1070" s="96">
        <v>0</v>
      </c>
      <c r="H1070" s="105" t="s">
        <v>464</v>
      </c>
      <c r="I1070" s="98">
        <v>100</v>
      </c>
      <c r="J1070" s="77">
        <v>0</v>
      </c>
      <c r="K1070" s="97" t="s">
        <v>109</v>
      </c>
      <c r="L1070" s="76" t="s">
        <v>57</v>
      </c>
    </row>
    <row r="1071" spans="1:12" s="65" customFormat="1" ht="18.75" customHeight="1">
      <c r="A1071" s="72"/>
      <c r="B1071" s="333" t="s">
        <v>489</v>
      </c>
      <c r="C1071" s="334"/>
      <c r="D1071" s="335"/>
      <c r="E1071" s="95"/>
      <c r="F1071" s="72">
        <f t="shared" si="24"/>
        <v>0</v>
      </c>
      <c r="G1071" s="96">
        <v>0</v>
      </c>
      <c r="H1071" s="105" t="s">
        <v>464</v>
      </c>
      <c r="I1071" s="98">
        <v>100</v>
      </c>
      <c r="J1071" s="77">
        <v>0</v>
      </c>
      <c r="K1071" s="97" t="s">
        <v>109</v>
      </c>
      <c r="L1071" s="76" t="s">
        <v>57</v>
      </c>
    </row>
    <row r="1072" spans="1:12" s="65" customFormat="1" ht="18.75" customHeight="1">
      <c r="A1072" s="72"/>
      <c r="B1072" s="333" t="s">
        <v>490</v>
      </c>
      <c r="C1072" s="334"/>
      <c r="D1072" s="335"/>
      <c r="E1072" s="95"/>
      <c r="F1072" s="72">
        <f t="shared" si="24"/>
        <v>0</v>
      </c>
      <c r="G1072" s="96">
        <v>0</v>
      </c>
      <c r="H1072" s="105" t="s">
        <v>464</v>
      </c>
      <c r="I1072" s="98">
        <v>100</v>
      </c>
      <c r="J1072" s="77">
        <v>0</v>
      </c>
      <c r="K1072" s="97" t="s">
        <v>109</v>
      </c>
      <c r="L1072" s="76" t="s">
        <v>57</v>
      </c>
    </row>
    <row r="1073" spans="1:12" s="65" customFormat="1" ht="18.75" customHeight="1">
      <c r="A1073" s="72"/>
      <c r="B1073" s="110" t="s">
        <v>491</v>
      </c>
      <c r="C1073" s="111"/>
      <c r="D1073" s="92"/>
      <c r="E1073" s="95"/>
      <c r="F1073" s="72">
        <f t="shared" si="24"/>
        <v>0</v>
      </c>
      <c r="G1073" s="96">
        <v>0</v>
      </c>
      <c r="H1073" s="105" t="s">
        <v>464</v>
      </c>
      <c r="I1073" s="98">
        <v>100</v>
      </c>
      <c r="J1073" s="77">
        <v>0</v>
      </c>
      <c r="K1073" s="97" t="s">
        <v>109</v>
      </c>
      <c r="L1073" s="76" t="s">
        <v>57</v>
      </c>
    </row>
    <row r="1074" spans="1:12" s="65" customFormat="1" ht="18.75" customHeight="1">
      <c r="A1074" s="72"/>
      <c r="B1074" s="333" t="s">
        <v>492</v>
      </c>
      <c r="C1074" s="334"/>
      <c r="D1074" s="335"/>
      <c r="E1074" s="95"/>
      <c r="F1074" s="72">
        <f t="shared" si="24"/>
        <v>0</v>
      </c>
      <c r="G1074" s="96">
        <v>0</v>
      </c>
      <c r="H1074" s="105" t="s">
        <v>464</v>
      </c>
      <c r="I1074" s="98">
        <v>100</v>
      </c>
      <c r="J1074" s="77">
        <v>0</v>
      </c>
      <c r="K1074" s="97" t="s">
        <v>109</v>
      </c>
      <c r="L1074" s="76" t="s">
        <v>57</v>
      </c>
    </row>
    <row r="1075" spans="1:12" s="65" customFormat="1" ht="18.75" customHeight="1">
      <c r="A1075" s="72"/>
      <c r="B1075" s="110" t="s">
        <v>493</v>
      </c>
      <c r="C1075" s="111"/>
      <c r="D1075" s="92"/>
      <c r="E1075" s="95"/>
      <c r="F1075" s="72">
        <f t="shared" si="24"/>
        <v>0</v>
      </c>
      <c r="G1075" s="96">
        <v>0</v>
      </c>
      <c r="H1075" s="105" t="s">
        <v>464</v>
      </c>
      <c r="I1075" s="98">
        <v>100</v>
      </c>
      <c r="J1075" s="77">
        <v>0</v>
      </c>
      <c r="K1075" s="97" t="s">
        <v>109</v>
      </c>
      <c r="L1075" s="76" t="s">
        <v>57</v>
      </c>
    </row>
    <row r="1076" spans="1:12" s="65" customFormat="1" ht="18.75" customHeight="1">
      <c r="A1076" s="72"/>
      <c r="B1076" s="110" t="s">
        <v>494</v>
      </c>
      <c r="C1076" s="111"/>
      <c r="D1076" s="92"/>
      <c r="E1076" s="95"/>
      <c r="F1076" s="72">
        <f t="shared" si="24"/>
        <v>0</v>
      </c>
      <c r="G1076" s="96">
        <v>0</v>
      </c>
      <c r="H1076" s="105" t="s">
        <v>464</v>
      </c>
      <c r="I1076" s="98">
        <v>100</v>
      </c>
      <c r="J1076" s="77">
        <v>0</v>
      </c>
      <c r="K1076" s="97" t="s">
        <v>109</v>
      </c>
      <c r="L1076" s="76" t="s">
        <v>57</v>
      </c>
    </row>
    <row r="1077" spans="1:12" s="65" customFormat="1" ht="18.75" customHeight="1">
      <c r="A1077" s="72"/>
      <c r="B1077" s="333" t="s">
        <v>495</v>
      </c>
      <c r="C1077" s="334"/>
      <c r="D1077" s="335"/>
      <c r="E1077" s="95"/>
      <c r="F1077" s="72">
        <f t="shared" si="24"/>
        <v>0</v>
      </c>
      <c r="G1077" s="96">
        <v>0</v>
      </c>
      <c r="H1077" s="105" t="s">
        <v>464</v>
      </c>
      <c r="I1077" s="98">
        <v>100</v>
      </c>
      <c r="J1077" s="77">
        <v>0</v>
      </c>
      <c r="K1077" s="97" t="s">
        <v>109</v>
      </c>
      <c r="L1077" s="76" t="s">
        <v>57</v>
      </c>
    </row>
    <row r="1078" spans="1:12" s="65" customFormat="1" ht="18.75" customHeight="1">
      <c r="A1078" s="72"/>
      <c r="B1078" s="333" t="s">
        <v>496</v>
      </c>
      <c r="C1078" s="334"/>
      <c r="D1078" s="335"/>
      <c r="E1078" s="95"/>
      <c r="F1078" s="72">
        <f t="shared" si="24"/>
        <v>0</v>
      </c>
      <c r="G1078" s="96">
        <v>0</v>
      </c>
      <c r="H1078" s="105" t="s">
        <v>464</v>
      </c>
      <c r="I1078" s="98">
        <v>100</v>
      </c>
      <c r="J1078" s="77">
        <v>0</v>
      </c>
      <c r="K1078" s="97" t="s">
        <v>109</v>
      </c>
      <c r="L1078" s="76" t="s">
        <v>57</v>
      </c>
    </row>
    <row r="1079" spans="1:12" s="65" customFormat="1" ht="18.75" customHeight="1">
      <c r="A1079" s="72"/>
      <c r="B1079" s="333" t="s">
        <v>286</v>
      </c>
      <c r="C1079" s="334"/>
      <c r="D1079" s="335"/>
      <c r="E1079" s="95"/>
      <c r="F1079" s="72">
        <f t="shared" si="24"/>
        <v>0</v>
      </c>
      <c r="G1079" s="96">
        <v>0</v>
      </c>
      <c r="H1079" s="105" t="s">
        <v>464</v>
      </c>
      <c r="I1079" s="98">
        <v>100</v>
      </c>
      <c r="J1079" s="77">
        <v>0</v>
      </c>
      <c r="K1079" s="97" t="s">
        <v>109</v>
      </c>
      <c r="L1079" s="76" t="s">
        <v>57</v>
      </c>
    </row>
    <row r="1080" spans="1:12" s="65" customFormat="1" ht="18.75" customHeight="1">
      <c r="A1080" s="72"/>
      <c r="B1080" s="333" t="s">
        <v>497</v>
      </c>
      <c r="C1080" s="334"/>
      <c r="D1080" s="335"/>
      <c r="E1080" s="95"/>
      <c r="F1080" s="72">
        <f t="shared" si="24"/>
        <v>0</v>
      </c>
      <c r="G1080" s="96">
        <v>0</v>
      </c>
      <c r="H1080" s="105" t="s">
        <v>464</v>
      </c>
      <c r="I1080" s="98">
        <v>100</v>
      </c>
      <c r="J1080" s="77">
        <v>0</v>
      </c>
      <c r="K1080" s="97" t="s">
        <v>109</v>
      </c>
      <c r="L1080" s="76" t="s">
        <v>57</v>
      </c>
    </row>
    <row r="1081" spans="1:12" s="65" customFormat="1" ht="18.75" customHeight="1">
      <c r="A1081" s="72"/>
      <c r="B1081" s="333" t="s">
        <v>498</v>
      </c>
      <c r="C1081" s="334"/>
      <c r="D1081" s="335"/>
      <c r="E1081" s="95"/>
      <c r="F1081" s="72">
        <f t="shared" si="24"/>
        <v>0</v>
      </c>
      <c r="G1081" s="96">
        <v>0</v>
      </c>
      <c r="H1081" s="105" t="s">
        <v>464</v>
      </c>
      <c r="I1081" s="98">
        <v>100</v>
      </c>
      <c r="J1081" s="77">
        <v>0</v>
      </c>
      <c r="K1081" s="97" t="s">
        <v>109</v>
      </c>
      <c r="L1081" s="76" t="s">
        <v>57</v>
      </c>
    </row>
    <row r="1082" spans="1:12" s="65" customFormat="1" ht="18.75" customHeight="1">
      <c r="A1082" s="72"/>
      <c r="B1082" s="333" t="s">
        <v>499</v>
      </c>
      <c r="C1082" s="334"/>
      <c r="D1082" s="335"/>
      <c r="E1082" s="95"/>
      <c r="F1082" s="72">
        <f t="shared" si="24"/>
        <v>0</v>
      </c>
      <c r="G1082" s="96">
        <v>0</v>
      </c>
      <c r="H1082" s="105" t="s">
        <v>464</v>
      </c>
      <c r="I1082" s="98">
        <v>100</v>
      </c>
      <c r="J1082" s="77">
        <v>0</v>
      </c>
      <c r="K1082" s="97" t="s">
        <v>109</v>
      </c>
      <c r="L1082" s="76" t="s">
        <v>57</v>
      </c>
    </row>
    <row r="1083" spans="1:12" s="65" customFormat="1" ht="18.75" customHeight="1">
      <c r="A1083" s="72"/>
      <c r="B1083" s="333" t="s">
        <v>500</v>
      </c>
      <c r="C1083" s="334"/>
      <c r="D1083" s="335"/>
      <c r="E1083" s="95"/>
      <c r="F1083" s="72">
        <f t="shared" si="24"/>
        <v>0</v>
      </c>
      <c r="G1083" s="96">
        <v>0</v>
      </c>
      <c r="H1083" s="105" t="s">
        <v>464</v>
      </c>
      <c r="I1083" s="98">
        <v>100</v>
      </c>
      <c r="J1083" s="77">
        <v>0</v>
      </c>
      <c r="K1083" s="97" t="s">
        <v>109</v>
      </c>
      <c r="L1083" s="76" t="s">
        <v>57</v>
      </c>
    </row>
    <row r="1084" spans="1:12" s="65" customFormat="1" ht="18.75" customHeight="1">
      <c r="A1084" s="72"/>
      <c r="B1084" s="333" t="s">
        <v>501</v>
      </c>
      <c r="C1084" s="334"/>
      <c r="D1084" s="335"/>
      <c r="E1084" s="95"/>
      <c r="F1084" s="72">
        <f t="shared" si="24"/>
        <v>0</v>
      </c>
      <c r="G1084" s="96">
        <v>0</v>
      </c>
      <c r="H1084" s="105" t="s">
        <v>464</v>
      </c>
      <c r="I1084" s="98">
        <v>100</v>
      </c>
      <c r="J1084" s="77">
        <v>0</v>
      </c>
      <c r="K1084" s="97" t="s">
        <v>109</v>
      </c>
      <c r="L1084" s="76" t="s">
        <v>57</v>
      </c>
    </row>
    <row r="1085" spans="1:12" s="65" customFormat="1" ht="18.75" customHeight="1">
      <c r="A1085" s="72"/>
      <c r="B1085" s="333" t="s">
        <v>502</v>
      </c>
      <c r="C1085" s="334"/>
      <c r="D1085" s="335"/>
      <c r="E1085" s="95"/>
      <c r="F1085" s="72">
        <f t="shared" si="24"/>
        <v>0</v>
      </c>
      <c r="G1085" s="96">
        <v>0</v>
      </c>
      <c r="H1085" s="105" t="s">
        <v>464</v>
      </c>
      <c r="I1085" s="98">
        <v>100</v>
      </c>
      <c r="J1085" s="77">
        <v>0</v>
      </c>
      <c r="K1085" s="97" t="s">
        <v>109</v>
      </c>
      <c r="L1085" s="76" t="s">
        <v>57</v>
      </c>
    </row>
    <row r="1086" spans="1:12" s="65" customFormat="1" ht="18.75" customHeight="1">
      <c r="A1086" s="72"/>
      <c r="B1086" s="333" t="s">
        <v>503</v>
      </c>
      <c r="C1086" s="334"/>
      <c r="D1086" s="335"/>
      <c r="E1086" s="95"/>
      <c r="F1086" s="72">
        <f t="shared" si="24"/>
        <v>0</v>
      </c>
      <c r="G1086" s="96">
        <v>0</v>
      </c>
      <c r="H1086" s="105" t="s">
        <v>464</v>
      </c>
      <c r="I1086" s="98">
        <v>100</v>
      </c>
      <c r="J1086" s="77">
        <v>0</v>
      </c>
      <c r="K1086" s="97" t="s">
        <v>109</v>
      </c>
      <c r="L1086" s="76" t="s">
        <v>57</v>
      </c>
    </row>
    <row r="1087" spans="1:12" s="65" customFormat="1" ht="18.75" customHeight="1">
      <c r="A1087" s="72"/>
      <c r="B1087" s="333" t="s">
        <v>504</v>
      </c>
      <c r="C1087" s="334"/>
      <c r="D1087" s="335"/>
      <c r="E1087" s="95"/>
      <c r="F1087" s="72">
        <f t="shared" si="24"/>
        <v>0</v>
      </c>
      <c r="G1087" s="96">
        <v>0</v>
      </c>
      <c r="H1087" s="105" t="s">
        <v>464</v>
      </c>
      <c r="I1087" s="98">
        <v>100</v>
      </c>
      <c r="J1087" s="77">
        <v>0</v>
      </c>
      <c r="K1087" s="97" t="s">
        <v>109</v>
      </c>
      <c r="L1087" s="76" t="s">
        <v>57</v>
      </c>
    </row>
    <row r="1088" spans="1:12" s="65" customFormat="1" ht="18.75" customHeight="1">
      <c r="A1088" s="72"/>
      <c r="B1088" s="333" t="s">
        <v>505</v>
      </c>
      <c r="C1088" s="334"/>
      <c r="D1088" s="335"/>
      <c r="E1088" s="95"/>
      <c r="F1088" s="72">
        <f t="shared" si="24"/>
        <v>0</v>
      </c>
      <c r="G1088" s="96">
        <v>0</v>
      </c>
      <c r="H1088" s="105" t="s">
        <v>464</v>
      </c>
      <c r="I1088" s="98">
        <v>100</v>
      </c>
      <c r="J1088" s="77">
        <v>0</v>
      </c>
      <c r="K1088" s="97" t="s">
        <v>109</v>
      </c>
      <c r="L1088" s="76" t="s">
        <v>57</v>
      </c>
    </row>
    <row r="1089" spans="1:12" s="65" customFormat="1" ht="18.75" customHeight="1">
      <c r="A1089" s="72"/>
      <c r="B1089" s="333" t="s">
        <v>506</v>
      </c>
      <c r="C1089" s="334"/>
      <c r="D1089" s="335"/>
      <c r="E1089" s="95"/>
      <c r="F1089" s="72">
        <f t="shared" si="24"/>
        <v>0</v>
      </c>
      <c r="G1089" s="96">
        <v>0</v>
      </c>
      <c r="H1089" s="105" t="s">
        <v>464</v>
      </c>
      <c r="I1089" s="98">
        <v>100</v>
      </c>
      <c r="J1089" s="77">
        <v>0</v>
      </c>
      <c r="K1089" s="97" t="s">
        <v>109</v>
      </c>
      <c r="L1089" s="76" t="s">
        <v>57</v>
      </c>
    </row>
    <row r="1090" spans="1:12" s="65" customFormat="1" ht="18.75" customHeight="1">
      <c r="A1090" s="72"/>
      <c r="B1090" s="333" t="s">
        <v>507</v>
      </c>
      <c r="C1090" s="334"/>
      <c r="D1090" s="335"/>
      <c r="E1090" s="95"/>
      <c r="F1090" s="72">
        <f t="shared" si="24"/>
        <v>0</v>
      </c>
      <c r="G1090" s="96">
        <v>0</v>
      </c>
      <c r="H1090" s="105" t="s">
        <v>464</v>
      </c>
      <c r="I1090" s="98">
        <v>100</v>
      </c>
      <c r="J1090" s="77">
        <v>0</v>
      </c>
      <c r="K1090" s="97" t="s">
        <v>109</v>
      </c>
      <c r="L1090" s="76" t="s">
        <v>57</v>
      </c>
    </row>
    <row r="1091" spans="1:12" s="65" customFormat="1" ht="18.75" customHeight="1">
      <c r="A1091" s="72"/>
      <c r="B1091" s="333" t="s">
        <v>508</v>
      </c>
      <c r="C1091" s="334"/>
      <c r="D1091" s="335"/>
      <c r="E1091" s="95"/>
      <c r="F1091" s="72">
        <f t="shared" si="24"/>
        <v>0</v>
      </c>
      <c r="G1091" s="96">
        <v>0</v>
      </c>
      <c r="H1091" s="105" t="s">
        <v>464</v>
      </c>
      <c r="I1091" s="98">
        <v>100</v>
      </c>
      <c r="J1091" s="77">
        <v>0</v>
      </c>
      <c r="K1091" s="97" t="s">
        <v>109</v>
      </c>
      <c r="L1091" s="76" t="s">
        <v>57</v>
      </c>
    </row>
    <row r="1092" spans="1:12" s="65" customFormat="1" ht="18.75" customHeight="1">
      <c r="A1092" s="72"/>
      <c r="B1092" s="333" t="s">
        <v>509</v>
      </c>
      <c r="C1092" s="334"/>
      <c r="D1092" s="335"/>
      <c r="E1092" s="95"/>
      <c r="F1092" s="72">
        <f t="shared" si="24"/>
        <v>0</v>
      </c>
      <c r="G1092" s="96">
        <v>0</v>
      </c>
      <c r="H1092" s="105" t="s">
        <v>464</v>
      </c>
      <c r="I1092" s="98">
        <v>100</v>
      </c>
      <c r="J1092" s="77">
        <v>0</v>
      </c>
      <c r="K1092" s="97" t="s">
        <v>109</v>
      </c>
      <c r="L1092" s="76" t="s">
        <v>57</v>
      </c>
    </row>
    <row r="1093" spans="1:12" s="65" customFormat="1" ht="18.75" customHeight="1">
      <c r="A1093" s="72"/>
      <c r="B1093" s="333" t="s">
        <v>510</v>
      </c>
      <c r="C1093" s="334"/>
      <c r="D1093" s="335"/>
      <c r="E1093" s="95"/>
      <c r="F1093" s="72">
        <f t="shared" si="24"/>
        <v>0</v>
      </c>
      <c r="G1093" s="96">
        <v>0</v>
      </c>
      <c r="H1093" s="105" t="s">
        <v>464</v>
      </c>
      <c r="I1093" s="98">
        <v>100</v>
      </c>
      <c r="J1093" s="77">
        <v>0</v>
      </c>
      <c r="K1093" s="97" t="s">
        <v>109</v>
      </c>
      <c r="L1093" s="76" t="s">
        <v>57</v>
      </c>
    </row>
    <row r="1094" spans="1:12" s="65" customFormat="1" ht="18.75" customHeight="1">
      <c r="A1094" s="72"/>
      <c r="B1094" s="333" t="s">
        <v>511</v>
      </c>
      <c r="C1094" s="334"/>
      <c r="D1094" s="335"/>
      <c r="E1094" s="95"/>
      <c r="F1094" s="72">
        <f t="shared" si="24"/>
        <v>0</v>
      </c>
      <c r="G1094" s="96">
        <v>0</v>
      </c>
      <c r="H1094" s="105" t="s">
        <v>464</v>
      </c>
      <c r="I1094" s="98">
        <v>100</v>
      </c>
      <c r="J1094" s="77">
        <v>0</v>
      </c>
      <c r="K1094" s="97" t="s">
        <v>109</v>
      </c>
      <c r="L1094" s="76" t="s">
        <v>57</v>
      </c>
    </row>
    <row r="1095" spans="1:12" s="65" customFormat="1" ht="18.75" customHeight="1">
      <c r="A1095" s="72"/>
      <c r="B1095" s="333" t="s">
        <v>512</v>
      </c>
      <c r="C1095" s="334"/>
      <c r="D1095" s="335"/>
      <c r="E1095" s="95"/>
      <c r="F1095" s="72">
        <f t="shared" ref="F1095:F1119" si="25">G1095*E1095</f>
        <v>0</v>
      </c>
      <c r="G1095" s="96">
        <v>0</v>
      </c>
      <c r="H1095" s="105" t="s">
        <v>464</v>
      </c>
      <c r="I1095" s="98">
        <v>100</v>
      </c>
      <c r="J1095" s="77">
        <v>0</v>
      </c>
      <c r="K1095" s="97" t="s">
        <v>109</v>
      </c>
      <c r="L1095" s="76" t="s">
        <v>57</v>
      </c>
    </row>
    <row r="1096" spans="1:12" s="65" customFormat="1" ht="18.75" customHeight="1">
      <c r="A1096" s="72"/>
      <c r="B1096" s="333" t="s">
        <v>513</v>
      </c>
      <c r="C1096" s="334"/>
      <c r="D1096" s="335"/>
      <c r="E1096" s="95"/>
      <c r="F1096" s="72">
        <f t="shared" si="25"/>
        <v>0</v>
      </c>
      <c r="G1096" s="96">
        <v>0</v>
      </c>
      <c r="H1096" s="105" t="s">
        <v>464</v>
      </c>
      <c r="I1096" s="98">
        <v>100</v>
      </c>
      <c r="J1096" s="77">
        <v>0</v>
      </c>
      <c r="K1096" s="97" t="s">
        <v>109</v>
      </c>
      <c r="L1096" s="76" t="s">
        <v>57</v>
      </c>
    </row>
    <row r="1097" spans="1:12" s="65" customFormat="1" ht="18.75" customHeight="1">
      <c r="A1097" s="72"/>
      <c r="B1097" s="333" t="s">
        <v>514</v>
      </c>
      <c r="C1097" s="334"/>
      <c r="D1097" s="335"/>
      <c r="E1097" s="95"/>
      <c r="F1097" s="72">
        <f t="shared" si="25"/>
        <v>0</v>
      </c>
      <c r="G1097" s="96">
        <v>0</v>
      </c>
      <c r="H1097" s="105" t="s">
        <v>464</v>
      </c>
      <c r="I1097" s="98">
        <v>100</v>
      </c>
      <c r="J1097" s="77">
        <v>0</v>
      </c>
      <c r="K1097" s="97" t="s">
        <v>109</v>
      </c>
      <c r="L1097" s="76" t="s">
        <v>57</v>
      </c>
    </row>
    <row r="1098" spans="1:12" s="65" customFormat="1" ht="18.75" customHeight="1">
      <c r="A1098" s="72"/>
      <c r="B1098" s="333" t="s">
        <v>515</v>
      </c>
      <c r="C1098" s="334"/>
      <c r="D1098" s="335"/>
      <c r="E1098" s="95"/>
      <c r="F1098" s="72">
        <f t="shared" si="25"/>
        <v>0</v>
      </c>
      <c r="G1098" s="96">
        <v>0</v>
      </c>
      <c r="H1098" s="105" t="s">
        <v>464</v>
      </c>
      <c r="I1098" s="98">
        <v>100</v>
      </c>
      <c r="J1098" s="77">
        <v>0</v>
      </c>
      <c r="K1098" s="97" t="s">
        <v>109</v>
      </c>
      <c r="L1098" s="76" t="s">
        <v>57</v>
      </c>
    </row>
    <row r="1099" spans="1:12" s="65" customFormat="1" ht="18.75" customHeight="1">
      <c r="A1099" s="72"/>
      <c r="B1099" s="333" t="s">
        <v>516</v>
      </c>
      <c r="C1099" s="334"/>
      <c r="D1099" s="335"/>
      <c r="E1099" s="95"/>
      <c r="F1099" s="72">
        <f t="shared" si="25"/>
        <v>0</v>
      </c>
      <c r="G1099" s="96">
        <v>0</v>
      </c>
      <c r="H1099" s="105" t="s">
        <v>464</v>
      </c>
      <c r="I1099" s="98">
        <v>100</v>
      </c>
      <c r="J1099" s="77">
        <v>0</v>
      </c>
      <c r="K1099" s="97" t="s">
        <v>109</v>
      </c>
      <c r="L1099" s="76" t="s">
        <v>57</v>
      </c>
    </row>
    <row r="1100" spans="1:12" s="65" customFormat="1" ht="18.75" customHeight="1">
      <c r="A1100" s="72"/>
      <c r="B1100" s="333" t="s">
        <v>517</v>
      </c>
      <c r="C1100" s="334"/>
      <c r="D1100" s="335"/>
      <c r="E1100" s="95"/>
      <c r="F1100" s="72">
        <f t="shared" si="25"/>
        <v>0</v>
      </c>
      <c r="G1100" s="96">
        <v>0</v>
      </c>
      <c r="H1100" s="105" t="s">
        <v>464</v>
      </c>
      <c r="I1100" s="98">
        <v>100</v>
      </c>
      <c r="J1100" s="77">
        <v>0</v>
      </c>
      <c r="K1100" s="97" t="s">
        <v>109</v>
      </c>
      <c r="L1100" s="76" t="s">
        <v>57</v>
      </c>
    </row>
    <row r="1101" spans="1:12" s="65" customFormat="1" ht="18.75" customHeight="1">
      <c r="A1101" s="72"/>
      <c r="B1101" s="333" t="s">
        <v>518</v>
      </c>
      <c r="C1101" s="334"/>
      <c r="D1101" s="335"/>
      <c r="E1101" s="95"/>
      <c r="F1101" s="72">
        <f t="shared" si="25"/>
        <v>0</v>
      </c>
      <c r="G1101" s="96">
        <v>0</v>
      </c>
      <c r="H1101" s="105" t="s">
        <v>464</v>
      </c>
      <c r="I1101" s="98">
        <v>100</v>
      </c>
      <c r="J1101" s="77">
        <v>0</v>
      </c>
      <c r="K1101" s="97" t="s">
        <v>109</v>
      </c>
      <c r="L1101" s="76" t="s">
        <v>57</v>
      </c>
    </row>
    <row r="1102" spans="1:12" s="65" customFormat="1" ht="18.75" customHeight="1">
      <c r="A1102" s="72"/>
      <c r="B1102" s="333" t="s">
        <v>342</v>
      </c>
      <c r="C1102" s="334"/>
      <c r="D1102" s="335"/>
      <c r="E1102" s="95"/>
      <c r="F1102" s="72">
        <f t="shared" si="25"/>
        <v>0</v>
      </c>
      <c r="G1102" s="96">
        <v>0</v>
      </c>
      <c r="H1102" s="105" t="s">
        <v>464</v>
      </c>
      <c r="I1102" s="98">
        <v>100</v>
      </c>
      <c r="J1102" s="77">
        <v>0</v>
      </c>
      <c r="K1102" s="97" t="s">
        <v>109</v>
      </c>
      <c r="L1102" s="76" t="s">
        <v>57</v>
      </c>
    </row>
    <row r="1103" spans="1:12" s="65" customFormat="1" ht="18.75" customHeight="1">
      <c r="A1103" s="72"/>
      <c r="B1103" s="333" t="s">
        <v>519</v>
      </c>
      <c r="C1103" s="334"/>
      <c r="D1103" s="335"/>
      <c r="E1103" s="95"/>
      <c r="F1103" s="72">
        <f t="shared" si="25"/>
        <v>0</v>
      </c>
      <c r="G1103" s="96">
        <v>0</v>
      </c>
      <c r="H1103" s="105" t="s">
        <v>464</v>
      </c>
      <c r="I1103" s="98">
        <v>100</v>
      </c>
      <c r="J1103" s="77">
        <v>0</v>
      </c>
      <c r="K1103" s="97" t="s">
        <v>109</v>
      </c>
      <c r="L1103" s="76" t="s">
        <v>57</v>
      </c>
    </row>
    <row r="1104" spans="1:12" s="65" customFormat="1" ht="18.75" customHeight="1">
      <c r="A1104" s="72"/>
      <c r="B1104" s="333" t="s">
        <v>520</v>
      </c>
      <c r="C1104" s="334"/>
      <c r="D1104" s="335"/>
      <c r="E1104" s="95"/>
      <c r="F1104" s="72">
        <f t="shared" si="25"/>
        <v>0</v>
      </c>
      <c r="G1104" s="96">
        <v>0</v>
      </c>
      <c r="H1104" s="105" t="s">
        <v>464</v>
      </c>
      <c r="I1104" s="98">
        <v>100</v>
      </c>
      <c r="J1104" s="77">
        <v>0</v>
      </c>
      <c r="K1104" s="97" t="s">
        <v>109</v>
      </c>
      <c r="L1104" s="76" t="s">
        <v>57</v>
      </c>
    </row>
    <row r="1105" spans="1:12" s="65" customFormat="1" ht="18.75" customHeight="1">
      <c r="A1105" s="72"/>
      <c r="B1105" s="333" t="s">
        <v>521</v>
      </c>
      <c r="C1105" s="334"/>
      <c r="D1105" s="335"/>
      <c r="E1105" s="95"/>
      <c r="F1105" s="72">
        <f t="shared" si="25"/>
        <v>0</v>
      </c>
      <c r="G1105" s="96">
        <v>0</v>
      </c>
      <c r="H1105" s="105" t="s">
        <v>464</v>
      </c>
      <c r="I1105" s="98">
        <v>100</v>
      </c>
      <c r="J1105" s="77">
        <v>0</v>
      </c>
      <c r="K1105" s="97" t="s">
        <v>109</v>
      </c>
      <c r="L1105" s="76" t="s">
        <v>57</v>
      </c>
    </row>
    <row r="1106" spans="1:12" s="65" customFormat="1" ht="18.75" customHeight="1">
      <c r="A1106" s="72"/>
      <c r="B1106" s="333" t="s">
        <v>522</v>
      </c>
      <c r="C1106" s="334"/>
      <c r="D1106" s="335"/>
      <c r="E1106" s="95"/>
      <c r="F1106" s="72">
        <f t="shared" si="25"/>
        <v>0</v>
      </c>
      <c r="G1106" s="96">
        <v>0</v>
      </c>
      <c r="H1106" s="105" t="s">
        <v>464</v>
      </c>
      <c r="I1106" s="98">
        <v>100</v>
      </c>
      <c r="J1106" s="77">
        <v>0</v>
      </c>
      <c r="K1106" s="97" t="s">
        <v>109</v>
      </c>
      <c r="L1106" s="76" t="s">
        <v>57</v>
      </c>
    </row>
    <row r="1107" spans="1:12" s="65" customFormat="1" ht="18.75" customHeight="1">
      <c r="A1107" s="72"/>
      <c r="B1107" s="333" t="s">
        <v>523</v>
      </c>
      <c r="C1107" s="334"/>
      <c r="D1107" s="335"/>
      <c r="E1107" s="95"/>
      <c r="F1107" s="72">
        <f t="shared" si="25"/>
        <v>0</v>
      </c>
      <c r="G1107" s="96">
        <v>0</v>
      </c>
      <c r="H1107" s="105" t="s">
        <v>464</v>
      </c>
      <c r="I1107" s="98">
        <v>100</v>
      </c>
      <c r="J1107" s="77">
        <v>0</v>
      </c>
      <c r="K1107" s="97" t="s">
        <v>109</v>
      </c>
      <c r="L1107" s="76" t="s">
        <v>57</v>
      </c>
    </row>
    <row r="1108" spans="1:12" s="65" customFormat="1" ht="18.75" customHeight="1">
      <c r="A1108" s="72"/>
      <c r="B1108" s="333" t="s">
        <v>524</v>
      </c>
      <c r="C1108" s="334"/>
      <c r="D1108" s="335"/>
      <c r="E1108" s="95"/>
      <c r="F1108" s="72">
        <f t="shared" si="25"/>
        <v>0</v>
      </c>
      <c r="G1108" s="96">
        <v>0</v>
      </c>
      <c r="H1108" s="105" t="s">
        <v>464</v>
      </c>
      <c r="I1108" s="98">
        <v>100</v>
      </c>
      <c r="J1108" s="77">
        <v>0</v>
      </c>
      <c r="K1108" s="97" t="s">
        <v>109</v>
      </c>
      <c r="L1108" s="76" t="s">
        <v>57</v>
      </c>
    </row>
    <row r="1109" spans="1:12" s="65" customFormat="1" ht="18.75" customHeight="1">
      <c r="A1109" s="72"/>
      <c r="B1109" s="333" t="s">
        <v>525</v>
      </c>
      <c r="C1109" s="334"/>
      <c r="D1109" s="335"/>
      <c r="E1109" s="95"/>
      <c r="F1109" s="72">
        <f t="shared" si="25"/>
        <v>0</v>
      </c>
      <c r="G1109" s="96">
        <v>0</v>
      </c>
      <c r="H1109" s="105" t="s">
        <v>464</v>
      </c>
      <c r="I1109" s="98">
        <v>100</v>
      </c>
      <c r="J1109" s="77">
        <v>0</v>
      </c>
      <c r="K1109" s="97" t="s">
        <v>109</v>
      </c>
      <c r="L1109" s="76" t="s">
        <v>57</v>
      </c>
    </row>
    <row r="1110" spans="1:12" s="65" customFormat="1" ht="18.75" customHeight="1">
      <c r="A1110" s="72"/>
      <c r="B1110" s="333" t="s">
        <v>526</v>
      </c>
      <c r="C1110" s="334"/>
      <c r="D1110" s="335"/>
      <c r="E1110" s="95"/>
      <c r="F1110" s="72">
        <f t="shared" si="25"/>
        <v>0</v>
      </c>
      <c r="G1110" s="96">
        <v>0</v>
      </c>
      <c r="H1110" s="105" t="s">
        <v>464</v>
      </c>
      <c r="I1110" s="98">
        <v>100</v>
      </c>
      <c r="J1110" s="77">
        <v>0</v>
      </c>
      <c r="K1110" s="97" t="s">
        <v>109</v>
      </c>
      <c r="L1110" s="76" t="s">
        <v>57</v>
      </c>
    </row>
    <row r="1111" spans="1:12" s="65" customFormat="1" ht="18.75" customHeight="1">
      <c r="A1111" s="72"/>
      <c r="B1111" s="333" t="s">
        <v>527</v>
      </c>
      <c r="C1111" s="334"/>
      <c r="D1111" s="335"/>
      <c r="E1111" s="95"/>
      <c r="F1111" s="72">
        <f t="shared" si="25"/>
        <v>0</v>
      </c>
      <c r="G1111" s="96">
        <v>0</v>
      </c>
      <c r="H1111" s="105" t="s">
        <v>464</v>
      </c>
      <c r="I1111" s="98">
        <v>100</v>
      </c>
      <c r="J1111" s="77">
        <v>0</v>
      </c>
      <c r="K1111" s="97" t="s">
        <v>109</v>
      </c>
      <c r="L1111" s="76" t="s">
        <v>57</v>
      </c>
    </row>
    <row r="1112" spans="1:12" s="65" customFormat="1" ht="18.75" customHeight="1">
      <c r="A1112" s="72"/>
      <c r="B1112" s="333" t="s">
        <v>528</v>
      </c>
      <c r="C1112" s="334"/>
      <c r="D1112" s="335"/>
      <c r="E1112" s="95"/>
      <c r="F1112" s="72">
        <f t="shared" si="25"/>
        <v>0</v>
      </c>
      <c r="G1112" s="96">
        <v>0</v>
      </c>
      <c r="H1112" s="105" t="s">
        <v>464</v>
      </c>
      <c r="I1112" s="98">
        <v>100</v>
      </c>
      <c r="J1112" s="77">
        <v>0</v>
      </c>
      <c r="K1112" s="97" t="s">
        <v>109</v>
      </c>
      <c r="L1112" s="76" t="s">
        <v>57</v>
      </c>
    </row>
    <row r="1113" spans="1:12" s="65" customFormat="1" ht="18.75" customHeight="1">
      <c r="A1113" s="72"/>
      <c r="B1113" s="333" t="s">
        <v>529</v>
      </c>
      <c r="C1113" s="334"/>
      <c r="D1113" s="335"/>
      <c r="E1113" s="95"/>
      <c r="F1113" s="72">
        <f t="shared" si="25"/>
        <v>0</v>
      </c>
      <c r="G1113" s="96">
        <v>0</v>
      </c>
      <c r="H1113" s="105" t="s">
        <v>464</v>
      </c>
      <c r="I1113" s="98">
        <v>100</v>
      </c>
      <c r="J1113" s="77">
        <v>0</v>
      </c>
      <c r="K1113" s="97" t="s">
        <v>109</v>
      </c>
      <c r="L1113" s="76" t="s">
        <v>57</v>
      </c>
    </row>
    <row r="1114" spans="1:12" s="65" customFormat="1" ht="18.75" customHeight="1">
      <c r="A1114" s="72"/>
      <c r="B1114" s="333" t="s">
        <v>530</v>
      </c>
      <c r="C1114" s="334"/>
      <c r="D1114" s="335"/>
      <c r="E1114" s="95"/>
      <c r="F1114" s="72">
        <f t="shared" si="25"/>
        <v>0</v>
      </c>
      <c r="G1114" s="96">
        <v>0</v>
      </c>
      <c r="H1114" s="105" t="s">
        <v>464</v>
      </c>
      <c r="I1114" s="98">
        <v>100</v>
      </c>
      <c r="J1114" s="77">
        <v>0</v>
      </c>
      <c r="K1114" s="97" t="s">
        <v>109</v>
      </c>
      <c r="L1114" s="76" t="s">
        <v>57</v>
      </c>
    </row>
    <row r="1115" spans="1:12" s="65" customFormat="1" ht="18.75" customHeight="1">
      <c r="A1115" s="72"/>
      <c r="B1115" s="333" t="s">
        <v>531</v>
      </c>
      <c r="C1115" s="334"/>
      <c r="D1115" s="335"/>
      <c r="E1115" s="95"/>
      <c r="F1115" s="72">
        <f t="shared" si="25"/>
        <v>0</v>
      </c>
      <c r="G1115" s="96">
        <v>0</v>
      </c>
      <c r="H1115" s="105" t="s">
        <v>464</v>
      </c>
      <c r="I1115" s="98">
        <v>100</v>
      </c>
      <c r="J1115" s="77">
        <v>0</v>
      </c>
      <c r="K1115" s="97" t="s">
        <v>109</v>
      </c>
      <c r="L1115" s="76" t="s">
        <v>57</v>
      </c>
    </row>
    <row r="1116" spans="1:12" s="65" customFormat="1" ht="18.75" customHeight="1">
      <c r="A1116" s="72"/>
      <c r="B1116" s="333" t="s">
        <v>532</v>
      </c>
      <c r="C1116" s="334"/>
      <c r="D1116" s="335"/>
      <c r="E1116" s="95"/>
      <c r="F1116" s="72">
        <f t="shared" si="25"/>
        <v>0</v>
      </c>
      <c r="G1116" s="96">
        <v>0</v>
      </c>
      <c r="H1116" s="105" t="s">
        <v>464</v>
      </c>
      <c r="I1116" s="98">
        <v>100</v>
      </c>
      <c r="J1116" s="77">
        <v>0</v>
      </c>
      <c r="K1116" s="97" t="s">
        <v>109</v>
      </c>
      <c r="L1116" s="76" t="s">
        <v>57</v>
      </c>
    </row>
    <row r="1117" spans="1:12" s="65" customFormat="1" ht="18.75" customHeight="1">
      <c r="A1117" s="72"/>
      <c r="B1117" s="333" t="s">
        <v>533</v>
      </c>
      <c r="C1117" s="334"/>
      <c r="D1117" s="335"/>
      <c r="E1117" s="95"/>
      <c r="F1117" s="72">
        <f t="shared" si="25"/>
        <v>0</v>
      </c>
      <c r="G1117" s="96">
        <v>0</v>
      </c>
      <c r="H1117" s="105" t="s">
        <v>464</v>
      </c>
      <c r="I1117" s="98">
        <v>100</v>
      </c>
      <c r="J1117" s="77">
        <v>0</v>
      </c>
      <c r="K1117" s="97" t="s">
        <v>109</v>
      </c>
      <c r="L1117" s="76" t="s">
        <v>57</v>
      </c>
    </row>
    <row r="1118" spans="1:12" s="65" customFormat="1" ht="18.75" customHeight="1">
      <c r="A1118" s="72"/>
      <c r="B1118" s="333" t="s">
        <v>534</v>
      </c>
      <c r="C1118" s="334"/>
      <c r="D1118" s="335"/>
      <c r="E1118" s="95"/>
      <c r="F1118" s="72">
        <f t="shared" si="25"/>
        <v>0</v>
      </c>
      <c r="G1118" s="96">
        <v>0</v>
      </c>
      <c r="H1118" s="105" t="s">
        <v>464</v>
      </c>
      <c r="I1118" s="98">
        <v>100</v>
      </c>
      <c r="J1118" s="77">
        <v>0</v>
      </c>
      <c r="K1118" s="97" t="s">
        <v>109</v>
      </c>
      <c r="L1118" s="76" t="s">
        <v>57</v>
      </c>
    </row>
    <row r="1119" spans="1:12" s="65" customFormat="1" ht="18.75" customHeight="1">
      <c r="A1119" s="72"/>
      <c r="B1119" s="333" t="s">
        <v>535</v>
      </c>
      <c r="C1119" s="334"/>
      <c r="D1119" s="335"/>
      <c r="E1119" s="95"/>
      <c r="F1119" s="72">
        <f t="shared" si="25"/>
        <v>0</v>
      </c>
      <c r="G1119" s="96">
        <v>0</v>
      </c>
      <c r="H1119" s="105" t="s">
        <v>464</v>
      </c>
      <c r="I1119" s="98">
        <v>100</v>
      </c>
      <c r="J1119" s="77">
        <v>0</v>
      </c>
      <c r="K1119" s="97" t="s">
        <v>109</v>
      </c>
      <c r="L1119" s="76" t="s">
        <v>57</v>
      </c>
    </row>
    <row r="1120" spans="1:12" s="65" customFormat="1" ht="18.75" customHeight="1">
      <c r="A1120" s="72"/>
      <c r="B1120" s="333" t="s">
        <v>536</v>
      </c>
      <c r="C1120" s="334"/>
      <c r="D1120" s="335"/>
      <c r="E1120" s="95"/>
      <c r="F1120" s="72">
        <f>G1120*E1120</f>
        <v>0</v>
      </c>
      <c r="G1120" s="96">
        <v>0</v>
      </c>
      <c r="H1120" s="105" t="s">
        <v>464</v>
      </c>
      <c r="I1120" s="98">
        <v>100</v>
      </c>
      <c r="J1120" s="77">
        <v>0</v>
      </c>
      <c r="K1120" s="97" t="s">
        <v>109</v>
      </c>
      <c r="L1120" s="76" t="s">
        <v>57</v>
      </c>
    </row>
    <row r="1121" spans="1:12" s="65" customFormat="1" ht="18.75" customHeight="1">
      <c r="A1121" s="72"/>
      <c r="B1121" s="333" t="s">
        <v>537</v>
      </c>
      <c r="C1121" s="334"/>
      <c r="D1121" s="335"/>
      <c r="E1121" s="95"/>
      <c r="F1121" s="72">
        <f t="shared" ref="F1121:F1128" si="26">G1121*E1121</f>
        <v>0</v>
      </c>
      <c r="G1121" s="96">
        <v>0</v>
      </c>
      <c r="H1121" s="105" t="s">
        <v>464</v>
      </c>
      <c r="I1121" s="98">
        <v>100</v>
      </c>
      <c r="J1121" s="77">
        <v>0</v>
      </c>
      <c r="K1121" s="97" t="s">
        <v>109</v>
      </c>
      <c r="L1121" s="76" t="s">
        <v>57</v>
      </c>
    </row>
    <row r="1122" spans="1:12" s="65" customFormat="1" ht="18.75" customHeight="1">
      <c r="A1122" s="72"/>
      <c r="B1122" s="333" t="s">
        <v>538</v>
      </c>
      <c r="C1122" s="334"/>
      <c r="D1122" s="335"/>
      <c r="E1122" s="95"/>
      <c r="F1122" s="72">
        <f t="shared" si="26"/>
        <v>0</v>
      </c>
      <c r="G1122" s="96">
        <v>0</v>
      </c>
      <c r="H1122" s="105" t="s">
        <v>464</v>
      </c>
      <c r="I1122" s="98">
        <v>100</v>
      </c>
      <c r="J1122" s="77">
        <v>0</v>
      </c>
      <c r="K1122" s="97" t="s">
        <v>109</v>
      </c>
      <c r="L1122" s="76" t="s">
        <v>57</v>
      </c>
    </row>
    <row r="1123" spans="1:12" s="65" customFormat="1" ht="18.75" customHeight="1">
      <c r="A1123" s="72"/>
      <c r="B1123" s="333" t="s">
        <v>539</v>
      </c>
      <c r="C1123" s="334"/>
      <c r="D1123" s="335"/>
      <c r="E1123" s="95"/>
      <c r="F1123" s="72">
        <f t="shared" si="26"/>
        <v>0</v>
      </c>
      <c r="G1123" s="96">
        <v>0</v>
      </c>
      <c r="H1123" s="105" t="s">
        <v>464</v>
      </c>
      <c r="I1123" s="98">
        <v>100</v>
      </c>
      <c r="J1123" s="77">
        <v>0</v>
      </c>
      <c r="K1123" s="97" t="s">
        <v>109</v>
      </c>
      <c r="L1123" s="76" t="s">
        <v>57</v>
      </c>
    </row>
    <row r="1124" spans="1:12" s="65" customFormat="1" ht="18.75" customHeight="1">
      <c r="A1124" s="72"/>
      <c r="B1124" s="333" t="s">
        <v>540</v>
      </c>
      <c r="C1124" s="334"/>
      <c r="D1124" s="335"/>
      <c r="E1124" s="95"/>
      <c r="F1124" s="72">
        <f t="shared" si="26"/>
        <v>0</v>
      </c>
      <c r="G1124" s="96">
        <v>0</v>
      </c>
      <c r="H1124" s="105" t="s">
        <v>464</v>
      </c>
      <c r="I1124" s="98">
        <v>100</v>
      </c>
      <c r="J1124" s="77">
        <v>0</v>
      </c>
      <c r="K1124" s="97" t="s">
        <v>109</v>
      </c>
      <c r="L1124" s="76" t="s">
        <v>57</v>
      </c>
    </row>
    <row r="1125" spans="1:12" s="65" customFormat="1" ht="18.75" customHeight="1">
      <c r="A1125" s="72"/>
      <c r="B1125" s="333" t="s">
        <v>541</v>
      </c>
      <c r="C1125" s="334"/>
      <c r="D1125" s="335"/>
      <c r="E1125" s="95"/>
      <c r="F1125" s="72">
        <f t="shared" si="26"/>
        <v>0</v>
      </c>
      <c r="G1125" s="96">
        <v>0</v>
      </c>
      <c r="H1125" s="105" t="s">
        <v>464</v>
      </c>
      <c r="I1125" s="98">
        <v>100</v>
      </c>
      <c r="J1125" s="77">
        <v>0</v>
      </c>
      <c r="K1125" s="97" t="s">
        <v>109</v>
      </c>
      <c r="L1125" s="76" t="s">
        <v>57</v>
      </c>
    </row>
    <row r="1126" spans="1:12" s="65" customFormat="1" ht="18.75" customHeight="1">
      <c r="A1126" s="72"/>
      <c r="B1126" s="333" t="s">
        <v>542</v>
      </c>
      <c r="C1126" s="334"/>
      <c r="D1126" s="335"/>
      <c r="E1126" s="95"/>
      <c r="F1126" s="72">
        <f t="shared" si="26"/>
        <v>0</v>
      </c>
      <c r="G1126" s="96">
        <v>0</v>
      </c>
      <c r="H1126" s="105" t="s">
        <v>464</v>
      </c>
      <c r="I1126" s="98">
        <v>100</v>
      </c>
      <c r="J1126" s="77">
        <v>0</v>
      </c>
      <c r="K1126" s="97" t="s">
        <v>109</v>
      </c>
      <c r="L1126" s="76" t="s">
        <v>57</v>
      </c>
    </row>
    <row r="1127" spans="1:12" s="65" customFormat="1" ht="18.75" customHeight="1">
      <c r="A1127" s="72"/>
      <c r="B1127" s="333" t="s">
        <v>527</v>
      </c>
      <c r="C1127" s="334"/>
      <c r="D1127" s="335"/>
      <c r="E1127" s="95"/>
      <c r="F1127" s="72">
        <f t="shared" si="26"/>
        <v>0</v>
      </c>
      <c r="G1127" s="96">
        <v>0</v>
      </c>
      <c r="H1127" s="105" t="s">
        <v>464</v>
      </c>
      <c r="I1127" s="98">
        <v>100</v>
      </c>
      <c r="J1127" s="77">
        <v>0</v>
      </c>
      <c r="K1127" s="97" t="s">
        <v>109</v>
      </c>
      <c r="L1127" s="76" t="s">
        <v>57</v>
      </c>
    </row>
    <row r="1128" spans="1:12" s="65" customFormat="1" ht="18.75" customHeight="1">
      <c r="A1128" s="72"/>
      <c r="B1128" s="333" t="s">
        <v>543</v>
      </c>
      <c r="C1128" s="334"/>
      <c r="D1128" s="335"/>
      <c r="E1128" s="95"/>
      <c r="F1128" s="72">
        <f t="shared" si="26"/>
        <v>0</v>
      </c>
      <c r="G1128" s="96">
        <v>0</v>
      </c>
      <c r="H1128" s="105" t="s">
        <v>464</v>
      </c>
      <c r="I1128" s="98">
        <v>100</v>
      </c>
      <c r="J1128" s="77">
        <v>0</v>
      </c>
      <c r="K1128" s="97" t="s">
        <v>109</v>
      </c>
      <c r="L1128" s="76" t="s">
        <v>57</v>
      </c>
    </row>
    <row r="1129" spans="1:12" s="65" customFormat="1" ht="18.75" customHeight="1">
      <c r="A1129" s="72"/>
      <c r="B1129" s="341"/>
      <c r="C1129" s="342"/>
      <c r="D1129" s="343"/>
      <c r="E1129" s="104"/>
      <c r="F1129" s="98"/>
      <c r="G1129" s="96"/>
      <c r="H1129" s="105"/>
      <c r="I1129" s="98"/>
      <c r="J1129" s="77"/>
      <c r="K1129" s="97"/>
      <c r="L1129" s="76"/>
    </row>
    <row r="1130" spans="1:12" s="65" customFormat="1" ht="18.75" customHeight="1">
      <c r="A1130" s="66">
        <v>18</v>
      </c>
      <c r="B1130" s="344" t="s">
        <v>544</v>
      </c>
      <c r="C1130" s="345"/>
      <c r="D1130" s="346"/>
      <c r="E1130" s="106"/>
      <c r="F1130" s="66">
        <f>G1130*E1130</f>
        <v>0</v>
      </c>
      <c r="G1130" s="107">
        <f>SUM(G1131:G1209)</f>
        <v>0</v>
      </c>
      <c r="H1130" s="108" t="s">
        <v>464</v>
      </c>
      <c r="I1130" s="70">
        <v>100</v>
      </c>
      <c r="J1130" s="107">
        <f>SUM(J1131:J1209)</f>
        <v>0</v>
      </c>
      <c r="K1130" s="109" t="s">
        <v>109</v>
      </c>
      <c r="L1130" s="70" t="s">
        <v>57</v>
      </c>
    </row>
    <row r="1131" spans="1:12" s="65" customFormat="1" ht="18.75" customHeight="1">
      <c r="A1131" s="72"/>
      <c r="B1131" s="350" t="s">
        <v>191</v>
      </c>
      <c r="C1131" s="351"/>
      <c r="D1131" s="352"/>
      <c r="E1131" s="95"/>
      <c r="F1131" s="72">
        <f>G1131*E1131</f>
        <v>0</v>
      </c>
      <c r="G1131" s="96">
        <v>0</v>
      </c>
      <c r="H1131" s="105" t="s">
        <v>464</v>
      </c>
      <c r="I1131" s="98">
        <v>100</v>
      </c>
      <c r="J1131" s="77">
        <v>0</v>
      </c>
      <c r="K1131" s="97" t="s">
        <v>109</v>
      </c>
      <c r="L1131" s="76" t="s">
        <v>57</v>
      </c>
    </row>
    <row r="1132" spans="1:12" s="65" customFormat="1" ht="18.75" customHeight="1">
      <c r="A1132" s="72"/>
      <c r="B1132" s="350" t="s">
        <v>545</v>
      </c>
      <c r="C1132" s="353"/>
      <c r="D1132" s="354"/>
      <c r="E1132" s="95"/>
      <c r="F1132" s="72">
        <f t="shared" ref="F1132:F1195" si="27">G1132*E1132</f>
        <v>0</v>
      </c>
      <c r="G1132" s="96">
        <v>0</v>
      </c>
      <c r="H1132" s="105" t="s">
        <v>464</v>
      </c>
      <c r="I1132" s="98">
        <v>100</v>
      </c>
      <c r="J1132" s="77">
        <v>0</v>
      </c>
      <c r="K1132" s="97" t="s">
        <v>109</v>
      </c>
      <c r="L1132" s="76" t="s">
        <v>57</v>
      </c>
    </row>
    <row r="1133" spans="1:12" s="65" customFormat="1" ht="18.75" customHeight="1">
      <c r="A1133" s="72"/>
      <c r="B1133" s="350" t="s">
        <v>203</v>
      </c>
      <c r="C1133" s="353"/>
      <c r="D1133" s="354"/>
      <c r="E1133" s="95"/>
      <c r="F1133" s="72">
        <f t="shared" si="27"/>
        <v>0</v>
      </c>
      <c r="G1133" s="96">
        <v>0</v>
      </c>
      <c r="H1133" s="105" t="s">
        <v>464</v>
      </c>
      <c r="I1133" s="98">
        <v>100</v>
      </c>
      <c r="J1133" s="77">
        <v>0</v>
      </c>
      <c r="K1133" s="97" t="s">
        <v>109</v>
      </c>
      <c r="L1133" s="76" t="s">
        <v>57</v>
      </c>
    </row>
    <row r="1134" spans="1:12" s="65" customFormat="1" ht="18.75" customHeight="1">
      <c r="A1134" s="72"/>
      <c r="B1134" s="350" t="s">
        <v>546</v>
      </c>
      <c r="C1134" s="351"/>
      <c r="D1134" s="352"/>
      <c r="E1134" s="95"/>
      <c r="F1134" s="72">
        <f t="shared" si="27"/>
        <v>0</v>
      </c>
      <c r="G1134" s="96">
        <v>0</v>
      </c>
      <c r="H1134" s="105" t="s">
        <v>464</v>
      </c>
      <c r="I1134" s="98">
        <v>100</v>
      </c>
      <c r="J1134" s="77">
        <v>0</v>
      </c>
      <c r="K1134" s="97" t="s">
        <v>109</v>
      </c>
      <c r="L1134" s="76" t="s">
        <v>57</v>
      </c>
    </row>
    <row r="1135" spans="1:12" s="65" customFormat="1" ht="18.75" customHeight="1">
      <c r="A1135" s="72"/>
      <c r="B1135" s="350" t="s">
        <v>547</v>
      </c>
      <c r="C1135" s="353"/>
      <c r="D1135" s="354"/>
      <c r="E1135" s="95"/>
      <c r="F1135" s="72">
        <f t="shared" si="27"/>
        <v>0</v>
      </c>
      <c r="G1135" s="96">
        <v>0</v>
      </c>
      <c r="H1135" s="105" t="s">
        <v>464</v>
      </c>
      <c r="I1135" s="98">
        <v>100</v>
      </c>
      <c r="J1135" s="77">
        <v>0</v>
      </c>
      <c r="K1135" s="97" t="s">
        <v>109</v>
      </c>
      <c r="L1135" s="76" t="s">
        <v>57</v>
      </c>
    </row>
    <row r="1136" spans="1:12" s="65" customFormat="1" ht="18.75" customHeight="1">
      <c r="A1136" s="72"/>
      <c r="B1136" s="350" t="s">
        <v>548</v>
      </c>
      <c r="C1136" s="351"/>
      <c r="D1136" s="352"/>
      <c r="E1136" s="95"/>
      <c r="F1136" s="72">
        <f t="shared" si="27"/>
        <v>0</v>
      </c>
      <c r="G1136" s="96">
        <v>0</v>
      </c>
      <c r="H1136" s="105" t="s">
        <v>464</v>
      </c>
      <c r="I1136" s="98">
        <v>100</v>
      </c>
      <c r="J1136" s="77">
        <v>0</v>
      </c>
      <c r="K1136" s="97" t="s">
        <v>109</v>
      </c>
      <c r="L1136" s="76" t="s">
        <v>57</v>
      </c>
    </row>
    <row r="1137" spans="1:12" s="65" customFormat="1" ht="18.75" customHeight="1">
      <c r="A1137" s="72"/>
      <c r="B1137" s="350" t="s">
        <v>549</v>
      </c>
      <c r="C1137" s="351"/>
      <c r="D1137" s="352"/>
      <c r="E1137" s="95"/>
      <c r="F1137" s="72">
        <f t="shared" si="27"/>
        <v>0</v>
      </c>
      <c r="G1137" s="96">
        <v>0</v>
      </c>
      <c r="H1137" s="105" t="s">
        <v>464</v>
      </c>
      <c r="I1137" s="98">
        <v>100</v>
      </c>
      <c r="J1137" s="77">
        <v>0</v>
      </c>
      <c r="K1137" s="97" t="s">
        <v>109</v>
      </c>
      <c r="L1137" s="76" t="s">
        <v>57</v>
      </c>
    </row>
    <row r="1138" spans="1:12" s="65" customFormat="1" ht="18.75" customHeight="1">
      <c r="A1138" s="72"/>
      <c r="B1138" s="350" t="s">
        <v>550</v>
      </c>
      <c r="C1138" s="353"/>
      <c r="D1138" s="354"/>
      <c r="E1138" s="95"/>
      <c r="F1138" s="72">
        <f t="shared" si="27"/>
        <v>0</v>
      </c>
      <c r="G1138" s="96">
        <v>0</v>
      </c>
      <c r="H1138" s="105" t="s">
        <v>464</v>
      </c>
      <c r="I1138" s="98">
        <v>100</v>
      </c>
      <c r="J1138" s="77">
        <v>0</v>
      </c>
      <c r="K1138" s="97" t="s">
        <v>109</v>
      </c>
      <c r="L1138" s="76" t="s">
        <v>57</v>
      </c>
    </row>
    <row r="1139" spans="1:12" s="65" customFormat="1" ht="18.75" customHeight="1">
      <c r="A1139" s="72"/>
      <c r="B1139" s="350" t="s">
        <v>551</v>
      </c>
      <c r="C1139" s="353"/>
      <c r="D1139" s="354"/>
      <c r="E1139" s="95"/>
      <c r="F1139" s="72">
        <f t="shared" si="27"/>
        <v>0</v>
      </c>
      <c r="G1139" s="96">
        <v>0</v>
      </c>
      <c r="H1139" s="105" t="s">
        <v>464</v>
      </c>
      <c r="I1139" s="98">
        <v>100</v>
      </c>
      <c r="J1139" s="77">
        <v>0</v>
      </c>
      <c r="K1139" s="97" t="s">
        <v>109</v>
      </c>
      <c r="L1139" s="76" t="s">
        <v>57</v>
      </c>
    </row>
    <row r="1140" spans="1:12" s="65" customFormat="1" ht="18.75" customHeight="1">
      <c r="A1140" s="72"/>
      <c r="B1140" s="350" t="s">
        <v>552</v>
      </c>
      <c r="C1140" s="353"/>
      <c r="D1140" s="354"/>
      <c r="E1140" s="95"/>
      <c r="F1140" s="72">
        <f t="shared" si="27"/>
        <v>0</v>
      </c>
      <c r="G1140" s="96">
        <v>0</v>
      </c>
      <c r="H1140" s="105" t="s">
        <v>464</v>
      </c>
      <c r="I1140" s="98">
        <v>100</v>
      </c>
      <c r="J1140" s="77">
        <v>0</v>
      </c>
      <c r="K1140" s="97" t="s">
        <v>109</v>
      </c>
      <c r="L1140" s="76" t="s">
        <v>57</v>
      </c>
    </row>
    <row r="1141" spans="1:12" s="65" customFormat="1" ht="18.75" customHeight="1">
      <c r="A1141" s="72"/>
      <c r="B1141" s="350" t="s">
        <v>553</v>
      </c>
      <c r="C1141" s="353"/>
      <c r="D1141" s="354"/>
      <c r="E1141" s="95"/>
      <c r="F1141" s="72">
        <f t="shared" si="27"/>
        <v>0</v>
      </c>
      <c r="G1141" s="96">
        <v>0</v>
      </c>
      <c r="H1141" s="105" t="s">
        <v>464</v>
      </c>
      <c r="I1141" s="98">
        <v>100</v>
      </c>
      <c r="J1141" s="77">
        <v>0</v>
      </c>
      <c r="K1141" s="97" t="s">
        <v>109</v>
      </c>
      <c r="L1141" s="76" t="s">
        <v>57</v>
      </c>
    </row>
    <row r="1142" spans="1:12" s="65" customFormat="1" ht="18.75" customHeight="1">
      <c r="A1142" s="72"/>
      <c r="B1142" s="333" t="s">
        <v>554</v>
      </c>
      <c r="C1142" s="334"/>
      <c r="D1142" s="335"/>
      <c r="E1142" s="95"/>
      <c r="F1142" s="72">
        <f t="shared" si="27"/>
        <v>0</v>
      </c>
      <c r="G1142" s="96">
        <v>0</v>
      </c>
      <c r="H1142" s="105" t="s">
        <v>464</v>
      </c>
      <c r="I1142" s="98">
        <v>100</v>
      </c>
      <c r="J1142" s="77">
        <v>0</v>
      </c>
      <c r="K1142" s="97" t="s">
        <v>109</v>
      </c>
      <c r="L1142" s="76" t="s">
        <v>57</v>
      </c>
    </row>
    <row r="1143" spans="1:12" s="65" customFormat="1" ht="18.75" customHeight="1">
      <c r="A1143" s="72"/>
      <c r="B1143" s="333" t="s">
        <v>555</v>
      </c>
      <c r="C1143" s="334"/>
      <c r="D1143" s="335"/>
      <c r="E1143" s="95"/>
      <c r="F1143" s="72">
        <f t="shared" si="27"/>
        <v>0</v>
      </c>
      <c r="G1143" s="96">
        <v>0</v>
      </c>
      <c r="H1143" s="105" t="s">
        <v>464</v>
      </c>
      <c r="I1143" s="98">
        <v>100</v>
      </c>
      <c r="J1143" s="77">
        <v>0</v>
      </c>
      <c r="K1143" s="97" t="s">
        <v>109</v>
      </c>
      <c r="L1143" s="76" t="s">
        <v>57</v>
      </c>
    </row>
    <row r="1144" spans="1:12" s="65" customFormat="1" ht="18.75" customHeight="1">
      <c r="A1144" s="72"/>
      <c r="B1144" s="333" t="s">
        <v>556</v>
      </c>
      <c r="C1144" s="334"/>
      <c r="D1144" s="335"/>
      <c r="E1144" s="95"/>
      <c r="F1144" s="72">
        <f t="shared" si="27"/>
        <v>0</v>
      </c>
      <c r="G1144" s="96">
        <v>0</v>
      </c>
      <c r="H1144" s="105" t="s">
        <v>464</v>
      </c>
      <c r="I1144" s="98">
        <v>100</v>
      </c>
      <c r="J1144" s="77">
        <v>0</v>
      </c>
      <c r="K1144" s="97" t="s">
        <v>109</v>
      </c>
      <c r="L1144" s="76" t="s">
        <v>57</v>
      </c>
    </row>
    <row r="1145" spans="1:12" s="65" customFormat="1" ht="18.75" customHeight="1">
      <c r="A1145" s="72"/>
      <c r="B1145" s="333" t="s">
        <v>557</v>
      </c>
      <c r="C1145" s="334"/>
      <c r="D1145" s="335"/>
      <c r="E1145" s="95"/>
      <c r="F1145" s="72">
        <f t="shared" si="27"/>
        <v>0</v>
      </c>
      <c r="G1145" s="96">
        <v>0</v>
      </c>
      <c r="H1145" s="105" t="s">
        <v>464</v>
      </c>
      <c r="I1145" s="98">
        <v>100</v>
      </c>
      <c r="J1145" s="77">
        <v>0</v>
      </c>
      <c r="K1145" s="97" t="s">
        <v>109</v>
      </c>
      <c r="L1145" s="76" t="s">
        <v>57</v>
      </c>
    </row>
    <row r="1146" spans="1:12" s="65" customFormat="1" ht="18.75" customHeight="1">
      <c r="A1146" s="72"/>
      <c r="B1146" s="333" t="s">
        <v>558</v>
      </c>
      <c r="C1146" s="334"/>
      <c r="D1146" s="335"/>
      <c r="E1146" s="95"/>
      <c r="F1146" s="72">
        <f t="shared" si="27"/>
        <v>0</v>
      </c>
      <c r="G1146" s="96">
        <v>0</v>
      </c>
      <c r="H1146" s="105" t="s">
        <v>464</v>
      </c>
      <c r="I1146" s="98">
        <v>100</v>
      </c>
      <c r="J1146" s="77">
        <v>0</v>
      </c>
      <c r="K1146" s="97" t="s">
        <v>109</v>
      </c>
      <c r="L1146" s="76" t="s">
        <v>57</v>
      </c>
    </row>
    <row r="1147" spans="1:12" s="65" customFormat="1" ht="18.75" customHeight="1">
      <c r="A1147" s="72"/>
      <c r="B1147" s="333" t="s">
        <v>559</v>
      </c>
      <c r="C1147" s="334"/>
      <c r="D1147" s="335"/>
      <c r="E1147" s="95"/>
      <c r="F1147" s="72">
        <f t="shared" si="27"/>
        <v>0</v>
      </c>
      <c r="G1147" s="96">
        <v>0</v>
      </c>
      <c r="H1147" s="105" t="s">
        <v>464</v>
      </c>
      <c r="I1147" s="98">
        <v>100</v>
      </c>
      <c r="J1147" s="77">
        <v>0</v>
      </c>
      <c r="K1147" s="97" t="s">
        <v>109</v>
      </c>
      <c r="L1147" s="76" t="s">
        <v>57</v>
      </c>
    </row>
    <row r="1148" spans="1:12" s="65" customFormat="1" ht="18.75" customHeight="1">
      <c r="A1148" s="72"/>
      <c r="B1148" s="333" t="s">
        <v>560</v>
      </c>
      <c r="C1148" s="334"/>
      <c r="D1148" s="335"/>
      <c r="E1148" s="95"/>
      <c r="F1148" s="72">
        <f t="shared" si="27"/>
        <v>0</v>
      </c>
      <c r="G1148" s="96">
        <v>0</v>
      </c>
      <c r="H1148" s="105" t="s">
        <v>464</v>
      </c>
      <c r="I1148" s="98">
        <v>100</v>
      </c>
      <c r="J1148" s="77">
        <v>0</v>
      </c>
      <c r="K1148" s="97" t="s">
        <v>109</v>
      </c>
      <c r="L1148" s="76" t="s">
        <v>57</v>
      </c>
    </row>
    <row r="1149" spans="1:12" s="65" customFormat="1" ht="18.75" customHeight="1">
      <c r="A1149" s="72"/>
      <c r="B1149" s="333" t="s">
        <v>237</v>
      </c>
      <c r="C1149" s="334"/>
      <c r="D1149" s="335"/>
      <c r="E1149" s="95"/>
      <c r="F1149" s="72">
        <f t="shared" si="27"/>
        <v>0</v>
      </c>
      <c r="G1149" s="96">
        <v>0</v>
      </c>
      <c r="H1149" s="105" t="s">
        <v>464</v>
      </c>
      <c r="I1149" s="98">
        <v>100</v>
      </c>
      <c r="J1149" s="77">
        <v>0</v>
      </c>
      <c r="K1149" s="97" t="s">
        <v>109</v>
      </c>
      <c r="L1149" s="76" t="s">
        <v>57</v>
      </c>
    </row>
    <row r="1150" spans="1:12" s="65" customFormat="1" ht="18.75" customHeight="1">
      <c r="A1150" s="72"/>
      <c r="B1150" s="333" t="s">
        <v>561</v>
      </c>
      <c r="C1150" s="334"/>
      <c r="D1150" s="335"/>
      <c r="E1150" s="95"/>
      <c r="F1150" s="72">
        <f t="shared" si="27"/>
        <v>0</v>
      </c>
      <c r="G1150" s="96">
        <v>0</v>
      </c>
      <c r="H1150" s="105" t="s">
        <v>464</v>
      </c>
      <c r="I1150" s="98">
        <v>100</v>
      </c>
      <c r="J1150" s="77">
        <v>0</v>
      </c>
      <c r="K1150" s="97" t="s">
        <v>109</v>
      </c>
      <c r="L1150" s="76" t="s">
        <v>57</v>
      </c>
    </row>
    <row r="1151" spans="1:12" s="65" customFormat="1" ht="18.75" customHeight="1">
      <c r="A1151" s="72"/>
      <c r="B1151" s="333" t="s">
        <v>562</v>
      </c>
      <c r="C1151" s="334"/>
      <c r="D1151" s="335"/>
      <c r="E1151" s="95"/>
      <c r="F1151" s="72">
        <f t="shared" si="27"/>
        <v>0</v>
      </c>
      <c r="G1151" s="96">
        <v>0</v>
      </c>
      <c r="H1151" s="105" t="s">
        <v>464</v>
      </c>
      <c r="I1151" s="98">
        <v>100</v>
      </c>
      <c r="J1151" s="77">
        <v>0</v>
      </c>
      <c r="K1151" s="97" t="s">
        <v>109</v>
      </c>
      <c r="L1151" s="76" t="s">
        <v>57</v>
      </c>
    </row>
    <row r="1152" spans="1:12" s="65" customFormat="1" ht="18.75" customHeight="1">
      <c r="A1152" s="72"/>
      <c r="B1152" s="333" t="s">
        <v>563</v>
      </c>
      <c r="C1152" s="334"/>
      <c r="D1152" s="335"/>
      <c r="E1152" s="95"/>
      <c r="F1152" s="72">
        <f t="shared" si="27"/>
        <v>0</v>
      </c>
      <c r="G1152" s="96">
        <v>0</v>
      </c>
      <c r="H1152" s="105" t="s">
        <v>464</v>
      </c>
      <c r="I1152" s="98">
        <v>100</v>
      </c>
      <c r="J1152" s="77">
        <v>0</v>
      </c>
      <c r="K1152" s="97" t="s">
        <v>109</v>
      </c>
      <c r="L1152" s="76" t="s">
        <v>57</v>
      </c>
    </row>
    <row r="1153" spans="1:12" s="65" customFormat="1" ht="18.75" customHeight="1">
      <c r="A1153" s="72"/>
      <c r="B1153" s="333" t="s">
        <v>564</v>
      </c>
      <c r="C1153" s="334"/>
      <c r="D1153" s="335"/>
      <c r="E1153" s="95"/>
      <c r="F1153" s="72">
        <f t="shared" si="27"/>
        <v>0</v>
      </c>
      <c r="G1153" s="96">
        <v>0</v>
      </c>
      <c r="H1153" s="105" t="s">
        <v>464</v>
      </c>
      <c r="I1153" s="98">
        <v>100</v>
      </c>
      <c r="J1153" s="77">
        <v>0</v>
      </c>
      <c r="K1153" s="97" t="s">
        <v>109</v>
      </c>
      <c r="L1153" s="76" t="s">
        <v>57</v>
      </c>
    </row>
    <row r="1154" spans="1:12" s="65" customFormat="1" ht="18.75" customHeight="1">
      <c r="A1154" s="72"/>
      <c r="B1154" s="333" t="s">
        <v>565</v>
      </c>
      <c r="C1154" s="334"/>
      <c r="D1154" s="335"/>
      <c r="E1154" s="95"/>
      <c r="F1154" s="72">
        <f t="shared" si="27"/>
        <v>0</v>
      </c>
      <c r="G1154" s="96">
        <v>0</v>
      </c>
      <c r="H1154" s="105" t="s">
        <v>464</v>
      </c>
      <c r="I1154" s="98">
        <v>100</v>
      </c>
      <c r="J1154" s="77">
        <v>0</v>
      </c>
      <c r="K1154" s="97" t="s">
        <v>109</v>
      </c>
      <c r="L1154" s="76" t="s">
        <v>57</v>
      </c>
    </row>
    <row r="1155" spans="1:12" s="65" customFormat="1" ht="18.75" customHeight="1">
      <c r="A1155" s="72"/>
      <c r="B1155" s="333" t="s">
        <v>566</v>
      </c>
      <c r="C1155" s="334"/>
      <c r="D1155" s="335"/>
      <c r="E1155" s="95"/>
      <c r="F1155" s="72">
        <f t="shared" si="27"/>
        <v>0</v>
      </c>
      <c r="G1155" s="96">
        <v>0</v>
      </c>
      <c r="H1155" s="105" t="s">
        <v>464</v>
      </c>
      <c r="I1155" s="98">
        <v>100</v>
      </c>
      <c r="J1155" s="77">
        <v>0</v>
      </c>
      <c r="K1155" s="97" t="s">
        <v>109</v>
      </c>
      <c r="L1155" s="76" t="s">
        <v>57</v>
      </c>
    </row>
    <row r="1156" spans="1:12" s="65" customFormat="1" ht="18.75" customHeight="1">
      <c r="A1156" s="72"/>
      <c r="B1156" s="333" t="s">
        <v>567</v>
      </c>
      <c r="C1156" s="334"/>
      <c r="D1156" s="335"/>
      <c r="E1156" s="95"/>
      <c r="F1156" s="72">
        <f t="shared" si="27"/>
        <v>0</v>
      </c>
      <c r="G1156" s="96">
        <v>0</v>
      </c>
      <c r="H1156" s="105" t="s">
        <v>464</v>
      </c>
      <c r="I1156" s="98">
        <v>100</v>
      </c>
      <c r="J1156" s="77">
        <v>0</v>
      </c>
      <c r="K1156" s="97" t="s">
        <v>109</v>
      </c>
      <c r="L1156" s="76" t="s">
        <v>57</v>
      </c>
    </row>
    <row r="1157" spans="1:12" s="65" customFormat="1" ht="18.75" customHeight="1">
      <c r="A1157" s="72"/>
      <c r="B1157" s="333" t="s">
        <v>568</v>
      </c>
      <c r="C1157" s="334"/>
      <c r="D1157" s="335"/>
      <c r="E1157" s="95"/>
      <c r="F1157" s="72">
        <f t="shared" si="27"/>
        <v>0</v>
      </c>
      <c r="G1157" s="96">
        <v>0</v>
      </c>
      <c r="H1157" s="105" t="s">
        <v>464</v>
      </c>
      <c r="I1157" s="98">
        <v>100</v>
      </c>
      <c r="J1157" s="77">
        <v>0</v>
      </c>
      <c r="K1157" s="97" t="s">
        <v>109</v>
      </c>
      <c r="L1157" s="76" t="s">
        <v>57</v>
      </c>
    </row>
    <row r="1158" spans="1:12" s="65" customFormat="1" ht="18.75" customHeight="1">
      <c r="A1158" s="72"/>
      <c r="B1158" s="333" t="s">
        <v>569</v>
      </c>
      <c r="C1158" s="334"/>
      <c r="D1158" s="335"/>
      <c r="E1158" s="95"/>
      <c r="F1158" s="72">
        <f t="shared" si="27"/>
        <v>0</v>
      </c>
      <c r="G1158" s="96">
        <v>0</v>
      </c>
      <c r="H1158" s="105" t="s">
        <v>464</v>
      </c>
      <c r="I1158" s="98">
        <v>100</v>
      </c>
      <c r="J1158" s="77">
        <v>0</v>
      </c>
      <c r="K1158" s="97" t="s">
        <v>109</v>
      </c>
      <c r="L1158" s="76" t="s">
        <v>57</v>
      </c>
    </row>
    <row r="1159" spans="1:12" s="65" customFormat="1" ht="18.75" customHeight="1">
      <c r="A1159" s="72"/>
      <c r="B1159" s="333" t="s">
        <v>570</v>
      </c>
      <c r="C1159" s="334"/>
      <c r="D1159" s="335"/>
      <c r="E1159" s="95"/>
      <c r="F1159" s="72">
        <f t="shared" si="27"/>
        <v>0</v>
      </c>
      <c r="G1159" s="96">
        <v>0</v>
      </c>
      <c r="H1159" s="105" t="s">
        <v>464</v>
      </c>
      <c r="I1159" s="98">
        <v>100</v>
      </c>
      <c r="J1159" s="77">
        <v>0</v>
      </c>
      <c r="K1159" s="97" t="s">
        <v>109</v>
      </c>
      <c r="L1159" s="76" t="s">
        <v>57</v>
      </c>
    </row>
    <row r="1160" spans="1:12" s="65" customFormat="1" ht="18.75" customHeight="1">
      <c r="A1160" s="72"/>
      <c r="B1160" s="333" t="s">
        <v>571</v>
      </c>
      <c r="C1160" s="334"/>
      <c r="D1160" s="335"/>
      <c r="E1160" s="95"/>
      <c r="F1160" s="72">
        <f t="shared" si="27"/>
        <v>0</v>
      </c>
      <c r="G1160" s="96">
        <v>0</v>
      </c>
      <c r="H1160" s="105" t="s">
        <v>464</v>
      </c>
      <c r="I1160" s="98">
        <v>100</v>
      </c>
      <c r="J1160" s="77">
        <v>0</v>
      </c>
      <c r="K1160" s="97" t="s">
        <v>109</v>
      </c>
      <c r="L1160" s="76" t="s">
        <v>57</v>
      </c>
    </row>
    <row r="1161" spans="1:12" s="65" customFormat="1" ht="18.75" customHeight="1">
      <c r="A1161" s="72"/>
      <c r="B1161" s="333" t="s">
        <v>572</v>
      </c>
      <c r="C1161" s="334"/>
      <c r="D1161" s="335"/>
      <c r="E1161" s="95"/>
      <c r="F1161" s="72">
        <f t="shared" si="27"/>
        <v>0</v>
      </c>
      <c r="G1161" s="96">
        <v>0</v>
      </c>
      <c r="H1161" s="105" t="s">
        <v>464</v>
      </c>
      <c r="I1161" s="98">
        <v>100</v>
      </c>
      <c r="J1161" s="77">
        <v>0</v>
      </c>
      <c r="K1161" s="97" t="s">
        <v>109</v>
      </c>
      <c r="L1161" s="76" t="s">
        <v>57</v>
      </c>
    </row>
    <row r="1162" spans="1:12" s="65" customFormat="1" ht="18.75" customHeight="1">
      <c r="A1162" s="72"/>
      <c r="B1162" s="333" t="s">
        <v>573</v>
      </c>
      <c r="C1162" s="334"/>
      <c r="D1162" s="335"/>
      <c r="E1162" s="95"/>
      <c r="F1162" s="72">
        <f t="shared" si="27"/>
        <v>0</v>
      </c>
      <c r="G1162" s="96">
        <v>0</v>
      </c>
      <c r="H1162" s="105" t="s">
        <v>464</v>
      </c>
      <c r="I1162" s="98">
        <v>100</v>
      </c>
      <c r="J1162" s="77">
        <v>0</v>
      </c>
      <c r="K1162" s="97" t="s">
        <v>109</v>
      </c>
      <c r="L1162" s="76" t="s">
        <v>57</v>
      </c>
    </row>
    <row r="1163" spans="1:12" s="65" customFormat="1" ht="18.75" customHeight="1">
      <c r="A1163" s="72"/>
      <c r="B1163" s="333" t="s">
        <v>574</v>
      </c>
      <c r="C1163" s="334"/>
      <c r="D1163" s="335"/>
      <c r="E1163" s="95"/>
      <c r="F1163" s="72">
        <f t="shared" si="27"/>
        <v>0</v>
      </c>
      <c r="G1163" s="96">
        <v>0</v>
      </c>
      <c r="H1163" s="105" t="s">
        <v>464</v>
      </c>
      <c r="I1163" s="98">
        <v>100</v>
      </c>
      <c r="J1163" s="77">
        <v>0</v>
      </c>
      <c r="K1163" s="97" t="s">
        <v>109</v>
      </c>
      <c r="L1163" s="76" t="s">
        <v>57</v>
      </c>
    </row>
    <row r="1164" spans="1:12" s="65" customFormat="1" ht="18.75" customHeight="1">
      <c r="A1164" s="72"/>
      <c r="B1164" s="333" t="s">
        <v>575</v>
      </c>
      <c r="C1164" s="334"/>
      <c r="D1164" s="335"/>
      <c r="E1164" s="95"/>
      <c r="F1164" s="72">
        <f t="shared" si="27"/>
        <v>0</v>
      </c>
      <c r="G1164" s="96">
        <v>0</v>
      </c>
      <c r="H1164" s="105" t="s">
        <v>464</v>
      </c>
      <c r="I1164" s="98">
        <v>100</v>
      </c>
      <c r="J1164" s="77">
        <v>0</v>
      </c>
      <c r="K1164" s="97" t="s">
        <v>109</v>
      </c>
      <c r="L1164" s="76" t="s">
        <v>57</v>
      </c>
    </row>
    <row r="1165" spans="1:12" s="65" customFormat="1" ht="18.75" customHeight="1">
      <c r="A1165" s="72"/>
      <c r="B1165" s="333" t="s">
        <v>576</v>
      </c>
      <c r="C1165" s="334"/>
      <c r="D1165" s="335"/>
      <c r="E1165" s="95"/>
      <c r="F1165" s="72">
        <f t="shared" si="27"/>
        <v>0</v>
      </c>
      <c r="G1165" s="96">
        <v>0</v>
      </c>
      <c r="H1165" s="105" t="s">
        <v>464</v>
      </c>
      <c r="I1165" s="98">
        <v>100</v>
      </c>
      <c r="J1165" s="77">
        <v>0</v>
      </c>
      <c r="K1165" s="97" t="s">
        <v>109</v>
      </c>
      <c r="L1165" s="76" t="s">
        <v>57</v>
      </c>
    </row>
    <row r="1166" spans="1:12" s="65" customFormat="1" ht="18.75" customHeight="1">
      <c r="A1166" s="72"/>
      <c r="B1166" s="333" t="s">
        <v>577</v>
      </c>
      <c r="C1166" s="334"/>
      <c r="D1166" s="335"/>
      <c r="E1166" s="95"/>
      <c r="F1166" s="72">
        <f t="shared" si="27"/>
        <v>0</v>
      </c>
      <c r="G1166" s="96">
        <v>0</v>
      </c>
      <c r="H1166" s="105" t="s">
        <v>464</v>
      </c>
      <c r="I1166" s="98">
        <v>100</v>
      </c>
      <c r="J1166" s="77">
        <v>0</v>
      </c>
      <c r="K1166" s="97" t="s">
        <v>109</v>
      </c>
      <c r="L1166" s="76" t="s">
        <v>57</v>
      </c>
    </row>
    <row r="1167" spans="1:12" s="65" customFormat="1" ht="18.75" customHeight="1">
      <c r="A1167" s="72"/>
      <c r="B1167" s="333" t="s">
        <v>578</v>
      </c>
      <c r="C1167" s="334"/>
      <c r="D1167" s="335"/>
      <c r="E1167" s="95"/>
      <c r="F1167" s="72">
        <f t="shared" si="27"/>
        <v>0</v>
      </c>
      <c r="G1167" s="96">
        <v>0</v>
      </c>
      <c r="H1167" s="105" t="s">
        <v>464</v>
      </c>
      <c r="I1167" s="98">
        <v>100</v>
      </c>
      <c r="J1167" s="77">
        <v>0</v>
      </c>
      <c r="K1167" s="97" t="s">
        <v>109</v>
      </c>
      <c r="L1167" s="76" t="s">
        <v>57</v>
      </c>
    </row>
    <row r="1168" spans="1:12" s="65" customFormat="1" ht="18.75" customHeight="1">
      <c r="A1168" s="72"/>
      <c r="B1168" s="333" t="s">
        <v>579</v>
      </c>
      <c r="C1168" s="334"/>
      <c r="D1168" s="335"/>
      <c r="E1168" s="95"/>
      <c r="F1168" s="72">
        <f t="shared" si="27"/>
        <v>0</v>
      </c>
      <c r="G1168" s="96">
        <v>0</v>
      </c>
      <c r="H1168" s="105" t="s">
        <v>464</v>
      </c>
      <c r="I1168" s="98">
        <v>100</v>
      </c>
      <c r="J1168" s="77">
        <v>0</v>
      </c>
      <c r="K1168" s="97" t="s">
        <v>109</v>
      </c>
      <c r="L1168" s="76" t="s">
        <v>57</v>
      </c>
    </row>
    <row r="1169" spans="1:12" s="65" customFormat="1" ht="18.75" customHeight="1">
      <c r="A1169" s="72"/>
      <c r="B1169" s="333" t="s">
        <v>580</v>
      </c>
      <c r="C1169" s="334"/>
      <c r="D1169" s="335"/>
      <c r="E1169" s="95"/>
      <c r="F1169" s="72">
        <f t="shared" si="27"/>
        <v>0</v>
      </c>
      <c r="G1169" s="96">
        <v>0</v>
      </c>
      <c r="H1169" s="105" t="s">
        <v>464</v>
      </c>
      <c r="I1169" s="98">
        <v>100</v>
      </c>
      <c r="J1169" s="77">
        <v>0</v>
      </c>
      <c r="K1169" s="97" t="s">
        <v>109</v>
      </c>
      <c r="L1169" s="76" t="s">
        <v>57</v>
      </c>
    </row>
    <row r="1170" spans="1:12" s="65" customFormat="1" ht="18.75" customHeight="1">
      <c r="A1170" s="72"/>
      <c r="B1170" s="333" t="s">
        <v>581</v>
      </c>
      <c r="C1170" s="334"/>
      <c r="D1170" s="335"/>
      <c r="E1170" s="95"/>
      <c r="F1170" s="72">
        <f t="shared" si="27"/>
        <v>0</v>
      </c>
      <c r="G1170" s="96">
        <v>0</v>
      </c>
      <c r="H1170" s="105" t="s">
        <v>464</v>
      </c>
      <c r="I1170" s="98">
        <v>100</v>
      </c>
      <c r="J1170" s="77">
        <v>0</v>
      </c>
      <c r="K1170" s="97" t="s">
        <v>109</v>
      </c>
      <c r="L1170" s="76" t="s">
        <v>57</v>
      </c>
    </row>
    <row r="1171" spans="1:12" s="65" customFormat="1" ht="18" customHeight="1">
      <c r="A1171" s="72"/>
      <c r="B1171" s="333" t="s">
        <v>582</v>
      </c>
      <c r="C1171" s="334"/>
      <c r="D1171" s="335"/>
      <c r="E1171" s="95"/>
      <c r="F1171" s="72">
        <f t="shared" si="27"/>
        <v>0</v>
      </c>
      <c r="G1171" s="96">
        <v>0</v>
      </c>
      <c r="H1171" s="105" t="s">
        <v>464</v>
      </c>
      <c r="I1171" s="98">
        <v>100</v>
      </c>
      <c r="J1171" s="77">
        <v>0</v>
      </c>
      <c r="K1171" s="97" t="s">
        <v>109</v>
      </c>
      <c r="L1171" s="76" t="s">
        <v>57</v>
      </c>
    </row>
    <row r="1172" spans="1:12" s="65" customFormat="1" ht="18" customHeight="1">
      <c r="A1172" s="72"/>
      <c r="B1172" s="333" t="s">
        <v>299</v>
      </c>
      <c r="C1172" s="334"/>
      <c r="D1172" s="92"/>
      <c r="E1172" s="95"/>
      <c r="F1172" s="72">
        <f t="shared" si="27"/>
        <v>0</v>
      </c>
      <c r="G1172" s="96">
        <v>0</v>
      </c>
      <c r="H1172" s="105" t="s">
        <v>464</v>
      </c>
      <c r="I1172" s="98">
        <v>100</v>
      </c>
      <c r="J1172" s="77">
        <v>0</v>
      </c>
      <c r="K1172" s="97" t="s">
        <v>109</v>
      </c>
      <c r="L1172" s="76" t="s">
        <v>57</v>
      </c>
    </row>
    <row r="1173" spans="1:12" s="65" customFormat="1" ht="18.75" customHeight="1">
      <c r="A1173" s="72"/>
      <c r="B1173" s="333" t="s">
        <v>301</v>
      </c>
      <c r="C1173" s="334"/>
      <c r="D1173" s="92"/>
      <c r="E1173" s="95"/>
      <c r="F1173" s="72">
        <f t="shared" si="27"/>
        <v>0</v>
      </c>
      <c r="G1173" s="96">
        <v>0</v>
      </c>
      <c r="H1173" s="105" t="s">
        <v>464</v>
      </c>
      <c r="I1173" s="98">
        <v>100</v>
      </c>
      <c r="J1173" s="77">
        <v>0</v>
      </c>
      <c r="K1173" s="97" t="s">
        <v>109</v>
      </c>
      <c r="L1173" s="76" t="s">
        <v>57</v>
      </c>
    </row>
    <row r="1174" spans="1:12" s="65" customFormat="1" ht="18.75" customHeight="1">
      <c r="A1174" s="72"/>
      <c r="B1174" s="333" t="s">
        <v>583</v>
      </c>
      <c r="C1174" s="334"/>
      <c r="D1174" s="92"/>
      <c r="E1174" s="95"/>
      <c r="F1174" s="72">
        <f t="shared" si="27"/>
        <v>0</v>
      </c>
      <c r="G1174" s="96">
        <v>0</v>
      </c>
      <c r="H1174" s="105" t="s">
        <v>464</v>
      </c>
      <c r="I1174" s="98">
        <v>100</v>
      </c>
      <c r="J1174" s="77">
        <v>0</v>
      </c>
      <c r="K1174" s="97" t="s">
        <v>109</v>
      </c>
      <c r="L1174" s="76" t="s">
        <v>57</v>
      </c>
    </row>
    <row r="1175" spans="1:12" s="65" customFormat="1" ht="18.75" customHeight="1">
      <c r="A1175" s="72"/>
      <c r="B1175" s="333" t="s">
        <v>584</v>
      </c>
      <c r="C1175" s="334"/>
      <c r="D1175" s="92"/>
      <c r="E1175" s="95"/>
      <c r="F1175" s="72">
        <f t="shared" si="27"/>
        <v>0</v>
      </c>
      <c r="G1175" s="96">
        <v>0</v>
      </c>
      <c r="H1175" s="105" t="s">
        <v>464</v>
      </c>
      <c r="I1175" s="98">
        <v>100</v>
      </c>
      <c r="J1175" s="77">
        <v>0</v>
      </c>
      <c r="K1175" s="97" t="s">
        <v>109</v>
      </c>
      <c r="L1175" s="76" t="s">
        <v>57</v>
      </c>
    </row>
    <row r="1176" spans="1:12" s="65" customFormat="1" ht="18.75" customHeight="1">
      <c r="A1176" s="72"/>
      <c r="B1176" s="333" t="s">
        <v>585</v>
      </c>
      <c r="C1176" s="334"/>
      <c r="D1176" s="92"/>
      <c r="E1176" s="95"/>
      <c r="F1176" s="72">
        <f t="shared" si="27"/>
        <v>0</v>
      </c>
      <c r="G1176" s="96">
        <v>0</v>
      </c>
      <c r="H1176" s="105" t="s">
        <v>464</v>
      </c>
      <c r="I1176" s="98">
        <v>100</v>
      </c>
      <c r="J1176" s="77">
        <v>0</v>
      </c>
      <c r="K1176" s="97" t="s">
        <v>109</v>
      </c>
      <c r="L1176" s="76" t="s">
        <v>57</v>
      </c>
    </row>
    <row r="1177" spans="1:12" s="65" customFormat="1" ht="18.75" customHeight="1">
      <c r="A1177" s="72"/>
      <c r="B1177" s="333" t="s">
        <v>304</v>
      </c>
      <c r="C1177" s="334"/>
      <c r="D1177" s="92"/>
      <c r="E1177" s="95"/>
      <c r="F1177" s="72">
        <f t="shared" si="27"/>
        <v>0</v>
      </c>
      <c r="G1177" s="96">
        <v>0</v>
      </c>
      <c r="H1177" s="105" t="s">
        <v>464</v>
      </c>
      <c r="I1177" s="98">
        <v>100</v>
      </c>
      <c r="J1177" s="77">
        <v>0</v>
      </c>
      <c r="K1177" s="97" t="s">
        <v>109</v>
      </c>
      <c r="L1177" s="76" t="s">
        <v>57</v>
      </c>
    </row>
    <row r="1178" spans="1:12" s="65" customFormat="1" ht="18.75" customHeight="1">
      <c r="A1178" s="72"/>
      <c r="B1178" s="333" t="s">
        <v>305</v>
      </c>
      <c r="C1178" s="334"/>
      <c r="D1178" s="92"/>
      <c r="E1178" s="95"/>
      <c r="F1178" s="72">
        <f t="shared" si="27"/>
        <v>0</v>
      </c>
      <c r="G1178" s="96">
        <v>0</v>
      </c>
      <c r="H1178" s="105" t="s">
        <v>464</v>
      </c>
      <c r="I1178" s="98">
        <v>100</v>
      </c>
      <c r="J1178" s="77">
        <v>0</v>
      </c>
      <c r="K1178" s="97" t="s">
        <v>109</v>
      </c>
      <c r="L1178" s="76" t="s">
        <v>57</v>
      </c>
    </row>
    <row r="1179" spans="1:12" s="65" customFormat="1" ht="18.75" customHeight="1">
      <c r="A1179" s="72"/>
      <c r="B1179" s="333" t="s">
        <v>586</v>
      </c>
      <c r="C1179" s="334"/>
      <c r="D1179" s="92"/>
      <c r="E1179" s="95"/>
      <c r="F1179" s="72">
        <f t="shared" si="27"/>
        <v>0</v>
      </c>
      <c r="G1179" s="96">
        <v>0</v>
      </c>
      <c r="H1179" s="105" t="s">
        <v>464</v>
      </c>
      <c r="I1179" s="98">
        <v>100</v>
      </c>
      <c r="J1179" s="77">
        <v>0</v>
      </c>
      <c r="K1179" s="97" t="s">
        <v>109</v>
      </c>
      <c r="L1179" s="76" t="s">
        <v>57</v>
      </c>
    </row>
    <row r="1180" spans="1:12" s="65" customFormat="1" ht="18.75" customHeight="1">
      <c r="A1180" s="72"/>
      <c r="B1180" s="333" t="s">
        <v>587</v>
      </c>
      <c r="C1180" s="334"/>
      <c r="D1180" s="92"/>
      <c r="E1180" s="95"/>
      <c r="F1180" s="72">
        <f t="shared" si="27"/>
        <v>0</v>
      </c>
      <c r="G1180" s="96">
        <v>0</v>
      </c>
      <c r="H1180" s="105" t="s">
        <v>464</v>
      </c>
      <c r="I1180" s="98">
        <v>100</v>
      </c>
      <c r="J1180" s="77">
        <v>0</v>
      </c>
      <c r="K1180" s="97" t="s">
        <v>109</v>
      </c>
      <c r="L1180" s="76" t="s">
        <v>57</v>
      </c>
    </row>
    <row r="1181" spans="1:12" s="65" customFormat="1" ht="18.75" customHeight="1">
      <c r="A1181" s="72"/>
      <c r="B1181" s="333" t="s">
        <v>588</v>
      </c>
      <c r="C1181" s="334"/>
      <c r="D1181" s="92"/>
      <c r="E1181" s="95"/>
      <c r="F1181" s="72">
        <f t="shared" si="27"/>
        <v>0</v>
      </c>
      <c r="G1181" s="96">
        <v>0</v>
      </c>
      <c r="H1181" s="105" t="s">
        <v>464</v>
      </c>
      <c r="I1181" s="98">
        <v>100</v>
      </c>
      <c r="J1181" s="77">
        <v>0</v>
      </c>
      <c r="K1181" s="97" t="s">
        <v>109</v>
      </c>
      <c r="L1181" s="76" t="s">
        <v>57</v>
      </c>
    </row>
    <row r="1182" spans="1:12" s="65" customFormat="1" ht="18.75" customHeight="1">
      <c r="A1182" s="72"/>
      <c r="B1182" s="333" t="s">
        <v>589</v>
      </c>
      <c r="C1182" s="334"/>
      <c r="D1182" s="92"/>
      <c r="E1182" s="95"/>
      <c r="F1182" s="72">
        <f t="shared" si="27"/>
        <v>0</v>
      </c>
      <c r="G1182" s="96">
        <v>0</v>
      </c>
      <c r="H1182" s="105" t="s">
        <v>464</v>
      </c>
      <c r="I1182" s="98">
        <v>100</v>
      </c>
      <c r="J1182" s="77">
        <v>0</v>
      </c>
      <c r="K1182" s="97" t="s">
        <v>109</v>
      </c>
      <c r="L1182" s="76" t="s">
        <v>57</v>
      </c>
    </row>
    <row r="1183" spans="1:12" s="65" customFormat="1" ht="18.75" customHeight="1">
      <c r="A1183" s="72"/>
      <c r="B1183" s="333" t="s">
        <v>175</v>
      </c>
      <c r="C1183" s="334"/>
      <c r="D1183" s="92"/>
      <c r="E1183" s="95"/>
      <c r="F1183" s="72">
        <f t="shared" si="27"/>
        <v>0</v>
      </c>
      <c r="G1183" s="96">
        <v>0</v>
      </c>
      <c r="H1183" s="105" t="s">
        <v>464</v>
      </c>
      <c r="I1183" s="98">
        <v>100</v>
      </c>
      <c r="J1183" s="77">
        <v>0</v>
      </c>
      <c r="K1183" s="97" t="s">
        <v>109</v>
      </c>
      <c r="L1183" s="76" t="s">
        <v>57</v>
      </c>
    </row>
    <row r="1184" spans="1:12" s="65" customFormat="1" ht="18.75" customHeight="1">
      <c r="A1184" s="72"/>
      <c r="B1184" s="333" t="s">
        <v>309</v>
      </c>
      <c r="C1184" s="334"/>
      <c r="D1184" s="92"/>
      <c r="E1184" s="95"/>
      <c r="F1184" s="72">
        <f t="shared" si="27"/>
        <v>0</v>
      </c>
      <c r="G1184" s="96">
        <v>0</v>
      </c>
      <c r="H1184" s="105" t="s">
        <v>464</v>
      </c>
      <c r="I1184" s="98">
        <v>100</v>
      </c>
      <c r="J1184" s="77">
        <v>0</v>
      </c>
      <c r="K1184" s="97" t="s">
        <v>109</v>
      </c>
      <c r="L1184" s="76" t="s">
        <v>57</v>
      </c>
    </row>
    <row r="1185" spans="1:12" s="65" customFormat="1" ht="18.75" customHeight="1">
      <c r="A1185" s="72"/>
      <c r="B1185" s="333" t="s">
        <v>590</v>
      </c>
      <c r="C1185" s="334"/>
      <c r="D1185" s="92"/>
      <c r="E1185" s="112"/>
      <c r="F1185" s="72">
        <f t="shared" si="27"/>
        <v>0</v>
      </c>
      <c r="G1185" s="96">
        <v>0</v>
      </c>
      <c r="H1185" s="105" t="s">
        <v>464</v>
      </c>
      <c r="I1185" s="98">
        <v>100</v>
      </c>
      <c r="J1185" s="77">
        <v>0</v>
      </c>
      <c r="K1185" s="97" t="s">
        <v>109</v>
      </c>
      <c r="L1185" s="76" t="s">
        <v>57</v>
      </c>
    </row>
    <row r="1186" spans="1:12" s="65" customFormat="1" ht="18.75" customHeight="1">
      <c r="A1186" s="72"/>
      <c r="B1186" s="333" t="s">
        <v>314</v>
      </c>
      <c r="C1186" s="334"/>
      <c r="D1186" s="92"/>
      <c r="E1186" s="112"/>
      <c r="F1186" s="72">
        <f t="shared" si="27"/>
        <v>0</v>
      </c>
      <c r="G1186" s="96">
        <v>0</v>
      </c>
      <c r="H1186" s="105" t="s">
        <v>464</v>
      </c>
      <c r="I1186" s="98">
        <v>100</v>
      </c>
      <c r="J1186" s="77">
        <v>0</v>
      </c>
      <c r="K1186" s="97" t="s">
        <v>109</v>
      </c>
      <c r="L1186" s="76" t="s">
        <v>57</v>
      </c>
    </row>
    <row r="1187" spans="1:12" s="65" customFormat="1" ht="18.75" customHeight="1">
      <c r="A1187" s="72"/>
      <c r="B1187" s="333" t="s">
        <v>591</v>
      </c>
      <c r="C1187" s="334"/>
      <c r="D1187" s="92"/>
      <c r="E1187" s="112"/>
      <c r="F1187" s="72">
        <f t="shared" si="27"/>
        <v>0</v>
      </c>
      <c r="G1187" s="96">
        <v>0</v>
      </c>
      <c r="H1187" s="105" t="s">
        <v>464</v>
      </c>
      <c r="I1187" s="98">
        <v>100</v>
      </c>
      <c r="J1187" s="77">
        <v>0</v>
      </c>
      <c r="K1187" s="97" t="s">
        <v>109</v>
      </c>
      <c r="L1187" s="76" t="s">
        <v>57</v>
      </c>
    </row>
    <row r="1188" spans="1:12" s="65" customFormat="1" ht="18.75" customHeight="1">
      <c r="A1188" s="72"/>
      <c r="B1188" s="333" t="s">
        <v>318</v>
      </c>
      <c r="C1188" s="334"/>
      <c r="D1188" s="92"/>
      <c r="E1188" s="112"/>
      <c r="F1188" s="72">
        <f t="shared" si="27"/>
        <v>0</v>
      </c>
      <c r="G1188" s="96">
        <v>0</v>
      </c>
      <c r="H1188" s="105" t="s">
        <v>464</v>
      </c>
      <c r="I1188" s="98">
        <v>100</v>
      </c>
      <c r="J1188" s="77">
        <v>0</v>
      </c>
      <c r="K1188" s="97" t="s">
        <v>109</v>
      </c>
      <c r="L1188" s="76" t="s">
        <v>57</v>
      </c>
    </row>
    <row r="1189" spans="1:12" s="65" customFormat="1" ht="18.75" customHeight="1">
      <c r="A1189" s="72"/>
      <c r="B1189" s="333" t="s">
        <v>592</v>
      </c>
      <c r="C1189" s="334"/>
      <c r="D1189" s="92"/>
      <c r="E1189" s="112"/>
      <c r="F1189" s="72">
        <f t="shared" si="27"/>
        <v>0</v>
      </c>
      <c r="G1189" s="96">
        <v>0</v>
      </c>
      <c r="H1189" s="105" t="s">
        <v>464</v>
      </c>
      <c r="I1189" s="98">
        <v>100</v>
      </c>
      <c r="J1189" s="77">
        <v>0</v>
      </c>
      <c r="K1189" s="97" t="s">
        <v>109</v>
      </c>
      <c r="L1189" s="76" t="s">
        <v>57</v>
      </c>
    </row>
    <row r="1190" spans="1:12" s="65" customFormat="1" ht="18.75" customHeight="1">
      <c r="A1190" s="72"/>
      <c r="B1190" s="333" t="s">
        <v>593</v>
      </c>
      <c r="C1190" s="334"/>
      <c r="D1190" s="92"/>
      <c r="E1190" s="112"/>
      <c r="F1190" s="72">
        <f t="shared" si="27"/>
        <v>0</v>
      </c>
      <c r="G1190" s="96">
        <v>0</v>
      </c>
      <c r="H1190" s="105" t="s">
        <v>464</v>
      </c>
      <c r="I1190" s="98">
        <v>100</v>
      </c>
      <c r="J1190" s="77">
        <v>0</v>
      </c>
      <c r="K1190" s="97" t="s">
        <v>109</v>
      </c>
      <c r="L1190" s="76" t="s">
        <v>57</v>
      </c>
    </row>
    <row r="1191" spans="1:12" s="65" customFormat="1" ht="18.75" customHeight="1">
      <c r="A1191" s="72"/>
      <c r="B1191" s="333" t="s">
        <v>594</v>
      </c>
      <c r="C1191" s="334"/>
      <c r="D1191" s="92"/>
      <c r="E1191" s="95"/>
      <c r="F1191" s="72">
        <f t="shared" si="27"/>
        <v>0</v>
      </c>
      <c r="G1191" s="96">
        <v>0</v>
      </c>
      <c r="H1191" s="105" t="s">
        <v>464</v>
      </c>
      <c r="I1191" s="98">
        <v>100</v>
      </c>
      <c r="J1191" s="77">
        <v>0</v>
      </c>
      <c r="K1191" s="97" t="s">
        <v>109</v>
      </c>
      <c r="L1191" s="76" t="s">
        <v>57</v>
      </c>
    </row>
    <row r="1192" spans="1:12" s="65" customFormat="1" ht="18.75" customHeight="1">
      <c r="A1192" s="72"/>
      <c r="B1192" s="333" t="s">
        <v>595</v>
      </c>
      <c r="C1192" s="349"/>
      <c r="D1192" s="92"/>
      <c r="E1192" s="95"/>
      <c r="F1192" s="72">
        <f t="shared" si="27"/>
        <v>0</v>
      </c>
      <c r="G1192" s="96">
        <v>0</v>
      </c>
      <c r="H1192" s="105" t="s">
        <v>464</v>
      </c>
      <c r="I1192" s="98">
        <v>100</v>
      </c>
      <c r="J1192" s="77">
        <v>0</v>
      </c>
      <c r="K1192" s="97" t="s">
        <v>109</v>
      </c>
      <c r="L1192" s="76" t="s">
        <v>57</v>
      </c>
    </row>
    <row r="1193" spans="1:12" s="65" customFormat="1" ht="18.75" customHeight="1">
      <c r="A1193" s="72"/>
      <c r="B1193" s="333" t="s">
        <v>596</v>
      </c>
      <c r="C1193" s="334"/>
      <c r="D1193" s="92"/>
      <c r="E1193" s="95"/>
      <c r="F1193" s="72">
        <f t="shared" si="27"/>
        <v>0</v>
      </c>
      <c r="G1193" s="96">
        <v>0</v>
      </c>
      <c r="H1193" s="105" t="s">
        <v>464</v>
      </c>
      <c r="I1193" s="98">
        <v>100</v>
      </c>
      <c r="J1193" s="77">
        <v>0</v>
      </c>
      <c r="K1193" s="97" t="s">
        <v>109</v>
      </c>
      <c r="L1193" s="76" t="s">
        <v>57</v>
      </c>
    </row>
    <row r="1194" spans="1:12" s="65" customFormat="1" ht="18.75" customHeight="1">
      <c r="A1194" s="72"/>
      <c r="B1194" s="333" t="s">
        <v>597</v>
      </c>
      <c r="C1194" s="334"/>
      <c r="D1194" s="92"/>
      <c r="E1194" s="95"/>
      <c r="F1194" s="72">
        <f t="shared" si="27"/>
        <v>0</v>
      </c>
      <c r="G1194" s="96">
        <v>0</v>
      </c>
      <c r="H1194" s="105" t="s">
        <v>464</v>
      </c>
      <c r="I1194" s="98">
        <v>100</v>
      </c>
      <c r="J1194" s="77">
        <v>0</v>
      </c>
      <c r="K1194" s="97" t="s">
        <v>109</v>
      </c>
      <c r="L1194" s="76" t="s">
        <v>57</v>
      </c>
    </row>
    <row r="1195" spans="1:12" s="65" customFormat="1" ht="18.75" customHeight="1">
      <c r="A1195" s="72"/>
      <c r="B1195" s="333" t="s">
        <v>598</v>
      </c>
      <c r="C1195" s="334"/>
      <c r="D1195" s="92"/>
      <c r="E1195" s="113"/>
      <c r="F1195" s="72">
        <f t="shared" si="27"/>
        <v>0</v>
      </c>
      <c r="G1195" s="96">
        <v>0</v>
      </c>
      <c r="H1195" s="105" t="s">
        <v>464</v>
      </c>
      <c r="I1195" s="98">
        <v>100</v>
      </c>
      <c r="J1195" s="77">
        <v>0</v>
      </c>
      <c r="K1195" s="97" t="s">
        <v>109</v>
      </c>
      <c r="L1195" s="76" t="s">
        <v>57</v>
      </c>
    </row>
    <row r="1196" spans="1:12" s="65" customFormat="1" ht="18.75" customHeight="1">
      <c r="A1196" s="72"/>
      <c r="B1196" s="333" t="s">
        <v>599</v>
      </c>
      <c r="C1196" s="334"/>
      <c r="D1196" s="92"/>
      <c r="E1196" s="95"/>
      <c r="F1196" s="72">
        <f t="shared" ref="F1196:F1209" si="28">G1196*E1196</f>
        <v>0</v>
      </c>
      <c r="G1196" s="96">
        <v>0</v>
      </c>
      <c r="H1196" s="105" t="s">
        <v>464</v>
      </c>
      <c r="I1196" s="98">
        <v>100</v>
      </c>
      <c r="J1196" s="77">
        <v>0</v>
      </c>
      <c r="K1196" s="97" t="s">
        <v>109</v>
      </c>
      <c r="L1196" s="76" t="s">
        <v>57</v>
      </c>
    </row>
    <row r="1197" spans="1:12" s="65" customFormat="1" ht="18.75" customHeight="1">
      <c r="A1197" s="72"/>
      <c r="B1197" s="333" t="s">
        <v>600</v>
      </c>
      <c r="C1197" s="334"/>
      <c r="D1197" s="92"/>
      <c r="E1197" s="95"/>
      <c r="F1197" s="72">
        <f t="shared" si="28"/>
        <v>0</v>
      </c>
      <c r="G1197" s="96">
        <v>0</v>
      </c>
      <c r="H1197" s="105" t="s">
        <v>464</v>
      </c>
      <c r="I1197" s="98">
        <v>100</v>
      </c>
      <c r="J1197" s="77">
        <v>0</v>
      </c>
      <c r="K1197" s="97" t="s">
        <v>109</v>
      </c>
      <c r="L1197" s="76" t="s">
        <v>57</v>
      </c>
    </row>
    <row r="1198" spans="1:12" s="65" customFormat="1" ht="18.75" customHeight="1">
      <c r="A1198" s="72"/>
      <c r="B1198" s="333" t="s">
        <v>601</v>
      </c>
      <c r="C1198" s="334"/>
      <c r="D1198" s="92"/>
      <c r="E1198" s="95"/>
      <c r="F1198" s="72">
        <f t="shared" si="28"/>
        <v>0</v>
      </c>
      <c r="G1198" s="96">
        <v>0</v>
      </c>
      <c r="H1198" s="105" t="s">
        <v>464</v>
      </c>
      <c r="I1198" s="98">
        <v>100</v>
      </c>
      <c r="J1198" s="77">
        <v>0</v>
      </c>
      <c r="K1198" s="97" t="s">
        <v>109</v>
      </c>
      <c r="L1198" s="76" t="s">
        <v>57</v>
      </c>
    </row>
    <row r="1199" spans="1:12" s="65" customFormat="1" ht="18.75" customHeight="1">
      <c r="A1199" s="72"/>
      <c r="B1199" s="333" t="s">
        <v>602</v>
      </c>
      <c r="C1199" s="334"/>
      <c r="D1199" s="92"/>
      <c r="E1199" s="95"/>
      <c r="F1199" s="72">
        <f t="shared" si="28"/>
        <v>0</v>
      </c>
      <c r="G1199" s="96">
        <v>0</v>
      </c>
      <c r="H1199" s="105" t="s">
        <v>464</v>
      </c>
      <c r="I1199" s="98">
        <v>100</v>
      </c>
      <c r="J1199" s="77">
        <v>0</v>
      </c>
      <c r="K1199" s="97" t="s">
        <v>109</v>
      </c>
      <c r="L1199" s="76" t="s">
        <v>57</v>
      </c>
    </row>
    <row r="1200" spans="1:12" s="65" customFormat="1" ht="18.75" customHeight="1">
      <c r="A1200" s="72"/>
      <c r="B1200" s="333" t="s">
        <v>603</v>
      </c>
      <c r="C1200" s="334"/>
      <c r="D1200" s="92"/>
      <c r="E1200" s="95"/>
      <c r="F1200" s="72">
        <f t="shared" si="28"/>
        <v>0</v>
      </c>
      <c r="G1200" s="96">
        <v>0</v>
      </c>
      <c r="H1200" s="105" t="s">
        <v>464</v>
      </c>
      <c r="I1200" s="98">
        <v>100</v>
      </c>
      <c r="J1200" s="77">
        <v>0</v>
      </c>
      <c r="K1200" s="97" t="s">
        <v>109</v>
      </c>
      <c r="L1200" s="76" t="s">
        <v>57</v>
      </c>
    </row>
    <row r="1201" spans="1:12" s="65" customFormat="1" ht="18.75" customHeight="1">
      <c r="A1201" s="72"/>
      <c r="B1201" s="333" t="s">
        <v>604</v>
      </c>
      <c r="C1201" s="349"/>
      <c r="D1201" s="114"/>
      <c r="E1201" s="95"/>
      <c r="F1201" s="72">
        <f t="shared" si="28"/>
        <v>0</v>
      </c>
      <c r="G1201" s="96">
        <v>0</v>
      </c>
      <c r="H1201" s="105" t="s">
        <v>464</v>
      </c>
      <c r="I1201" s="98">
        <v>100</v>
      </c>
      <c r="J1201" s="77">
        <v>0</v>
      </c>
      <c r="K1201" s="97" t="s">
        <v>109</v>
      </c>
      <c r="L1201" s="76" t="s">
        <v>57</v>
      </c>
    </row>
    <row r="1202" spans="1:12" s="65" customFormat="1" ht="18.75" customHeight="1">
      <c r="A1202" s="72"/>
      <c r="B1202" s="333" t="s">
        <v>605</v>
      </c>
      <c r="C1202" s="334"/>
      <c r="D1202" s="92"/>
      <c r="E1202" s="95"/>
      <c r="F1202" s="72">
        <f t="shared" si="28"/>
        <v>0</v>
      </c>
      <c r="G1202" s="96">
        <v>0</v>
      </c>
      <c r="H1202" s="105" t="s">
        <v>464</v>
      </c>
      <c r="I1202" s="98">
        <v>100</v>
      </c>
      <c r="J1202" s="77">
        <v>0</v>
      </c>
      <c r="K1202" s="97" t="s">
        <v>109</v>
      </c>
      <c r="L1202" s="76" t="s">
        <v>57</v>
      </c>
    </row>
    <row r="1203" spans="1:12" s="65" customFormat="1" ht="18.75" customHeight="1">
      <c r="A1203" s="72"/>
      <c r="B1203" s="333" t="s">
        <v>606</v>
      </c>
      <c r="C1203" s="334"/>
      <c r="D1203" s="92"/>
      <c r="E1203" s="95"/>
      <c r="F1203" s="72">
        <f t="shared" si="28"/>
        <v>0</v>
      </c>
      <c r="G1203" s="96">
        <v>0</v>
      </c>
      <c r="H1203" s="105" t="s">
        <v>464</v>
      </c>
      <c r="I1203" s="98">
        <v>100</v>
      </c>
      <c r="J1203" s="77">
        <v>0</v>
      </c>
      <c r="K1203" s="97" t="s">
        <v>109</v>
      </c>
      <c r="L1203" s="76" t="s">
        <v>57</v>
      </c>
    </row>
    <row r="1204" spans="1:12" s="65" customFormat="1" ht="18.75" customHeight="1">
      <c r="A1204" s="72"/>
      <c r="B1204" s="333" t="s">
        <v>607</v>
      </c>
      <c r="C1204" s="334"/>
      <c r="D1204" s="335"/>
      <c r="E1204" s="95"/>
      <c r="F1204" s="72">
        <f t="shared" si="28"/>
        <v>0</v>
      </c>
      <c r="G1204" s="96">
        <v>0</v>
      </c>
      <c r="H1204" s="105" t="s">
        <v>464</v>
      </c>
      <c r="I1204" s="98">
        <v>100</v>
      </c>
      <c r="J1204" s="77">
        <v>0</v>
      </c>
      <c r="K1204" s="97" t="s">
        <v>109</v>
      </c>
      <c r="L1204" s="76" t="s">
        <v>57</v>
      </c>
    </row>
    <row r="1205" spans="1:12" s="65" customFormat="1" ht="18.75" customHeight="1">
      <c r="A1205" s="72"/>
      <c r="B1205" s="333" t="s">
        <v>608</v>
      </c>
      <c r="C1205" s="334"/>
      <c r="D1205" s="335"/>
      <c r="E1205" s="95"/>
      <c r="F1205" s="72">
        <f t="shared" si="28"/>
        <v>0</v>
      </c>
      <c r="G1205" s="96">
        <v>0</v>
      </c>
      <c r="H1205" s="105" t="s">
        <v>464</v>
      </c>
      <c r="I1205" s="98">
        <v>100</v>
      </c>
      <c r="J1205" s="77">
        <v>0</v>
      </c>
      <c r="K1205" s="97" t="s">
        <v>109</v>
      </c>
      <c r="L1205" s="76" t="s">
        <v>57</v>
      </c>
    </row>
    <row r="1206" spans="1:12" s="65" customFormat="1" ht="18.75" customHeight="1">
      <c r="A1206" s="72"/>
      <c r="B1206" s="333" t="s">
        <v>609</v>
      </c>
      <c r="C1206" s="334"/>
      <c r="D1206" s="335"/>
      <c r="E1206" s="95"/>
      <c r="F1206" s="72">
        <f t="shared" si="28"/>
        <v>0</v>
      </c>
      <c r="G1206" s="96">
        <v>0</v>
      </c>
      <c r="H1206" s="105" t="s">
        <v>464</v>
      </c>
      <c r="I1206" s="98">
        <v>100</v>
      </c>
      <c r="J1206" s="77">
        <v>0</v>
      </c>
      <c r="K1206" s="97" t="s">
        <v>109</v>
      </c>
      <c r="L1206" s="76" t="s">
        <v>57</v>
      </c>
    </row>
    <row r="1207" spans="1:12" s="65" customFormat="1" ht="18.75" customHeight="1">
      <c r="A1207" s="72"/>
      <c r="B1207" s="347" t="s">
        <v>610</v>
      </c>
      <c r="C1207" s="348"/>
      <c r="D1207" s="92"/>
      <c r="E1207" s="95"/>
      <c r="F1207" s="72">
        <f t="shared" si="28"/>
        <v>0</v>
      </c>
      <c r="G1207" s="96">
        <v>0</v>
      </c>
      <c r="H1207" s="105" t="s">
        <v>464</v>
      </c>
      <c r="I1207" s="98">
        <v>100</v>
      </c>
      <c r="J1207" s="77">
        <v>0</v>
      </c>
      <c r="K1207" s="97" t="s">
        <v>109</v>
      </c>
      <c r="L1207" s="76" t="s">
        <v>57</v>
      </c>
    </row>
    <row r="1208" spans="1:12" s="65" customFormat="1" ht="18.75" customHeight="1">
      <c r="A1208" s="72"/>
      <c r="B1208" s="347" t="s">
        <v>611</v>
      </c>
      <c r="C1208" s="348"/>
      <c r="D1208" s="92"/>
      <c r="E1208" s="95"/>
      <c r="F1208" s="72">
        <f t="shared" si="28"/>
        <v>0</v>
      </c>
      <c r="G1208" s="96">
        <v>0</v>
      </c>
      <c r="H1208" s="105" t="s">
        <v>464</v>
      </c>
      <c r="I1208" s="98">
        <v>100</v>
      </c>
      <c r="J1208" s="77">
        <v>0</v>
      </c>
      <c r="K1208" s="97" t="s">
        <v>109</v>
      </c>
      <c r="L1208" s="76" t="s">
        <v>57</v>
      </c>
    </row>
    <row r="1209" spans="1:12" s="65" customFormat="1" ht="27" customHeight="1">
      <c r="A1209" s="72"/>
      <c r="B1209" s="333" t="s">
        <v>612</v>
      </c>
      <c r="C1209" s="334"/>
      <c r="D1209" s="335"/>
      <c r="E1209" s="115"/>
      <c r="F1209" s="72">
        <f t="shared" si="28"/>
        <v>0</v>
      </c>
      <c r="G1209" s="96">
        <v>0</v>
      </c>
      <c r="H1209" s="105" t="s">
        <v>464</v>
      </c>
      <c r="I1209" s="98">
        <v>100</v>
      </c>
      <c r="J1209" s="77">
        <v>0</v>
      </c>
      <c r="K1209" s="97" t="s">
        <v>109</v>
      </c>
      <c r="L1209" s="76" t="s">
        <v>57</v>
      </c>
    </row>
    <row r="1210" spans="1:12" s="65" customFormat="1" ht="18.75" customHeight="1">
      <c r="A1210" s="72"/>
      <c r="B1210" s="341"/>
      <c r="C1210" s="342"/>
      <c r="D1210" s="343"/>
      <c r="E1210" s="116"/>
      <c r="F1210" s="98"/>
      <c r="G1210" s="103"/>
      <c r="H1210" s="117"/>
      <c r="I1210" s="98"/>
      <c r="J1210" s="77"/>
      <c r="K1210" s="77"/>
      <c r="L1210" s="118"/>
    </row>
    <row r="1211" spans="1:12" s="65" customFormat="1" ht="18.75" customHeight="1">
      <c r="A1211" s="66">
        <v>19</v>
      </c>
      <c r="B1211" s="344" t="s">
        <v>613</v>
      </c>
      <c r="C1211" s="345"/>
      <c r="D1211" s="346"/>
      <c r="E1211" s="119"/>
      <c r="F1211" s="66">
        <f>G1211*E1211</f>
        <v>0</v>
      </c>
      <c r="G1211" s="120">
        <f>SUM(G1212:G1221)</f>
        <v>0</v>
      </c>
      <c r="H1211" s="121" t="s">
        <v>152</v>
      </c>
      <c r="I1211" s="70">
        <v>100</v>
      </c>
      <c r="J1211" s="120">
        <f>SUM(J1212:J1221)</f>
        <v>0</v>
      </c>
      <c r="K1211" s="71" t="s">
        <v>109</v>
      </c>
      <c r="L1211" s="70" t="s">
        <v>57</v>
      </c>
    </row>
    <row r="1212" spans="1:12" s="65" customFormat="1" ht="19.5" customHeight="1">
      <c r="A1212" s="72"/>
      <c r="B1212" s="333" t="s">
        <v>614</v>
      </c>
      <c r="C1212" s="334"/>
      <c r="D1212" s="335"/>
      <c r="E1212" s="115"/>
      <c r="F1212" s="72">
        <f>G1212*E1212</f>
        <v>0</v>
      </c>
      <c r="G1212" s="103">
        <v>0</v>
      </c>
      <c r="H1212" s="117" t="s">
        <v>152</v>
      </c>
      <c r="I1212" s="98"/>
      <c r="J1212" s="77">
        <v>0</v>
      </c>
      <c r="K1212" s="77" t="s">
        <v>109</v>
      </c>
      <c r="L1212" s="76" t="s">
        <v>57</v>
      </c>
    </row>
    <row r="1213" spans="1:12" s="65" customFormat="1" ht="18.75" customHeight="1">
      <c r="A1213" s="72"/>
      <c r="B1213" s="333" t="s">
        <v>615</v>
      </c>
      <c r="C1213" s="334"/>
      <c r="D1213" s="335"/>
      <c r="E1213" s="115"/>
      <c r="F1213" s="72">
        <f t="shared" ref="F1213:F1221" si="29">G1213*E1213</f>
        <v>0</v>
      </c>
      <c r="G1213" s="103">
        <v>0</v>
      </c>
      <c r="H1213" s="117" t="s">
        <v>152</v>
      </c>
      <c r="I1213" s="98"/>
      <c r="J1213" s="77">
        <v>0</v>
      </c>
      <c r="K1213" s="77" t="s">
        <v>109</v>
      </c>
      <c r="L1213" s="76" t="s">
        <v>57</v>
      </c>
    </row>
    <row r="1214" spans="1:12" s="65" customFormat="1" ht="23.25" customHeight="1">
      <c r="A1214" s="72"/>
      <c r="B1214" s="333" t="s">
        <v>616</v>
      </c>
      <c r="C1214" s="334"/>
      <c r="D1214" s="335"/>
      <c r="E1214" s="115"/>
      <c r="F1214" s="72">
        <f t="shared" si="29"/>
        <v>0</v>
      </c>
      <c r="G1214" s="103">
        <v>0</v>
      </c>
      <c r="H1214" s="117" t="s">
        <v>152</v>
      </c>
      <c r="I1214" s="98"/>
      <c r="J1214" s="77">
        <v>0</v>
      </c>
      <c r="K1214" s="77" t="s">
        <v>109</v>
      </c>
      <c r="L1214" s="76" t="s">
        <v>57</v>
      </c>
    </row>
    <row r="1215" spans="1:12" s="65" customFormat="1" ht="18.75" customHeight="1">
      <c r="A1215" s="72"/>
      <c r="B1215" s="333" t="s">
        <v>300</v>
      </c>
      <c r="C1215" s="334"/>
      <c r="D1215" s="335"/>
      <c r="E1215" s="95"/>
      <c r="F1215" s="72">
        <f t="shared" si="29"/>
        <v>0</v>
      </c>
      <c r="G1215" s="103">
        <v>0</v>
      </c>
      <c r="H1215" s="117" t="s">
        <v>152</v>
      </c>
      <c r="I1215" s="98"/>
      <c r="J1215" s="77">
        <v>0</v>
      </c>
      <c r="K1215" s="77" t="s">
        <v>109</v>
      </c>
      <c r="L1215" s="76" t="s">
        <v>57</v>
      </c>
    </row>
    <row r="1216" spans="1:12" s="65" customFormat="1" ht="18.75" customHeight="1">
      <c r="A1216" s="72"/>
      <c r="B1216" s="333" t="s">
        <v>617</v>
      </c>
      <c r="C1216" s="334"/>
      <c r="D1216" s="335"/>
      <c r="E1216" s="95"/>
      <c r="F1216" s="72">
        <f t="shared" si="29"/>
        <v>0</v>
      </c>
      <c r="G1216" s="103">
        <v>0</v>
      </c>
      <c r="H1216" s="117" t="s">
        <v>152</v>
      </c>
      <c r="I1216" s="98"/>
      <c r="J1216" s="77">
        <v>0</v>
      </c>
      <c r="K1216" s="77" t="s">
        <v>109</v>
      </c>
      <c r="L1216" s="76" t="s">
        <v>57</v>
      </c>
    </row>
    <row r="1217" spans="1:12" s="65" customFormat="1" ht="18.75" customHeight="1">
      <c r="A1217" s="72"/>
      <c r="B1217" s="333" t="s">
        <v>618</v>
      </c>
      <c r="C1217" s="334"/>
      <c r="D1217" s="335"/>
      <c r="E1217" s="95"/>
      <c r="F1217" s="72">
        <f t="shared" si="29"/>
        <v>0</v>
      </c>
      <c r="G1217" s="103">
        <v>0</v>
      </c>
      <c r="H1217" s="117" t="s">
        <v>152</v>
      </c>
      <c r="I1217" s="98"/>
      <c r="J1217" s="77">
        <v>0</v>
      </c>
      <c r="K1217" s="77" t="s">
        <v>109</v>
      </c>
      <c r="L1217" s="76" t="s">
        <v>57</v>
      </c>
    </row>
    <row r="1218" spans="1:12" s="65" customFormat="1" ht="18.75" customHeight="1">
      <c r="A1218" s="122"/>
      <c r="B1218" s="333" t="s">
        <v>619</v>
      </c>
      <c r="C1218" s="334"/>
      <c r="D1218" s="335"/>
      <c r="E1218" s="123"/>
      <c r="F1218" s="72">
        <f t="shared" si="29"/>
        <v>0</v>
      </c>
      <c r="G1218" s="103">
        <v>0</v>
      </c>
      <c r="H1218" s="117" t="s">
        <v>152</v>
      </c>
      <c r="I1218" s="98"/>
      <c r="J1218" s="77">
        <v>0</v>
      </c>
      <c r="K1218" s="77" t="s">
        <v>109</v>
      </c>
      <c r="L1218" s="76" t="s">
        <v>57</v>
      </c>
    </row>
    <row r="1219" spans="1:12" s="65" customFormat="1" ht="18.75" customHeight="1">
      <c r="A1219" s="122"/>
      <c r="B1219" s="333" t="s">
        <v>620</v>
      </c>
      <c r="C1219" s="334"/>
      <c r="D1219" s="335"/>
      <c r="E1219" s="123"/>
      <c r="F1219" s="72">
        <f t="shared" si="29"/>
        <v>0</v>
      </c>
      <c r="G1219" s="103">
        <v>0</v>
      </c>
      <c r="H1219" s="117" t="s">
        <v>152</v>
      </c>
      <c r="I1219" s="98"/>
      <c r="J1219" s="77">
        <v>0</v>
      </c>
      <c r="K1219" s="77" t="s">
        <v>109</v>
      </c>
      <c r="L1219" s="76" t="s">
        <v>57</v>
      </c>
    </row>
    <row r="1220" spans="1:12" s="65" customFormat="1" ht="18.75" customHeight="1">
      <c r="A1220" s="122"/>
      <c r="B1220" s="333" t="s">
        <v>621</v>
      </c>
      <c r="C1220" s="334"/>
      <c r="D1220" s="335"/>
      <c r="E1220" s="123"/>
      <c r="F1220" s="72">
        <f t="shared" si="29"/>
        <v>0</v>
      </c>
      <c r="G1220" s="103">
        <v>0</v>
      </c>
      <c r="H1220" s="117" t="s">
        <v>152</v>
      </c>
      <c r="I1220" s="98"/>
      <c r="J1220" s="77">
        <v>0</v>
      </c>
      <c r="K1220" s="77" t="s">
        <v>109</v>
      </c>
      <c r="L1220" s="76" t="s">
        <v>57</v>
      </c>
    </row>
    <row r="1221" spans="1:12" s="65" customFormat="1" ht="18.75" customHeight="1">
      <c r="A1221" s="122"/>
      <c r="B1221" s="333" t="s">
        <v>622</v>
      </c>
      <c r="C1221" s="334"/>
      <c r="D1221" s="335"/>
      <c r="E1221" s="123"/>
      <c r="F1221" s="72">
        <f t="shared" si="29"/>
        <v>0</v>
      </c>
      <c r="G1221" s="103">
        <v>0</v>
      </c>
      <c r="H1221" s="117" t="s">
        <v>152</v>
      </c>
      <c r="I1221" s="98"/>
      <c r="J1221" s="77">
        <v>0</v>
      </c>
      <c r="K1221" s="77" t="s">
        <v>109</v>
      </c>
      <c r="L1221" s="76" t="s">
        <v>57</v>
      </c>
    </row>
    <row r="1222" spans="1:12" s="65" customFormat="1" ht="18.75" customHeight="1">
      <c r="A1222" s="122"/>
      <c r="B1222" s="333"/>
      <c r="C1222" s="334"/>
      <c r="D1222" s="335"/>
      <c r="E1222" s="124"/>
      <c r="F1222" s="72"/>
      <c r="G1222" s="103"/>
      <c r="H1222" s="117"/>
      <c r="I1222" s="98"/>
      <c r="J1222" s="77"/>
      <c r="K1222" s="77"/>
      <c r="L1222" s="76"/>
    </row>
    <row r="1223" spans="1:12" s="65" customFormat="1" ht="18.75" customHeight="1">
      <c r="A1223" s="66">
        <v>20</v>
      </c>
      <c r="B1223" s="344" t="s">
        <v>623</v>
      </c>
      <c r="C1223" s="345"/>
      <c r="D1223" s="346"/>
      <c r="E1223" s="125"/>
      <c r="F1223" s="66">
        <f>G1223*E1223</f>
        <v>0</v>
      </c>
      <c r="G1223" s="120">
        <f>SUM(G1224:G1249)</f>
        <v>0</v>
      </c>
      <c r="H1223" s="121" t="s">
        <v>152</v>
      </c>
      <c r="I1223" s="70">
        <v>100</v>
      </c>
      <c r="J1223" s="120">
        <f>SUM(J1224:J1249)</f>
        <v>0</v>
      </c>
      <c r="K1223" s="71" t="s">
        <v>109</v>
      </c>
      <c r="L1223" s="70" t="s">
        <v>57</v>
      </c>
    </row>
    <row r="1224" spans="1:12" s="65" customFormat="1" ht="18.75" customHeight="1">
      <c r="A1224" s="122"/>
      <c r="B1224" s="333" t="s">
        <v>624</v>
      </c>
      <c r="C1224" s="334"/>
      <c r="D1224" s="335"/>
      <c r="E1224" s="123"/>
      <c r="F1224" s="72">
        <f>G1224*E1224</f>
        <v>0</v>
      </c>
      <c r="G1224" s="103">
        <v>0</v>
      </c>
      <c r="H1224" s="117" t="s">
        <v>152</v>
      </c>
      <c r="I1224" s="98"/>
      <c r="J1224" s="77">
        <v>0</v>
      </c>
      <c r="K1224" s="77" t="s">
        <v>109</v>
      </c>
      <c r="L1224" s="76" t="s">
        <v>57</v>
      </c>
    </row>
    <row r="1225" spans="1:12" s="65" customFormat="1" ht="18.75" customHeight="1">
      <c r="A1225" s="122"/>
      <c r="B1225" s="333" t="s">
        <v>206</v>
      </c>
      <c r="C1225" s="334"/>
      <c r="D1225" s="335"/>
      <c r="E1225" s="123"/>
      <c r="F1225" s="72">
        <f t="shared" ref="F1225:F1249" si="30">G1225*E1225</f>
        <v>0</v>
      </c>
      <c r="G1225" s="103">
        <v>0</v>
      </c>
      <c r="H1225" s="117" t="s">
        <v>152</v>
      </c>
      <c r="I1225" s="98"/>
      <c r="J1225" s="77">
        <v>0</v>
      </c>
      <c r="K1225" s="77" t="s">
        <v>109</v>
      </c>
      <c r="L1225" s="76" t="s">
        <v>57</v>
      </c>
    </row>
    <row r="1226" spans="1:12" s="65" customFormat="1" ht="18.75" customHeight="1">
      <c r="A1226" s="122"/>
      <c r="B1226" s="333" t="s">
        <v>625</v>
      </c>
      <c r="C1226" s="334"/>
      <c r="D1226" s="335"/>
      <c r="E1226" s="123"/>
      <c r="F1226" s="72">
        <f t="shared" si="30"/>
        <v>0</v>
      </c>
      <c r="G1226" s="103">
        <v>0</v>
      </c>
      <c r="H1226" s="117" t="s">
        <v>152</v>
      </c>
      <c r="I1226" s="98"/>
      <c r="J1226" s="77">
        <v>0</v>
      </c>
      <c r="K1226" s="77" t="s">
        <v>109</v>
      </c>
      <c r="L1226" s="76" t="s">
        <v>57</v>
      </c>
    </row>
    <row r="1227" spans="1:12" s="65" customFormat="1" ht="18.75" customHeight="1">
      <c r="A1227" s="122"/>
      <c r="B1227" s="333" t="s">
        <v>626</v>
      </c>
      <c r="C1227" s="334"/>
      <c r="D1227" s="335"/>
      <c r="E1227" s="123"/>
      <c r="F1227" s="72">
        <f t="shared" si="30"/>
        <v>0</v>
      </c>
      <c r="G1227" s="103">
        <v>0</v>
      </c>
      <c r="H1227" s="117" t="s">
        <v>152</v>
      </c>
      <c r="I1227" s="98"/>
      <c r="J1227" s="77">
        <v>0</v>
      </c>
      <c r="K1227" s="77" t="s">
        <v>109</v>
      </c>
      <c r="L1227" s="76" t="s">
        <v>57</v>
      </c>
    </row>
    <row r="1228" spans="1:12" s="65" customFormat="1" ht="18.75" customHeight="1">
      <c r="A1228" s="122"/>
      <c r="B1228" s="333" t="s">
        <v>627</v>
      </c>
      <c r="C1228" s="334"/>
      <c r="D1228" s="335"/>
      <c r="E1228" s="123"/>
      <c r="F1228" s="72">
        <f t="shared" si="30"/>
        <v>0</v>
      </c>
      <c r="G1228" s="103">
        <v>0</v>
      </c>
      <c r="H1228" s="117" t="s">
        <v>152</v>
      </c>
      <c r="I1228" s="98"/>
      <c r="J1228" s="77">
        <v>0</v>
      </c>
      <c r="K1228" s="77" t="s">
        <v>109</v>
      </c>
      <c r="L1228" s="76" t="s">
        <v>57</v>
      </c>
    </row>
    <row r="1229" spans="1:12" s="65" customFormat="1" ht="18.75" customHeight="1">
      <c r="A1229" s="122"/>
      <c r="B1229" s="333" t="s">
        <v>550</v>
      </c>
      <c r="C1229" s="334"/>
      <c r="D1229" s="335"/>
      <c r="E1229" s="123"/>
      <c r="F1229" s="72">
        <f t="shared" si="30"/>
        <v>0</v>
      </c>
      <c r="G1229" s="103">
        <v>0</v>
      </c>
      <c r="H1229" s="117" t="s">
        <v>152</v>
      </c>
      <c r="I1229" s="98"/>
      <c r="J1229" s="77">
        <v>0</v>
      </c>
      <c r="K1229" s="77" t="s">
        <v>109</v>
      </c>
      <c r="L1229" s="76" t="s">
        <v>57</v>
      </c>
    </row>
    <row r="1230" spans="1:12" s="65" customFormat="1" ht="18.75" customHeight="1">
      <c r="A1230" s="122"/>
      <c r="B1230" s="333" t="s">
        <v>628</v>
      </c>
      <c r="C1230" s="334"/>
      <c r="D1230" s="335"/>
      <c r="E1230" s="123"/>
      <c r="F1230" s="72">
        <f t="shared" si="30"/>
        <v>0</v>
      </c>
      <c r="G1230" s="103">
        <v>0</v>
      </c>
      <c r="H1230" s="117" t="s">
        <v>152</v>
      </c>
      <c r="I1230" s="98"/>
      <c r="J1230" s="77">
        <v>0</v>
      </c>
      <c r="K1230" s="77" t="s">
        <v>109</v>
      </c>
      <c r="L1230" s="76" t="s">
        <v>57</v>
      </c>
    </row>
    <row r="1231" spans="1:12" s="65" customFormat="1" ht="18.75" customHeight="1">
      <c r="A1231" s="122"/>
      <c r="B1231" s="333" t="s">
        <v>629</v>
      </c>
      <c r="C1231" s="334"/>
      <c r="D1231" s="335"/>
      <c r="E1231" s="123"/>
      <c r="F1231" s="72">
        <f t="shared" si="30"/>
        <v>0</v>
      </c>
      <c r="G1231" s="103">
        <v>0</v>
      </c>
      <c r="H1231" s="117" t="s">
        <v>152</v>
      </c>
      <c r="I1231" s="98"/>
      <c r="J1231" s="77">
        <v>0</v>
      </c>
      <c r="K1231" s="77" t="s">
        <v>109</v>
      </c>
      <c r="L1231" s="76" t="s">
        <v>57</v>
      </c>
    </row>
    <row r="1232" spans="1:12" s="65" customFormat="1" ht="18.75" customHeight="1">
      <c r="A1232" s="122"/>
      <c r="B1232" s="333" t="s">
        <v>630</v>
      </c>
      <c r="C1232" s="334"/>
      <c r="D1232" s="335"/>
      <c r="E1232" s="123"/>
      <c r="F1232" s="72">
        <f t="shared" si="30"/>
        <v>0</v>
      </c>
      <c r="G1232" s="103">
        <v>0</v>
      </c>
      <c r="H1232" s="117" t="s">
        <v>152</v>
      </c>
      <c r="I1232" s="98"/>
      <c r="J1232" s="77">
        <v>0</v>
      </c>
      <c r="K1232" s="77" t="s">
        <v>109</v>
      </c>
      <c r="L1232" s="76" t="s">
        <v>57</v>
      </c>
    </row>
    <row r="1233" spans="1:12" s="65" customFormat="1" ht="18.75" customHeight="1">
      <c r="A1233" s="122"/>
      <c r="B1233" s="333" t="s">
        <v>631</v>
      </c>
      <c r="C1233" s="334"/>
      <c r="D1233" s="335"/>
      <c r="E1233" s="123"/>
      <c r="F1233" s="72">
        <f t="shared" si="30"/>
        <v>0</v>
      </c>
      <c r="G1233" s="103">
        <v>0</v>
      </c>
      <c r="H1233" s="117" t="s">
        <v>152</v>
      </c>
      <c r="I1233" s="98"/>
      <c r="J1233" s="77">
        <v>0</v>
      </c>
      <c r="K1233" s="77" t="s">
        <v>109</v>
      </c>
      <c r="L1233" s="76" t="s">
        <v>57</v>
      </c>
    </row>
    <row r="1234" spans="1:12" s="65" customFormat="1" ht="18.75" customHeight="1">
      <c r="A1234" s="122"/>
      <c r="B1234" s="333" t="s">
        <v>485</v>
      </c>
      <c r="C1234" s="334"/>
      <c r="D1234" s="335"/>
      <c r="E1234" s="123"/>
      <c r="F1234" s="72">
        <f t="shared" si="30"/>
        <v>0</v>
      </c>
      <c r="G1234" s="103">
        <v>0</v>
      </c>
      <c r="H1234" s="117" t="s">
        <v>152</v>
      </c>
      <c r="I1234" s="98"/>
      <c r="J1234" s="77">
        <v>0</v>
      </c>
      <c r="K1234" s="77" t="s">
        <v>109</v>
      </c>
      <c r="L1234" s="76" t="s">
        <v>57</v>
      </c>
    </row>
    <row r="1235" spans="1:12" s="65" customFormat="1" ht="18.75" customHeight="1">
      <c r="A1235" s="122"/>
      <c r="B1235" s="333" t="s">
        <v>632</v>
      </c>
      <c r="C1235" s="334"/>
      <c r="D1235" s="335"/>
      <c r="E1235" s="123"/>
      <c r="F1235" s="72">
        <f t="shared" si="30"/>
        <v>0</v>
      </c>
      <c r="G1235" s="103">
        <v>0</v>
      </c>
      <c r="H1235" s="117" t="s">
        <v>152</v>
      </c>
      <c r="I1235" s="98"/>
      <c r="J1235" s="77">
        <v>0</v>
      </c>
      <c r="K1235" s="77" t="s">
        <v>109</v>
      </c>
      <c r="L1235" s="76" t="s">
        <v>57</v>
      </c>
    </row>
    <row r="1236" spans="1:12" s="65" customFormat="1" ht="18.75" customHeight="1">
      <c r="A1236" s="122"/>
      <c r="B1236" s="333" t="s">
        <v>633</v>
      </c>
      <c r="C1236" s="334"/>
      <c r="D1236" s="335"/>
      <c r="E1236" s="123"/>
      <c r="F1236" s="72">
        <f t="shared" si="30"/>
        <v>0</v>
      </c>
      <c r="G1236" s="103">
        <v>0</v>
      </c>
      <c r="H1236" s="117" t="s">
        <v>152</v>
      </c>
      <c r="I1236" s="98"/>
      <c r="J1236" s="77">
        <v>0</v>
      </c>
      <c r="K1236" s="77" t="s">
        <v>109</v>
      </c>
      <c r="L1236" s="76" t="s">
        <v>57</v>
      </c>
    </row>
    <row r="1237" spans="1:12" s="65" customFormat="1" ht="18.75" customHeight="1">
      <c r="A1237" s="122"/>
      <c r="B1237" s="333" t="s">
        <v>634</v>
      </c>
      <c r="C1237" s="334"/>
      <c r="D1237" s="335"/>
      <c r="E1237" s="123"/>
      <c r="F1237" s="72">
        <f t="shared" si="30"/>
        <v>0</v>
      </c>
      <c r="G1237" s="103">
        <v>0</v>
      </c>
      <c r="H1237" s="117" t="s">
        <v>152</v>
      </c>
      <c r="I1237" s="98"/>
      <c r="J1237" s="77">
        <v>0</v>
      </c>
      <c r="K1237" s="77" t="s">
        <v>109</v>
      </c>
      <c r="L1237" s="76" t="s">
        <v>57</v>
      </c>
    </row>
    <row r="1238" spans="1:12" s="65" customFormat="1" ht="18.75" customHeight="1">
      <c r="A1238" s="122"/>
      <c r="B1238" s="333" t="s">
        <v>635</v>
      </c>
      <c r="C1238" s="334"/>
      <c r="D1238" s="335"/>
      <c r="E1238" s="123"/>
      <c r="F1238" s="72">
        <f t="shared" si="30"/>
        <v>0</v>
      </c>
      <c r="G1238" s="103">
        <v>0</v>
      </c>
      <c r="H1238" s="117" t="s">
        <v>152</v>
      </c>
      <c r="I1238" s="98"/>
      <c r="J1238" s="77">
        <v>0</v>
      </c>
      <c r="K1238" s="77" t="s">
        <v>109</v>
      </c>
      <c r="L1238" s="76" t="s">
        <v>57</v>
      </c>
    </row>
    <row r="1239" spans="1:12" s="65" customFormat="1" ht="18.75" customHeight="1">
      <c r="A1239" s="122"/>
      <c r="B1239" s="333" t="s">
        <v>636</v>
      </c>
      <c r="C1239" s="334"/>
      <c r="D1239" s="335"/>
      <c r="E1239" s="123"/>
      <c r="F1239" s="72">
        <f t="shared" si="30"/>
        <v>0</v>
      </c>
      <c r="G1239" s="103">
        <v>0</v>
      </c>
      <c r="H1239" s="117" t="s">
        <v>152</v>
      </c>
      <c r="I1239" s="98"/>
      <c r="J1239" s="77">
        <v>0</v>
      </c>
      <c r="K1239" s="77" t="s">
        <v>109</v>
      </c>
      <c r="L1239" s="76" t="s">
        <v>57</v>
      </c>
    </row>
    <row r="1240" spans="1:12" s="65" customFormat="1" ht="18.75" customHeight="1">
      <c r="A1240" s="122"/>
      <c r="B1240" s="333" t="s">
        <v>637</v>
      </c>
      <c r="C1240" s="334"/>
      <c r="D1240" s="335"/>
      <c r="E1240" s="123"/>
      <c r="F1240" s="72">
        <f t="shared" si="30"/>
        <v>0</v>
      </c>
      <c r="G1240" s="103">
        <v>0</v>
      </c>
      <c r="H1240" s="117" t="s">
        <v>152</v>
      </c>
      <c r="I1240" s="98"/>
      <c r="J1240" s="77">
        <v>0</v>
      </c>
      <c r="K1240" s="77" t="s">
        <v>109</v>
      </c>
      <c r="L1240" s="76" t="s">
        <v>57</v>
      </c>
    </row>
    <row r="1241" spans="1:12" s="65" customFormat="1" ht="18.75" customHeight="1">
      <c r="A1241" s="122"/>
      <c r="B1241" s="333" t="s">
        <v>638</v>
      </c>
      <c r="C1241" s="334"/>
      <c r="D1241" s="335"/>
      <c r="E1241" s="123"/>
      <c r="F1241" s="72">
        <f t="shared" si="30"/>
        <v>0</v>
      </c>
      <c r="G1241" s="103">
        <v>0</v>
      </c>
      <c r="H1241" s="117" t="s">
        <v>152</v>
      </c>
      <c r="I1241" s="98"/>
      <c r="J1241" s="77">
        <v>0</v>
      </c>
      <c r="K1241" s="77" t="s">
        <v>109</v>
      </c>
      <c r="L1241" s="76" t="s">
        <v>57</v>
      </c>
    </row>
    <row r="1242" spans="1:12" s="65" customFormat="1" ht="18.75" customHeight="1">
      <c r="A1242" s="122"/>
      <c r="B1242" s="333" t="s">
        <v>639</v>
      </c>
      <c r="C1242" s="334"/>
      <c r="D1242" s="335"/>
      <c r="E1242" s="123"/>
      <c r="F1242" s="72">
        <f t="shared" si="30"/>
        <v>0</v>
      </c>
      <c r="G1242" s="103">
        <v>0</v>
      </c>
      <c r="H1242" s="117" t="s">
        <v>152</v>
      </c>
      <c r="I1242" s="98"/>
      <c r="J1242" s="77">
        <v>0</v>
      </c>
      <c r="K1242" s="77" t="s">
        <v>109</v>
      </c>
      <c r="L1242" s="76" t="s">
        <v>57</v>
      </c>
    </row>
    <row r="1243" spans="1:12" s="65" customFormat="1" ht="18.75" customHeight="1">
      <c r="A1243" s="122"/>
      <c r="B1243" s="333" t="s">
        <v>640</v>
      </c>
      <c r="C1243" s="334"/>
      <c r="D1243" s="335"/>
      <c r="E1243" s="123"/>
      <c r="F1243" s="72">
        <f t="shared" si="30"/>
        <v>0</v>
      </c>
      <c r="G1243" s="103">
        <v>0</v>
      </c>
      <c r="H1243" s="117" t="s">
        <v>152</v>
      </c>
      <c r="I1243" s="98"/>
      <c r="J1243" s="77">
        <v>0</v>
      </c>
      <c r="K1243" s="77" t="s">
        <v>109</v>
      </c>
      <c r="L1243" s="76" t="s">
        <v>57</v>
      </c>
    </row>
    <row r="1244" spans="1:12" s="65" customFormat="1" ht="18.75" customHeight="1">
      <c r="A1244" s="122"/>
      <c r="B1244" s="333" t="s">
        <v>641</v>
      </c>
      <c r="C1244" s="334"/>
      <c r="D1244" s="335"/>
      <c r="E1244" s="123"/>
      <c r="F1244" s="72">
        <f t="shared" si="30"/>
        <v>0</v>
      </c>
      <c r="G1244" s="103">
        <v>0</v>
      </c>
      <c r="H1244" s="117" t="s">
        <v>152</v>
      </c>
      <c r="I1244" s="98"/>
      <c r="J1244" s="77">
        <v>0</v>
      </c>
      <c r="K1244" s="77" t="s">
        <v>109</v>
      </c>
      <c r="L1244" s="76" t="s">
        <v>57</v>
      </c>
    </row>
    <row r="1245" spans="1:12" s="65" customFormat="1" ht="18.75" customHeight="1">
      <c r="A1245" s="122"/>
      <c r="B1245" s="333" t="s">
        <v>642</v>
      </c>
      <c r="C1245" s="334"/>
      <c r="D1245" s="335"/>
      <c r="E1245" s="123"/>
      <c r="F1245" s="72">
        <f t="shared" si="30"/>
        <v>0</v>
      </c>
      <c r="G1245" s="103">
        <v>0</v>
      </c>
      <c r="H1245" s="117" t="s">
        <v>152</v>
      </c>
      <c r="I1245" s="98"/>
      <c r="J1245" s="77">
        <v>0</v>
      </c>
      <c r="K1245" s="77" t="s">
        <v>109</v>
      </c>
      <c r="L1245" s="76" t="s">
        <v>57</v>
      </c>
    </row>
    <row r="1246" spans="1:12" s="65" customFormat="1" ht="18.75" customHeight="1">
      <c r="A1246" s="122"/>
      <c r="B1246" s="333" t="s">
        <v>643</v>
      </c>
      <c r="C1246" s="334"/>
      <c r="D1246" s="335"/>
      <c r="E1246" s="123"/>
      <c r="F1246" s="72">
        <f t="shared" si="30"/>
        <v>0</v>
      </c>
      <c r="G1246" s="103">
        <v>0</v>
      </c>
      <c r="H1246" s="117" t="s">
        <v>152</v>
      </c>
      <c r="I1246" s="98"/>
      <c r="J1246" s="77">
        <v>0</v>
      </c>
      <c r="K1246" s="77" t="s">
        <v>109</v>
      </c>
      <c r="L1246" s="76" t="s">
        <v>57</v>
      </c>
    </row>
    <row r="1247" spans="1:12" s="65" customFormat="1" ht="18.75" customHeight="1">
      <c r="A1247" s="122"/>
      <c r="B1247" s="333" t="s">
        <v>644</v>
      </c>
      <c r="C1247" s="334"/>
      <c r="D1247" s="335"/>
      <c r="E1247" s="123"/>
      <c r="F1247" s="72">
        <f t="shared" si="30"/>
        <v>0</v>
      </c>
      <c r="G1247" s="103">
        <v>0</v>
      </c>
      <c r="H1247" s="117" t="s">
        <v>152</v>
      </c>
      <c r="I1247" s="98"/>
      <c r="J1247" s="77">
        <v>0</v>
      </c>
      <c r="K1247" s="77" t="s">
        <v>109</v>
      </c>
      <c r="L1247" s="76" t="s">
        <v>57</v>
      </c>
    </row>
    <row r="1248" spans="1:12" s="65" customFormat="1" ht="18.75" customHeight="1">
      <c r="A1248" s="122"/>
      <c r="B1248" s="333" t="s">
        <v>645</v>
      </c>
      <c r="C1248" s="334"/>
      <c r="D1248" s="335"/>
      <c r="E1248" s="123"/>
      <c r="F1248" s="72">
        <f t="shared" si="30"/>
        <v>0</v>
      </c>
      <c r="G1248" s="103">
        <v>0</v>
      </c>
      <c r="H1248" s="117" t="s">
        <v>152</v>
      </c>
      <c r="I1248" s="98"/>
      <c r="J1248" s="77">
        <v>0</v>
      </c>
      <c r="K1248" s="77" t="s">
        <v>109</v>
      </c>
      <c r="L1248" s="76" t="s">
        <v>57</v>
      </c>
    </row>
    <row r="1249" spans="1:12" s="65" customFormat="1" ht="18.75" customHeight="1">
      <c r="A1249" s="122"/>
      <c r="B1249" s="333" t="s">
        <v>562</v>
      </c>
      <c r="C1249" s="334"/>
      <c r="D1249" s="335"/>
      <c r="E1249" s="123"/>
      <c r="F1249" s="72">
        <f t="shared" si="30"/>
        <v>0</v>
      </c>
      <c r="G1249" s="103">
        <v>0</v>
      </c>
      <c r="H1249" s="117" t="s">
        <v>152</v>
      </c>
      <c r="I1249" s="98"/>
      <c r="J1249" s="77">
        <v>0</v>
      </c>
      <c r="K1249" s="77" t="s">
        <v>109</v>
      </c>
      <c r="L1249" s="76" t="s">
        <v>57</v>
      </c>
    </row>
    <row r="1250" spans="1:12" s="65" customFormat="1" ht="18.75" customHeight="1">
      <c r="A1250" s="122"/>
      <c r="B1250" s="333"/>
      <c r="C1250" s="334"/>
      <c r="D1250" s="335"/>
      <c r="E1250" s="124"/>
      <c r="F1250" s="126"/>
      <c r="G1250" s="127"/>
      <c r="H1250" s="128"/>
      <c r="I1250" s="126"/>
      <c r="J1250" s="129"/>
      <c r="K1250" s="130"/>
      <c r="L1250" s="131"/>
    </row>
    <row r="1251" spans="1:12" s="65" customFormat="1" ht="18.75" customHeight="1">
      <c r="A1251" s="66">
        <v>21</v>
      </c>
      <c r="B1251" s="344" t="s">
        <v>646</v>
      </c>
      <c r="C1251" s="345"/>
      <c r="D1251" s="346"/>
      <c r="E1251" s="125"/>
      <c r="F1251" s="66">
        <f>G1251*E1251</f>
        <v>0</v>
      </c>
      <c r="G1251" s="132">
        <f>SUM(G1252:G1260)</f>
        <v>0</v>
      </c>
      <c r="H1251" s="133" t="s">
        <v>412</v>
      </c>
      <c r="I1251" s="70">
        <v>100</v>
      </c>
      <c r="J1251" s="132">
        <f>SUM(J1252:J1260)</f>
        <v>0</v>
      </c>
      <c r="K1251" s="134" t="s">
        <v>109</v>
      </c>
      <c r="L1251" s="70" t="s">
        <v>57</v>
      </c>
    </row>
    <row r="1252" spans="1:12" s="65" customFormat="1" ht="18.75" customHeight="1">
      <c r="A1252" s="122"/>
      <c r="B1252" s="333" t="s">
        <v>647</v>
      </c>
      <c r="C1252" s="334"/>
      <c r="D1252" s="335"/>
      <c r="E1252" s="123"/>
      <c r="F1252" s="72">
        <f>G1252*E1252</f>
        <v>0</v>
      </c>
      <c r="G1252" s="103">
        <v>0</v>
      </c>
      <c r="H1252" s="128" t="s">
        <v>412</v>
      </c>
      <c r="I1252" s="98"/>
      <c r="J1252" s="77">
        <v>0</v>
      </c>
      <c r="K1252" s="77" t="s">
        <v>109</v>
      </c>
      <c r="L1252" s="76" t="s">
        <v>57</v>
      </c>
    </row>
    <row r="1253" spans="1:12" s="65" customFormat="1" ht="18.75" customHeight="1">
      <c r="A1253" s="122"/>
      <c r="B1253" s="333" t="s">
        <v>153</v>
      </c>
      <c r="C1253" s="334"/>
      <c r="D1253" s="335"/>
      <c r="E1253" s="123"/>
      <c r="F1253" s="72">
        <f t="shared" ref="F1253:F1260" si="31">G1253*E1253</f>
        <v>0</v>
      </c>
      <c r="G1253" s="103">
        <v>0</v>
      </c>
      <c r="H1253" s="128" t="s">
        <v>412</v>
      </c>
      <c r="I1253" s="98"/>
      <c r="J1253" s="77">
        <v>0</v>
      </c>
      <c r="K1253" s="77" t="s">
        <v>109</v>
      </c>
      <c r="L1253" s="76" t="s">
        <v>57</v>
      </c>
    </row>
    <row r="1254" spans="1:12" s="65" customFormat="1" ht="18.75" customHeight="1">
      <c r="A1254" s="122"/>
      <c r="B1254" s="333" t="s">
        <v>421</v>
      </c>
      <c r="C1254" s="334"/>
      <c r="D1254" s="335"/>
      <c r="E1254" s="123"/>
      <c r="F1254" s="72">
        <f t="shared" si="31"/>
        <v>0</v>
      </c>
      <c r="G1254" s="103">
        <v>0</v>
      </c>
      <c r="H1254" s="128" t="s">
        <v>412</v>
      </c>
      <c r="I1254" s="98"/>
      <c r="J1254" s="77">
        <v>0</v>
      </c>
      <c r="K1254" s="77" t="s">
        <v>109</v>
      </c>
      <c r="L1254" s="76" t="s">
        <v>57</v>
      </c>
    </row>
    <row r="1255" spans="1:12" s="65" customFormat="1" ht="18.75" customHeight="1">
      <c r="A1255" s="122"/>
      <c r="B1255" s="333" t="s">
        <v>648</v>
      </c>
      <c r="C1255" s="334"/>
      <c r="D1255" s="335"/>
      <c r="E1255" s="123"/>
      <c r="F1255" s="72">
        <f t="shared" si="31"/>
        <v>0</v>
      </c>
      <c r="G1255" s="103">
        <v>0</v>
      </c>
      <c r="H1255" s="128" t="s">
        <v>412</v>
      </c>
      <c r="I1255" s="98"/>
      <c r="J1255" s="77">
        <v>0</v>
      </c>
      <c r="K1255" s="77" t="s">
        <v>109</v>
      </c>
      <c r="L1255" s="76" t="s">
        <v>57</v>
      </c>
    </row>
    <row r="1256" spans="1:12" s="65" customFormat="1" ht="18.75" customHeight="1">
      <c r="A1256" s="122"/>
      <c r="B1256" s="333" t="s">
        <v>649</v>
      </c>
      <c r="C1256" s="334"/>
      <c r="D1256" s="335"/>
      <c r="E1256" s="123"/>
      <c r="F1256" s="72">
        <f t="shared" si="31"/>
        <v>0</v>
      </c>
      <c r="G1256" s="103">
        <v>0</v>
      </c>
      <c r="H1256" s="128" t="s">
        <v>412</v>
      </c>
      <c r="I1256" s="98"/>
      <c r="J1256" s="77">
        <v>0</v>
      </c>
      <c r="K1256" s="77" t="s">
        <v>109</v>
      </c>
      <c r="L1256" s="76" t="s">
        <v>57</v>
      </c>
    </row>
    <row r="1257" spans="1:12" s="65" customFormat="1" ht="18.75" customHeight="1">
      <c r="A1257" s="122"/>
      <c r="B1257" s="333" t="s">
        <v>650</v>
      </c>
      <c r="C1257" s="334"/>
      <c r="D1257" s="335"/>
      <c r="E1257" s="123"/>
      <c r="F1257" s="72">
        <f t="shared" si="31"/>
        <v>0</v>
      </c>
      <c r="G1257" s="103">
        <v>0</v>
      </c>
      <c r="H1257" s="128" t="s">
        <v>412</v>
      </c>
      <c r="I1257" s="98"/>
      <c r="J1257" s="77">
        <v>0</v>
      </c>
      <c r="K1257" s="77" t="s">
        <v>109</v>
      </c>
      <c r="L1257" s="76" t="s">
        <v>57</v>
      </c>
    </row>
    <row r="1258" spans="1:12" s="65" customFormat="1" ht="18.75" customHeight="1">
      <c r="A1258" s="122"/>
      <c r="B1258" s="333" t="s">
        <v>651</v>
      </c>
      <c r="C1258" s="334"/>
      <c r="D1258" s="335"/>
      <c r="E1258" s="123"/>
      <c r="F1258" s="72">
        <f t="shared" si="31"/>
        <v>0</v>
      </c>
      <c r="G1258" s="103">
        <v>0</v>
      </c>
      <c r="H1258" s="128" t="s">
        <v>412</v>
      </c>
      <c r="I1258" s="98"/>
      <c r="J1258" s="77">
        <v>0</v>
      </c>
      <c r="K1258" s="77" t="s">
        <v>109</v>
      </c>
      <c r="L1258" s="76" t="s">
        <v>57</v>
      </c>
    </row>
    <row r="1259" spans="1:12" s="65" customFormat="1" ht="18.75" customHeight="1">
      <c r="A1259" s="122"/>
      <c r="B1259" s="333" t="s">
        <v>652</v>
      </c>
      <c r="C1259" s="334"/>
      <c r="D1259" s="335"/>
      <c r="E1259" s="123"/>
      <c r="F1259" s="72">
        <f t="shared" si="31"/>
        <v>0</v>
      </c>
      <c r="G1259" s="103">
        <v>0</v>
      </c>
      <c r="H1259" s="128" t="s">
        <v>412</v>
      </c>
      <c r="I1259" s="98"/>
      <c r="J1259" s="77">
        <v>0</v>
      </c>
      <c r="K1259" s="77" t="s">
        <v>109</v>
      </c>
      <c r="L1259" s="76" t="s">
        <v>57</v>
      </c>
    </row>
    <row r="1260" spans="1:12" s="65" customFormat="1" ht="18.75" customHeight="1">
      <c r="A1260" s="122"/>
      <c r="B1260" s="333" t="s">
        <v>421</v>
      </c>
      <c r="C1260" s="334"/>
      <c r="D1260" s="335"/>
      <c r="E1260" s="123"/>
      <c r="F1260" s="72">
        <f t="shared" si="31"/>
        <v>0</v>
      </c>
      <c r="G1260" s="103">
        <v>0</v>
      </c>
      <c r="H1260" s="128" t="s">
        <v>412</v>
      </c>
      <c r="I1260" s="98"/>
      <c r="J1260" s="77">
        <v>0</v>
      </c>
      <c r="K1260" s="77" t="s">
        <v>109</v>
      </c>
      <c r="L1260" s="76" t="s">
        <v>57</v>
      </c>
    </row>
    <row r="1261" spans="1:12" s="65" customFormat="1" ht="18.75" customHeight="1">
      <c r="A1261" s="122"/>
      <c r="B1261" s="333"/>
      <c r="C1261" s="334"/>
      <c r="D1261" s="335"/>
      <c r="E1261" s="124"/>
      <c r="F1261" s="72"/>
      <c r="G1261" s="127"/>
      <c r="H1261" s="128"/>
      <c r="I1261" s="126"/>
      <c r="J1261" s="129"/>
      <c r="K1261" s="130"/>
      <c r="L1261" s="131"/>
    </row>
    <row r="1262" spans="1:12" s="65" customFormat="1" ht="18.75" customHeight="1">
      <c r="A1262" s="66">
        <v>22</v>
      </c>
      <c r="B1262" s="344" t="s">
        <v>653</v>
      </c>
      <c r="C1262" s="345"/>
      <c r="D1262" s="346"/>
      <c r="E1262" s="125"/>
      <c r="F1262" s="66">
        <f>G1262*E1262</f>
        <v>0</v>
      </c>
      <c r="G1262" s="132">
        <f>SUM(G1263:G1276)</f>
        <v>0</v>
      </c>
      <c r="H1262" s="133" t="s">
        <v>412</v>
      </c>
      <c r="I1262" s="70">
        <v>100</v>
      </c>
      <c r="J1262" s="132">
        <f>SUM(J1263:J1276)</f>
        <v>0</v>
      </c>
      <c r="K1262" s="134" t="s">
        <v>109</v>
      </c>
      <c r="L1262" s="70" t="s">
        <v>57</v>
      </c>
    </row>
    <row r="1263" spans="1:12" s="65" customFormat="1" ht="18.75" customHeight="1">
      <c r="A1263" s="122"/>
      <c r="B1263" s="333" t="s">
        <v>654</v>
      </c>
      <c r="C1263" s="334"/>
      <c r="D1263" s="335"/>
      <c r="E1263" s="123"/>
      <c r="F1263" s="72">
        <f>G1263*E1263</f>
        <v>0</v>
      </c>
      <c r="G1263" s="127">
        <v>0</v>
      </c>
      <c r="H1263" s="128" t="s">
        <v>412</v>
      </c>
      <c r="I1263" s="126"/>
      <c r="J1263" s="129">
        <v>0</v>
      </c>
      <c r="K1263" s="130" t="s">
        <v>109</v>
      </c>
      <c r="L1263" s="76" t="s">
        <v>57</v>
      </c>
    </row>
    <row r="1264" spans="1:12" s="65" customFormat="1" ht="18.75" customHeight="1">
      <c r="A1264" s="122"/>
      <c r="B1264" s="333" t="s">
        <v>655</v>
      </c>
      <c r="C1264" s="334"/>
      <c r="D1264" s="335"/>
      <c r="E1264" s="123"/>
      <c r="F1264" s="72">
        <f t="shared" ref="F1264:F1276" si="32">G1264*E1264</f>
        <v>0</v>
      </c>
      <c r="G1264" s="127">
        <v>0</v>
      </c>
      <c r="H1264" s="128" t="s">
        <v>412</v>
      </c>
      <c r="I1264" s="126"/>
      <c r="J1264" s="129">
        <v>0</v>
      </c>
      <c r="K1264" s="130" t="s">
        <v>109</v>
      </c>
      <c r="L1264" s="76" t="s">
        <v>57</v>
      </c>
    </row>
    <row r="1265" spans="1:12" s="65" customFormat="1" ht="18.75" customHeight="1">
      <c r="A1265" s="122"/>
      <c r="B1265" s="333" t="s">
        <v>374</v>
      </c>
      <c r="C1265" s="334"/>
      <c r="D1265" s="335"/>
      <c r="E1265" s="123"/>
      <c r="F1265" s="72">
        <f t="shared" si="32"/>
        <v>0</v>
      </c>
      <c r="G1265" s="127">
        <v>0</v>
      </c>
      <c r="H1265" s="128" t="s">
        <v>412</v>
      </c>
      <c r="I1265" s="126"/>
      <c r="J1265" s="129">
        <v>0</v>
      </c>
      <c r="K1265" s="130" t="s">
        <v>109</v>
      </c>
      <c r="L1265" s="76" t="s">
        <v>57</v>
      </c>
    </row>
    <row r="1266" spans="1:12" s="65" customFormat="1" ht="18.75" customHeight="1">
      <c r="A1266" s="122"/>
      <c r="B1266" s="333" t="s">
        <v>656</v>
      </c>
      <c r="C1266" s="334"/>
      <c r="D1266" s="335"/>
      <c r="E1266" s="123"/>
      <c r="F1266" s="72">
        <f t="shared" si="32"/>
        <v>0</v>
      </c>
      <c r="G1266" s="127">
        <v>0</v>
      </c>
      <c r="H1266" s="128" t="s">
        <v>412</v>
      </c>
      <c r="I1266" s="126"/>
      <c r="J1266" s="129">
        <v>0</v>
      </c>
      <c r="K1266" s="130" t="s">
        <v>109</v>
      </c>
      <c r="L1266" s="76" t="s">
        <v>57</v>
      </c>
    </row>
    <row r="1267" spans="1:12" s="65" customFormat="1" ht="18.75" customHeight="1">
      <c r="A1267" s="122"/>
      <c r="B1267" s="333" t="s">
        <v>657</v>
      </c>
      <c r="C1267" s="334"/>
      <c r="D1267" s="335"/>
      <c r="E1267" s="123"/>
      <c r="F1267" s="72">
        <f t="shared" si="32"/>
        <v>0</v>
      </c>
      <c r="G1267" s="127">
        <v>0</v>
      </c>
      <c r="H1267" s="128" t="s">
        <v>412</v>
      </c>
      <c r="I1267" s="126"/>
      <c r="J1267" s="129">
        <v>0</v>
      </c>
      <c r="K1267" s="130" t="s">
        <v>109</v>
      </c>
      <c r="L1267" s="76" t="s">
        <v>57</v>
      </c>
    </row>
    <row r="1268" spans="1:12" s="65" customFormat="1" ht="18.75" customHeight="1">
      <c r="A1268" s="122"/>
      <c r="B1268" s="333" t="s">
        <v>434</v>
      </c>
      <c r="C1268" s="334"/>
      <c r="D1268" s="335"/>
      <c r="E1268" s="123"/>
      <c r="F1268" s="72">
        <f t="shared" si="32"/>
        <v>0</v>
      </c>
      <c r="G1268" s="127">
        <v>0</v>
      </c>
      <c r="H1268" s="128" t="s">
        <v>412</v>
      </c>
      <c r="I1268" s="126"/>
      <c r="J1268" s="129">
        <v>0</v>
      </c>
      <c r="K1268" s="130" t="s">
        <v>109</v>
      </c>
      <c r="L1268" s="76" t="s">
        <v>57</v>
      </c>
    </row>
    <row r="1269" spans="1:12" s="65" customFormat="1" ht="18.75" customHeight="1">
      <c r="A1269" s="122"/>
      <c r="B1269" s="333" t="s">
        <v>658</v>
      </c>
      <c r="C1269" s="334"/>
      <c r="D1269" s="335"/>
      <c r="E1269" s="123"/>
      <c r="F1269" s="72">
        <f t="shared" si="32"/>
        <v>0</v>
      </c>
      <c r="G1269" s="127">
        <v>0</v>
      </c>
      <c r="H1269" s="128" t="s">
        <v>412</v>
      </c>
      <c r="I1269" s="126"/>
      <c r="J1269" s="129">
        <v>0</v>
      </c>
      <c r="K1269" s="130" t="s">
        <v>109</v>
      </c>
      <c r="L1269" s="76" t="s">
        <v>57</v>
      </c>
    </row>
    <row r="1270" spans="1:12" s="65" customFormat="1" ht="18.75" customHeight="1">
      <c r="A1270" s="122"/>
      <c r="B1270" s="333" t="s">
        <v>659</v>
      </c>
      <c r="C1270" s="334"/>
      <c r="D1270" s="335"/>
      <c r="E1270" s="123"/>
      <c r="F1270" s="72">
        <f t="shared" si="32"/>
        <v>0</v>
      </c>
      <c r="G1270" s="127">
        <v>0</v>
      </c>
      <c r="H1270" s="128" t="s">
        <v>412</v>
      </c>
      <c r="I1270" s="126"/>
      <c r="J1270" s="129">
        <v>0</v>
      </c>
      <c r="K1270" s="130" t="s">
        <v>109</v>
      </c>
      <c r="L1270" s="76" t="s">
        <v>57</v>
      </c>
    </row>
    <row r="1271" spans="1:12" s="65" customFormat="1" ht="18.75" customHeight="1">
      <c r="A1271" s="122"/>
      <c r="B1271" s="333" t="s">
        <v>660</v>
      </c>
      <c r="C1271" s="334"/>
      <c r="D1271" s="335"/>
      <c r="E1271" s="123"/>
      <c r="F1271" s="72">
        <f t="shared" si="32"/>
        <v>0</v>
      </c>
      <c r="G1271" s="127">
        <v>0</v>
      </c>
      <c r="H1271" s="128" t="s">
        <v>412</v>
      </c>
      <c r="I1271" s="126"/>
      <c r="J1271" s="129">
        <v>0</v>
      </c>
      <c r="K1271" s="130" t="s">
        <v>109</v>
      </c>
      <c r="L1271" s="76" t="s">
        <v>57</v>
      </c>
    </row>
    <row r="1272" spans="1:12" s="65" customFormat="1" ht="18.75" customHeight="1">
      <c r="A1272" s="122"/>
      <c r="B1272" s="333" t="s">
        <v>661</v>
      </c>
      <c r="C1272" s="334"/>
      <c r="D1272" s="335"/>
      <c r="E1272" s="123"/>
      <c r="F1272" s="72">
        <f t="shared" si="32"/>
        <v>0</v>
      </c>
      <c r="G1272" s="127">
        <v>0</v>
      </c>
      <c r="H1272" s="128" t="s">
        <v>412</v>
      </c>
      <c r="I1272" s="126"/>
      <c r="J1272" s="129">
        <v>0</v>
      </c>
      <c r="K1272" s="130" t="s">
        <v>109</v>
      </c>
      <c r="L1272" s="76" t="s">
        <v>57</v>
      </c>
    </row>
    <row r="1273" spans="1:12" s="65" customFormat="1" ht="18.75" customHeight="1">
      <c r="A1273" s="122"/>
      <c r="B1273" s="333" t="s">
        <v>177</v>
      </c>
      <c r="C1273" s="334"/>
      <c r="D1273" s="335"/>
      <c r="E1273" s="123"/>
      <c r="F1273" s="72">
        <f t="shared" si="32"/>
        <v>0</v>
      </c>
      <c r="G1273" s="127">
        <v>0</v>
      </c>
      <c r="H1273" s="128" t="s">
        <v>412</v>
      </c>
      <c r="I1273" s="126"/>
      <c r="J1273" s="129">
        <v>0</v>
      </c>
      <c r="K1273" s="130" t="s">
        <v>109</v>
      </c>
      <c r="L1273" s="76" t="s">
        <v>57</v>
      </c>
    </row>
    <row r="1274" spans="1:12" s="65" customFormat="1" ht="18.75" customHeight="1">
      <c r="A1274" s="122"/>
      <c r="B1274" s="333" t="s">
        <v>662</v>
      </c>
      <c r="C1274" s="334"/>
      <c r="D1274" s="335"/>
      <c r="E1274" s="123"/>
      <c r="F1274" s="72">
        <f t="shared" si="32"/>
        <v>0</v>
      </c>
      <c r="G1274" s="127">
        <v>0</v>
      </c>
      <c r="H1274" s="128" t="s">
        <v>412</v>
      </c>
      <c r="I1274" s="126"/>
      <c r="J1274" s="129">
        <v>0</v>
      </c>
      <c r="K1274" s="130" t="s">
        <v>109</v>
      </c>
      <c r="L1274" s="76" t="s">
        <v>57</v>
      </c>
    </row>
    <row r="1275" spans="1:12" s="65" customFormat="1" ht="18.75" customHeight="1">
      <c r="A1275" s="122"/>
      <c r="B1275" s="333" t="s">
        <v>377</v>
      </c>
      <c r="C1275" s="334"/>
      <c r="D1275" s="335"/>
      <c r="E1275" s="123"/>
      <c r="F1275" s="72">
        <f t="shared" si="32"/>
        <v>0</v>
      </c>
      <c r="G1275" s="127">
        <v>0</v>
      </c>
      <c r="H1275" s="128" t="s">
        <v>412</v>
      </c>
      <c r="I1275" s="126"/>
      <c r="J1275" s="129">
        <v>0</v>
      </c>
      <c r="K1275" s="130" t="s">
        <v>109</v>
      </c>
      <c r="L1275" s="76" t="s">
        <v>57</v>
      </c>
    </row>
    <row r="1276" spans="1:12" s="65" customFormat="1" ht="18.75" customHeight="1">
      <c r="A1276" s="122"/>
      <c r="B1276" s="333" t="s">
        <v>663</v>
      </c>
      <c r="C1276" s="334"/>
      <c r="D1276" s="335"/>
      <c r="E1276" s="123"/>
      <c r="F1276" s="72">
        <f t="shared" si="32"/>
        <v>0</v>
      </c>
      <c r="G1276" s="127">
        <v>0</v>
      </c>
      <c r="H1276" s="128" t="s">
        <v>412</v>
      </c>
      <c r="I1276" s="126"/>
      <c r="J1276" s="129">
        <v>0</v>
      </c>
      <c r="K1276" s="130" t="s">
        <v>109</v>
      </c>
      <c r="L1276" s="76" t="s">
        <v>57</v>
      </c>
    </row>
    <row r="1277" spans="1:12" s="65" customFormat="1" ht="18.75" customHeight="1">
      <c r="A1277" s="122"/>
      <c r="B1277" s="333"/>
      <c r="C1277" s="334"/>
      <c r="D1277" s="335"/>
      <c r="E1277" s="124"/>
      <c r="F1277" s="72"/>
      <c r="G1277" s="127"/>
      <c r="H1277" s="128"/>
      <c r="I1277" s="126"/>
      <c r="J1277" s="129"/>
      <c r="K1277" s="130"/>
      <c r="L1277" s="131"/>
    </row>
    <row r="1278" spans="1:12" s="65" customFormat="1" ht="18.75" customHeight="1">
      <c r="A1278" s="66">
        <v>23</v>
      </c>
      <c r="B1278" s="344" t="s">
        <v>664</v>
      </c>
      <c r="C1278" s="345"/>
      <c r="D1278" s="346"/>
      <c r="E1278" s="125"/>
      <c r="F1278" s="66">
        <f>G1278*E1278</f>
        <v>0</v>
      </c>
      <c r="G1278" s="132">
        <f>SUM(G1279:G1292)</f>
        <v>0</v>
      </c>
      <c r="H1278" s="133" t="s">
        <v>412</v>
      </c>
      <c r="I1278" s="70">
        <v>100</v>
      </c>
      <c r="J1278" s="135">
        <v>0</v>
      </c>
      <c r="K1278" s="134" t="s">
        <v>109</v>
      </c>
      <c r="L1278" s="70" t="s">
        <v>57</v>
      </c>
    </row>
    <row r="1279" spans="1:12" s="65" customFormat="1" ht="18.75" customHeight="1">
      <c r="A1279" s="122"/>
      <c r="B1279" s="333" t="s">
        <v>665</v>
      </c>
      <c r="C1279" s="334"/>
      <c r="D1279" s="335"/>
      <c r="E1279" s="123"/>
      <c r="F1279" s="72">
        <f>G1279*E1279</f>
        <v>0</v>
      </c>
      <c r="G1279" s="127">
        <v>0</v>
      </c>
      <c r="H1279" s="128" t="s">
        <v>412</v>
      </c>
      <c r="I1279" s="126"/>
      <c r="J1279" s="129">
        <v>0</v>
      </c>
      <c r="K1279" s="130" t="s">
        <v>109</v>
      </c>
      <c r="L1279" s="76" t="s">
        <v>57</v>
      </c>
    </row>
    <row r="1280" spans="1:12" s="65" customFormat="1" ht="18.75" customHeight="1">
      <c r="A1280" s="122"/>
      <c r="B1280" s="333" t="s">
        <v>666</v>
      </c>
      <c r="C1280" s="334"/>
      <c r="D1280" s="335"/>
      <c r="E1280" s="123"/>
      <c r="F1280" s="72">
        <f t="shared" ref="F1280:F1292" si="33">G1280*E1280</f>
        <v>0</v>
      </c>
      <c r="G1280" s="127">
        <v>0</v>
      </c>
      <c r="H1280" s="128" t="s">
        <v>412</v>
      </c>
      <c r="I1280" s="126"/>
      <c r="J1280" s="129">
        <v>0</v>
      </c>
      <c r="K1280" s="130" t="s">
        <v>109</v>
      </c>
      <c r="L1280" s="76" t="s">
        <v>57</v>
      </c>
    </row>
    <row r="1281" spans="1:12" s="65" customFormat="1" ht="18.75" customHeight="1">
      <c r="A1281" s="122"/>
      <c r="B1281" s="333" t="s">
        <v>667</v>
      </c>
      <c r="C1281" s="334"/>
      <c r="D1281" s="335"/>
      <c r="E1281" s="123"/>
      <c r="F1281" s="72">
        <f t="shared" si="33"/>
        <v>0</v>
      </c>
      <c r="G1281" s="127">
        <v>0</v>
      </c>
      <c r="H1281" s="128" t="s">
        <v>412</v>
      </c>
      <c r="I1281" s="126"/>
      <c r="J1281" s="129">
        <v>0</v>
      </c>
      <c r="K1281" s="130" t="s">
        <v>109</v>
      </c>
      <c r="L1281" s="76" t="s">
        <v>57</v>
      </c>
    </row>
    <row r="1282" spans="1:12" s="65" customFormat="1" ht="18.75" customHeight="1">
      <c r="A1282" s="122"/>
      <c r="B1282" s="333" t="s">
        <v>668</v>
      </c>
      <c r="C1282" s="334"/>
      <c r="D1282" s="335"/>
      <c r="E1282" s="123"/>
      <c r="F1282" s="72">
        <f t="shared" si="33"/>
        <v>0</v>
      </c>
      <c r="G1282" s="127">
        <v>0</v>
      </c>
      <c r="H1282" s="128" t="s">
        <v>412</v>
      </c>
      <c r="I1282" s="126"/>
      <c r="J1282" s="129">
        <v>0</v>
      </c>
      <c r="K1282" s="130" t="s">
        <v>109</v>
      </c>
      <c r="L1282" s="76" t="s">
        <v>57</v>
      </c>
    </row>
    <row r="1283" spans="1:12" s="65" customFormat="1" ht="18.75" customHeight="1">
      <c r="A1283" s="122"/>
      <c r="B1283" s="333" t="s">
        <v>669</v>
      </c>
      <c r="C1283" s="334"/>
      <c r="D1283" s="335"/>
      <c r="E1283" s="123"/>
      <c r="F1283" s="72">
        <f t="shared" si="33"/>
        <v>0</v>
      </c>
      <c r="G1283" s="127">
        <v>0</v>
      </c>
      <c r="H1283" s="128" t="s">
        <v>412</v>
      </c>
      <c r="I1283" s="126"/>
      <c r="J1283" s="129">
        <v>0</v>
      </c>
      <c r="K1283" s="130" t="s">
        <v>109</v>
      </c>
      <c r="L1283" s="76" t="s">
        <v>57</v>
      </c>
    </row>
    <row r="1284" spans="1:12" s="65" customFormat="1" ht="18.75" customHeight="1">
      <c r="A1284" s="122"/>
      <c r="B1284" s="333" t="s">
        <v>670</v>
      </c>
      <c r="C1284" s="334"/>
      <c r="D1284" s="335"/>
      <c r="E1284" s="123"/>
      <c r="F1284" s="72">
        <f t="shared" si="33"/>
        <v>0</v>
      </c>
      <c r="G1284" s="127">
        <v>0</v>
      </c>
      <c r="H1284" s="128" t="s">
        <v>412</v>
      </c>
      <c r="I1284" s="126"/>
      <c r="J1284" s="129">
        <v>0</v>
      </c>
      <c r="K1284" s="130" t="s">
        <v>109</v>
      </c>
      <c r="L1284" s="76" t="s">
        <v>57</v>
      </c>
    </row>
    <row r="1285" spans="1:12" s="65" customFormat="1" ht="18.75" customHeight="1">
      <c r="A1285" s="122"/>
      <c r="B1285" s="333" t="s">
        <v>671</v>
      </c>
      <c r="C1285" s="334"/>
      <c r="D1285" s="335"/>
      <c r="E1285" s="123"/>
      <c r="F1285" s="72">
        <f t="shared" si="33"/>
        <v>0</v>
      </c>
      <c r="G1285" s="127">
        <v>0</v>
      </c>
      <c r="H1285" s="128" t="s">
        <v>412</v>
      </c>
      <c r="I1285" s="126"/>
      <c r="J1285" s="129">
        <v>0</v>
      </c>
      <c r="K1285" s="130" t="s">
        <v>109</v>
      </c>
      <c r="L1285" s="76" t="s">
        <v>57</v>
      </c>
    </row>
    <row r="1286" spans="1:12" s="65" customFormat="1" ht="18.75" customHeight="1">
      <c r="A1286" s="122"/>
      <c r="B1286" s="333" t="s">
        <v>672</v>
      </c>
      <c r="C1286" s="334"/>
      <c r="D1286" s="335"/>
      <c r="E1286" s="123"/>
      <c r="F1286" s="72">
        <f t="shared" si="33"/>
        <v>0</v>
      </c>
      <c r="G1286" s="127">
        <v>0</v>
      </c>
      <c r="H1286" s="128" t="s">
        <v>412</v>
      </c>
      <c r="I1286" s="126"/>
      <c r="J1286" s="129">
        <v>0</v>
      </c>
      <c r="K1286" s="130" t="s">
        <v>109</v>
      </c>
      <c r="L1286" s="76" t="s">
        <v>57</v>
      </c>
    </row>
    <row r="1287" spans="1:12" s="65" customFormat="1" ht="18.75" customHeight="1">
      <c r="A1287" s="122"/>
      <c r="B1287" s="333" t="s">
        <v>673</v>
      </c>
      <c r="C1287" s="334"/>
      <c r="D1287" s="335"/>
      <c r="E1287" s="123"/>
      <c r="F1287" s="72">
        <f t="shared" si="33"/>
        <v>0</v>
      </c>
      <c r="G1287" s="127">
        <v>0</v>
      </c>
      <c r="H1287" s="128" t="s">
        <v>412</v>
      </c>
      <c r="I1287" s="126"/>
      <c r="J1287" s="129">
        <v>0</v>
      </c>
      <c r="K1287" s="130" t="s">
        <v>109</v>
      </c>
      <c r="L1287" s="76" t="s">
        <v>57</v>
      </c>
    </row>
    <row r="1288" spans="1:12" s="65" customFormat="1" ht="18.75" customHeight="1">
      <c r="A1288" s="122"/>
      <c r="B1288" s="333" t="s">
        <v>458</v>
      </c>
      <c r="C1288" s="334"/>
      <c r="D1288" s="335"/>
      <c r="E1288" s="123"/>
      <c r="F1288" s="72">
        <f t="shared" si="33"/>
        <v>0</v>
      </c>
      <c r="G1288" s="127">
        <v>0</v>
      </c>
      <c r="H1288" s="128" t="s">
        <v>412</v>
      </c>
      <c r="I1288" s="126"/>
      <c r="J1288" s="129">
        <v>0</v>
      </c>
      <c r="K1288" s="130" t="s">
        <v>109</v>
      </c>
      <c r="L1288" s="76" t="s">
        <v>57</v>
      </c>
    </row>
    <row r="1289" spans="1:12" s="65" customFormat="1" ht="18.75" customHeight="1">
      <c r="A1289" s="122"/>
      <c r="B1289" s="333" t="s">
        <v>674</v>
      </c>
      <c r="C1289" s="334"/>
      <c r="D1289" s="335"/>
      <c r="E1289" s="123"/>
      <c r="F1289" s="72">
        <f t="shared" si="33"/>
        <v>0</v>
      </c>
      <c r="G1289" s="127">
        <v>0</v>
      </c>
      <c r="H1289" s="128" t="s">
        <v>412</v>
      </c>
      <c r="I1289" s="126"/>
      <c r="J1289" s="129">
        <v>0</v>
      </c>
      <c r="K1289" s="130" t="s">
        <v>109</v>
      </c>
      <c r="L1289" s="76" t="s">
        <v>57</v>
      </c>
    </row>
    <row r="1290" spans="1:12" s="65" customFormat="1" ht="18.75" customHeight="1">
      <c r="A1290" s="122"/>
      <c r="B1290" s="333" t="s">
        <v>675</v>
      </c>
      <c r="C1290" s="334"/>
      <c r="D1290" s="335"/>
      <c r="E1290" s="123"/>
      <c r="F1290" s="72">
        <f t="shared" si="33"/>
        <v>0</v>
      </c>
      <c r="G1290" s="127">
        <v>0</v>
      </c>
      <c r="H1290" s="128" t="s">
        <v>412</v>
      </c>
      <c r="I1290" s="126"/>
      <c r="J1290" s="129">
        <v>0</v>
      </c>
      <c r="K1290" s="130" t="s">
        <v>109</v>
      </c>
      <c r="L1290" s="76" t="s">
        <v>57</v>
      </c>
    </row>
    <row r="1291" spans="1:12" s="65" customFormat="1" ht="18.75" customHeight="1">
      <c r="A1291" s="122"/>
      <c r="B1291" s="333" t="s">
        <v>676</v>
      </c>
      <c r="C1291" s="334"/>
      <c r="D1291" s="335"/>
      <c r="E1291" s="123"/>
      <c r="F1291" s="72">
        <f t="shared" si="33"/>
        <v>0</v>
      </c>
      <c r="G1291" s="127">
        <v>0</v>
      </c>
      <c r="H1291" s="128" t="s">
        <v>412</v>
      </c>
      <c r="I1291" s="126"/>
      <c r="J1291" s="129">
        <v>0</v>
      </c>
      <c r="K1291" s="130" t="s">
        <v>109</v>
      </c>
      <c r="L1291" s="76" t="s">
        <v>57</v>
      </c>
    </row>
    <row r="1292" spans="1:12" s="65" customFormat="1" ht="18.75" customHeight="1">
      <c r="A1292" s="122"/>
      <c r="B1292" s="333" t="s">
        <v>677</v>
      </c>
      <c r="C1292" s="334"/>
      <c r="D1292" s="335"/>
      <c r="E1292" s="123"/>
      <c r="F1292" s="72">
        <f t="shared" si="33"/>
        <v>0</v>
      </c>
      <c r="G1292" s="127">
        <v>0</v>
      </c>
      <c r="H1292" s="128" t="s">
        <v>412</v>
      </c>
      <c r="I1292" s="126"/>
      <c r="J1292" s="129">
        <v>0</v>
      </c>
      <c r="K1292" s="130" t="s">
        <v>109</v>
      </c>
      <c r="L1292" s="76" t="s">
        <v>57</v>
      </c>
    </row>
    <row r="1293" spans="1:12" s="65" customFormat="1" ht="18.75" customHeight="1">
      <c r="A1293" s="122"/>
      <c r="B1293" s="333"/>
      <c r="C1293" s="334"/>
      <c r="D1293" s="335"/>
      <c r="E1293" s="124"/>
      <c r="F1293" s="72"/>
      <c r="G1293" s="127"/>
      <c r="H1293" s="128"/>
      <c r="I1293" s="126"/>
      <c r="J1293" s="129"/>
      <c r="K1293" s="130"/>
      <c r="L1293" s="131"/>
    </row>
    <row r="1294" spans="1:12" s="65" customFormat="1" ht="18.75" customHeight="1">
      <c r="A1294" s="66">
        <v>24</v>
      </c>
      <c r="B1294" s="344" t="s">
        <v>678</v>
      </c>
      <c r="C1294" s="345"/>
      <c r="D1294" s="346"/>
      <c r="E1294" s="125"/>
      <c r="F1294" s="66">
        <f>G1294*E1294</f>
        <v>0</v>
      </c>
      <c r="G1294" s="132">
        <f>SUM(G1295:G1334)</f>
        <v>0</v>
      </c>
      <c r="H1294" s="133" t="s">
        <v>412</v>
      </c>
      <c r="I1294" s="70">
        <v>100</v>
      </c>
      <c r="J1294" s="135">
        <v>0</v>
      </c>
      <c r="K1294" s="134" t="s">
        <v>109</v>
      </c>
      <c r="L1294" s="70" t="s">
        <v>57</v>
      </c>
    </row>
    <row r="1295" spans="1:12" s="65" customFormat="1" ht="18.75" customHeight="1">
      <c r="A1295" s="122"/>
      <c r="B1295" s="333" t="s">
        <v>190</v>
      </c>
      <c r="C1295" s="334"/>
      <c r="D1295" s="335"/>
      <c r="E1295" s="123"/>
      <c r="F1295" s="72">
        <f>G1295*E1295</f>
        <v>0</v>
      </c>
      <c r="G1295" s="127">
        <v>0</v>
      </c>
      <c r="H1295" s="128" t="s">
        <v>412</v>
      </c>
      <c r="I1295" s="126"/>
      <c r="J1295" s="129">
        <v>0</v>
      </c>
      <c r="K1295" s="130" t="s">
        <v>109</v>
      </c>
      <c r="L1295" s="76" t="s">
        <v>57</v>
      </c>
    </row>
    <row r="1296" spans="1:12" s="65" customFormat="1" ht="18.75" customHeight="1">
      <c r="A1296" s="122"/>
      <c r="B1296" s="333" t="s">
        <v>679</v>
      </c>
      <c r="C1296" s="334"/>
      <c r="D1296" s="335"/>
      <c r="E1296" s="123"/>
      <c r="F1296" s="72">
        <f t="shared" ref="F1296:F1334" si="34">G1296*E1296</f>
        <v>0</v>
      </c>
      <c r="G1296" s="127">
        <v>0</v>
      </c>
      <c r="H1296" s="128" t="s">
        <v>412</v>
      </c>
      <c r="I1296" s="126"/>
      <c r="J1296" s="129">
        <v>0</v>
      </c>
      <c r="K1296" s="130" t="s">
        <v>109</v>
      </c>
      <c r="L1296" s="76" t="s">
        <v>57</v>
      </c>
    </row>
    <row r="1297" spans="1:12" s="65" customFormat="1" ht="18.75" customHeight="1">
      <c r="A1297" s="122"/>
      <c r="B1297" s="333" t="s">
        <v>680</v>
      </c>
      <c r="C1297" s="334"/>
      <c r="D1297" s="335"/>
      <c r="E1297" s="123"/>
      <c r="F1297" s="72">
        <f t="shared" si="34"/>
        <v>0</v>
      </c>
      <c r="G1297" s="127">
        <v>0</v>
      </c>
      <c r="H1297" s="128" t="s">
        <v>412</v>
      </c>
      <c r="I1297" s="126"/>
      <c r="J1297" s="129">
        <v>0</v>
      </c>
      <c r="K1297" s="130" t="s">
        <v>109</v>
      </c>
      <c r="L1297" s="76" t="s">
        <v>57</v>
      </c>
    </row>
    <row r="1298" spans="1:12" s="65" customFormat="1" ht="18.75" customHeight="1">
      <c r="A1298" s="122"/>
      <c r="B1298" s="333" t="s">
        <v>681</v>
      </c>
      <c r="C1298" s="334"/>
      <c r="D1298" s="335"/>
      <c r="E1298" s="123"/>
      <c r="F1298" s="72">
        <f t="shared" si="34"/>
        <v>0</v>
      </c>
      <c r="G1298" s="127">
        <v>0</v>
      </c>
      <c r="H1298" s="128" t="s">
        <v>412</v>
      </c>
      <c r="I1298" s="126"/>
      <c r="J1298" s="129">
        <v>0</v>
      </c>
      <c r="K1298" s="130" t="s">
        <v>109</v>
      </c>
      <c r="L1298" s="76" t="s">
        <v>57</v>
      </c>
    </row>
    <row r="1299" spans="1:12" s="65" customFormat="1" ht="18.75" customHeight="1">
      <c r="A1299" s="122"/>
      <c r="B1299" s="333" t="s">
        <v>682</v>
      </c>
      <c r="C1299" s="334"/>
      <c r="D1299" s="335"/>
      <c r="E1299" s="123"/>
      <c r="F1299" s="72">
        <f t="shared" si="34"/>
        <v>0</v>
      </c>
      <c r="G1299" s="127">
        <v>0</v>
      </c>
      <c r="H1299" s="128" t="s">
        <v>412</v>
      </c>
      <c r="I1299" s="126"/>
      <c r="J1299" s="129">
        <v>0</v>
      </c>
      <c r="K1299" s="130" t="s">
        <v>109</v>
      </c>
      <c r="L1299" s="76" t="s">
        <v>57</v>
      </c>
    </row>
    <row r="1300" spans="1:12" s="65" customFormat="1" ht="18.75" customHeight="1">
      <c r="A1300" s="122"/>
      <c r="B1300" s="333" t="s">
        <v>683</v>
      </c>
      <c r="C1300" s="334"/>
      <c r="D1300" s="335"/>
      <c r="E1300" s="123"/>
      <c r="F1300" s="72">
        <f t="shared" si="34"/>
        <v>0</v>
      </c>
      <c r="G1300" s="127">
        <v>0</v>
      </c>
      <c r="H1300" s="128" t="s">
        <v>412</v>
      </c>
      <c r="I1300" s="126"/>
      <c r="J1300" s="129">
        <v>0</v>
      </c>
      <c r="K1300" s="130" t="s">
        <v>109</v>
      </c>
      <c r="L1300" s="76" t="s">
        <v>57</v>
      </c>
    </row>
    <row r="1301" spans="1:12" s="65" customFormat="1" ht="18.75" customHeight="1">
      <c r="A1301" s="122"/>
      <c r="B1301" s="333" t="s">
        <v>684</v>
      </c>
      <c r="C1301" s="334"/>
      <c r="D1301" s="335"/>
      <c r="E1301" s="123"/>
      <c r="F1301" s="72">
        <f t="shared" si="34"/>
        <v>0</v>
      </c>
      <c r="G1301" s="127">
        <v>0</v>
      </c>
      <c r="H1301" s="128" t="s">
        <v>412</v>
      </c>
      <c r="I1301" s="126"/>
      <c r="J1301" s="129">
        <v>0</v>
      </c>
      <c r="K1301" s="130" t="s">
        <v>109</v>
      </c>
      <c r="L1301" s="76" t="s">
        <v>57</v>
      </c>
    </row>
    <row r="1302" spans="1:12" s="65" customFormat="1" ht="18.75" customHeight="1">
      <c r="A1302" s="122"/>
      <c r="B1302" s="333" t="s">
        <v>685</v>
      </c>
      <c r="C1302" s="334"/>
      <c r="D1302" s="335"/>
      <c r="E1302" s="123"/>
      <c r="F1302" s="72">
        <f t="shared" si="34"/>
        <v>0</v>
      </c>
      <c r="G1302" s="127">
        <v>0</v>
      </c>
      <c r="H1302" s="128" t="s">
        <v>412</v>
      </c>
      <c r="I1302" s="126"/>
      <c r="J1302" s="129">
        <v>0</v>
      </c>
      <c r="K1302" s="130" t="s">
        <v>109</v>
      </c>
      <c r="L1302" s="76" t="s">
        <v>57</v>
      </c>
    </row>
    <row r="1303" spans="1:12" s="65" customFormat="1" ht="18.75" customHeight="1">
      <c r="A1303" s="122"/>
      <c r="B1303" s="333" t="s">
        <v>229</v>
      </c>
      <c r="C1303" s="334"/>
      <c r="D1303" s="335"/>
      <c r="E1303" s="123"/>
      <c r="F1303" s="72">
        <f t="shared" si="34"/>
        <v>0</v>
      </c>
      <c r="G1303" s="127">
        <v>0</v>
      </c>
      <c r="H1303" s="128" t="s">
        <v>412</v>
      </c>
      <c r="I1303" s="126"/>
      <c r="J1303" s="129">
        <v>0</v>
      </c>
      <c r="K1303" s="130" t="s">
        <v>109</v>
      </c>
      <c r="L1303" s="76" t="s">
        <v>57</v>
      </c>
    </row>
    <row r="1304" spans="1:12" s="65" customFormat="1" ht="18.75" customHeight="1">
      <c r="A1304" s="122"/>
      <c r="B1304" s="333" t="s">
        <v>686</v>
      </c>
      <c r="C1304" s="334"/>
      <c r="D1304" s="335"/>
      <c r="E1304" s="123"/>
      <c r="F1304" s="72">
        <f t="shared" si="34"/>
        <v>0</v>
      </c>
      <c r="G1304" s="127">
        <v>0</v>
      </c>
      <c r="H1304" s="128" t="s">
        <v>412</v>
      </c>
      <c r="I1304" s="126"/>
      <c r="J1304" s="129">
        <v>0</v>
      </c>
      <c r="K1304" s="130" t="s">
        <v>109</v>
      </c>
      <c r="L1304" s="76" t="s">
        <v>57</v>
      </c>
    </row>
    <row r="1305" spans="1:12" s="65" customFormat="1" ht="18.75" customHeight="1">
      <c r="A1305" s="122"/>
      <c r="B1305" s="333" t="s">
        <v>480</v>
      </c>
      <c r="C1305" s="334"/>
      <c r="D1305" s="335"/>
      <c r="E1305" s="123"/>
      <c r="F1305" s="72">
        <f t="shared" si="34"/>
        <v>0</v>
      </c>
      <c r="G1305" s="127">
        <v>0</v>
      </c>
      <c r="H1305" s="128" t="s">
        <v>412</v>
      </c>
      <c r="I1305" s="126"/>
      <c r="J1305" s="129">
        <v>0</v>
      </c>
      <c r="K1305" s="130" t="s">
        <v>109</v>
      </c>
      <c r="L1305" s="76" t="s">
        <v>57</v>
      </c>
    </row>
    <row r="1306" spans="1:12" s="65" customFormat="1" ht="18.75" customHeight="1">
      <c r="A1306" s="122"/>
      <c r="B1306" s="333" t="s">
        <v>687</v>
      </c>
      <c r="C1306" s="334"/>
      <c r="D1306" s="335"/>
      <c r="E1306" s="123"/>
      <c r="F1306" s="72">
        <f t="shared" si="34"/>
        <v>0</v>
      </c>
      <c r="G1306" s="127">
        <v>0</v>
      </c>
      <c r="H1306" s="128" t="s">
        <v>412</v>
      </c>
      <c r="I1306" s="126"/>
      <c r="J1306" s="129">
        <v>0</v>
      </c>
      <c r="K1306" s="130" t="s">
        <v>109</v>
      </c>
      <c r="L1306" s="76" t="s">
        <v>57</v>
      </c>
    </row>
    <row r="1307" spans="1:12" s="65" customFormat="1" ht="18.75" customHeight="1">
      <c r="A1307" s="122"/>
      <c r="B1307" s="333" t="s">
        <v>688</v>
      </c>
      <c r="C1307" s="334"/>
      <c r="D1307" s="335"/>
      <c r="E1307" s="123"/>
      <c r="F1307" s="72">
        <f t="shared" si="34"/>
        <v>0</v>
      </c>
      <c r="G1307" s="127">
        <v>0</v>
      </c>
      <c r="H1307" s="128" t="s">
        <v>412</v>
      </c>
      <c r="I1307" s="126"/>
      <c r="J1307" s="129">
        <v>0</v>
      </c>
      <c r="K1307" s="130" t="s">
        <v>109</v>
      </c>
      <c r="L1307" s="76" t="s">
        <v>57</v>
      </c>
    </row>
    <row r="1308" spans="1:12" s="65" customFormat="1" ht="18.75" customHeight="1">
      <c r="A1308" s="122"/>
      <c r="B1308" s="333" t="s">
        <v>689</v>
      </c>
      <c r="C1308" s="334"/>
      <c r="D1308" s="335"/>
      <c r="E1308" s="123"/>
      <c r="F1308" s="72">
        <f t="shared" si="34"/>
        <v>0</v>
      </c>
      <c r="G1308" s="127">
        <v>0</v>
      </c>
      <c r="H1308" s="128" t="s">
        <v>412</v>
      </c>
      <c r="I1308" s="126"/>
      <c r="J1308" s="129">
        <v>0</v>
      </c>
      <c r="K1308" s="130" t="s">
        <v>109</v>
      </c>
      <c r="L1308" s="76" t="s">
        <v>57</v>
      </c>
    </row>
    <row r="1309" spans="1:12" s="65" customFormat="1" ht="18.75" customHeight="1">
      <c r="A1309" s="122"/>
      <c r="B1309" s="333" t="s">
        <v>690</v>
      </c>
      <c r="C1309" s="334"/>
      <c r="D1309" s="335"/>
      <c r="E1309" s="123"/>
      <c r="F1309" s="72">
        <f t="shared" si="34"/>
        <v>0</v>
      </c>
      <c r="G1309" s="127">
        <v>0</v>
      </c>
      <c r="H1309" s="128" t="s">
        <v>412</v>
      </c>
      <c r="I1309" s="126"/>
      <c r="J1309" s="129">
        <v>0</v>
      </c>
      <c r="K1309" s="130" t="s">
        <v>109</v>
      </c>
      <c r="L1309" s="76" t="s">
        <v>57</v>
      </c>
    </row>
    <row r="1310" spans="1:12" s="65" customFormat="1" ht="18.75" customHeight="1">
      <c r="A1310" s="122"/>
      <c r="B1310" s="333" t="s">
        <v>691</v>
      </c>
      <c r="C1310" s="334"/>
      <c r="D1310" s="335"/>
      <c r="E1310" s="123"/>
      <c r="F1310" s="72">
        <f t="shared" si="34"/>
        <v>0</v>
      </c>
      <c r="G1310" s="127">
        <v>0</v>
      </c>
      <c r="H1310" s="128" t="s">
        <v>412</v>
      </c>
      <c r="I1310" s="126"/>
      <c r="J1310" s="129">
        <v>0</v>
      </c>
      <c r="K1310" s="130" t="s">
        <v>109</v>
      </c>
      <c r="L1310" s="76" t="s">
        <v>57</v>
      </c>
    </row>
    <row r="1311" spans="1:12" s="65" customFormat="1" ht="18.75" customHeight="1">
      <c r="A1311" s="122"/>
      <c r="B1311" s="333" t="s">
        <v>270</v>
      </c>
      <c r="C1311" s="334"/>
      <c r="D1311" s="335"/>
      <c r="E1311" s="123"/>
      <c r="F1311" s="72">
        <f t="shared" si="34"/>
        <v>0</v>
      </c>
      <c r="G1311" s="127">
        <v>0</v>
      </c>
      <c r="H1311" s="128" t="s">
        <v>412</v>
      </c>
      <c r="I1311" s="126"/>
      <c r="J1311" s="129">
        <v>0</v>
      </c>
      <c r="K1311" s="130" t="s">
        <v>109</v>
      </c>
      <c r="L1311" s="76" t="s">
        <v>57</v>
      </c>
    </row>
    <row r="1312" spans="1:12" s="65" customFormat="1" ht="18.75" customHeight="1">
      <c r="A1312" s="122"/>
      <c r="B1312" s="333" t="s">
        <v>692</v>
      </c>
      <c r="C1312" s="334"/>
      <c r="D1312" s="335"/>
      <c r="E1312" s="123"/>
      <c r="F1312" s="72">
        <f t="shared" si="34"/>
        <v>0</v>
      </c>
      <c r="G1312" s="127">
        <v>0</v>
      </c>
      <c r="H1312" s="128" t="s">
        <v>412</v>
      </c>
      <c r="I1312" s="126"/>
      <c r="J1312" s="129">
        <v>0</v>
      </c>
      <c r="K1312" s="130" t="s">
        <v>109</v>
      </c>
      <c r="L1312" s="76" t="s">
        <v>57</v>
      </c>
    </row>
    <row r="1313" spans="1:12" s="65" customFormat="1" ht="18.75" customHeight="1">
      <c r="A1313" s="122"/>
      <c r="B1313" s="333" t="s">
        <v>693</v>
      </c>
      <c r="C1313" s="334"/>
      <c r="D1313" s="335"/>
      <c r="E1313" s="123"/>
      <c r="F1313" s="72">
        <f t="shared" si="34"/>
        <v>0</v>
      </c>
      <c r="G1313" s="127">
        <v>0</v>
      </c>
      <c r="H1313" s="128" t="s">
        <v>412</v>
      </c>
      <c r="I1313" s="126"/>
      <c r="J1313" s="129">
        <v>0</v>
      </c>
      <c r="K1313" s="130" t="s">
        <v>109</v>
      </c>
      <c r="L1313" s="76" t="s">
        <v>57</v>
      </c>
    </row>
    <row r="1314" spans="1:12" s="65" customFormat="1" ht="18.75" customHeight="1">
      <c r="A1314" s="122"/>
      <c r="B1314" s="333" t="s">
        <v>694</v>
      </c>
      <c r="C1314" s="334"/>
      <c r="D1314" s="335"/>
      <c r="E1314" s="123"/>
      <c r="F1314" s="72">
        <f t="shared" si="34"/>
        <v>0</v>
      </c>
      <c r="G1314" s="127">
        <v>0</v>
      </c>
      <c r="H1314" s="128" t="s">
        <v>412</v>
      </c>
      <c r="I1314" s="126"/>
      <c r="J1314" s="129">
        <v>0</v>
      </c>
      <c r="K1314" s="130" t="s">
        <v>109</v>
      </c>
      <c r="L1314" s="76" t="s">
        <v>57</v>
      </c>
    </row>
    <row r="1315" spans="1:12" s="65" customFormat="1" ht="18.75" customHeight="1">
      <c r="A1315" s="122"/>
      <c r="B1315" s="333" t="s">
        <v>695</v>
      </c>
      <c r="C1315" s="334"/>
      <c r="D1315" s="335"/>
      <c r="E1315" s="123"/>
      <c r="F1315" s="72">
        <f t="shared" si="34"/>
        <v>0</v>
      </c>
      <c r="G1315" s="127">
        <v>0</v>
      </c>
      <c r="H1315" s="128" t="s">
        <v>412</v>
      </c>
      <c r="I1315" s="126"/>
      <c r="J1315" s="129">
        <v>0</v>
      </c>
      <c r="K1315" s="130" t="s">
        <v>109</v>
      </c>
      <c r="L1315" s="76" t="s">
        <v>57</v>
      </c>
    </row>
    <row r="1316" spans="1:12" s="65" customFormat="1" ht="18.75" customHeight="1">
      <c r="A1316" s="122"/>
      <c r="B1316" s="333" t="s">
        <v>696</v>
      </c>
      <c r="C1316" s="334"/>
      <c r="D1316" s="335"/>
      <c r="E1316" s="123"/>
      <c r="F1316" s="72">
        <f t="shared" si="34"/>
        <v>0</v>
      </c>
      <c r="G1316" s="127">
        <v>0</v>
      </c>
      <c r="H1316" s="128" t="s">
        <v>412</v>
      </c>
      <c r="I1316" s="126"/>
      <c r="J1316" s="129">
        <v>0</v>
      </c>
      <c r="K1316" s="130" t="s">
        <v>109</v>
      </c>
      <c r="L1316" s="76" t="s">
        <v>57</v>
      </c>
    </row>
    <row r="1317" spans="1:12" s="65" customFormat="1" ht="18.75" customHeight="1">
      <c r="A1317" s="122"/>
      <c r="B1317" s="333" t="s">
        <v>697</v>
      </c>
      <c r="C1317" s="334"/>
      <c r="D1317" s="335"/>
      <c r="E1317" s="123"/>
      <c r="F1317" s="72">
        <f t="shared" si="34"/>
        <v>0</v>
      </c>
      <c r="G1317" s="127">
        <v>0</v>
      </c>
      <c r="H1317" s="128" t="s">
        <v>412</v>
      </c>
      <c r="I1317" s="126"/>
      <c r="J1317" s="129">
        <v>0</v>
      </c>
      <c r="K1317" s="130" t="s">
        <v>109</v>
      </c>
      <c r="L1317" s="76" t="s">
        <v>57</v>
      </c>
    </row>
    <row r="1318" spans="1:12" s="65" customFormat="1" ht="18.75" customHeight="1">
      <c r="A1318" s="122"/>
      <c r="B1318" s="333" t="s">
        <v>277</v>
      </c>
      <c r="C1318" s="334"/>
      <c r="D1318" s="335"/>
      <c r="E1318" s="123"/>
      <c r="F1318" s="72">
        <f t="shared" si="34"/>
        <v>0</v>
      </c>
      <c r="G1318" s="127">
        <v>0</v>
      </c>
      <c r="H1318" s="128" t="s">
        <v>412</v>
      </c>
      <c r="I1318" s="126"/>
      <c r="J1318" s="129">
        <v>0</v>
      </c>
      <c r="K1318" s="130" t="s">
        <v>109</v>
      </c>
      <c r="L1318" s="76" t="s">
        <v>57</v>
      </c>
    </row>
    <row r="1319" spans="1:12" s="65" customFormat="1" ht="18.75" customHeight="1">
      <c r="A1319" s="122"/>
      <c r="B1319" s="333" t="s">
        <v>170</v>
      </c>
      <c r="C1319" s="334"/>
      <c r="D1319" s="335"/>
      <c r="E1319" s="123"/>
      <c r="F1319" s="72">
        <f t="shared" si="34"/>
        <v>0</v>
      </c>
      <c r="G1319" s="127">
        <v>0</v>
      </c>
      <c r="H1319" s="128" t="s">
        <v>412</v>
      </c>
      <c r="I1319" s="126"/>
      <c r="J1319" s="129">
        <v>0</v>
      </c>
      <c r="K1319" s="130" t="s">
        <v>109</v>
      </c>
      <c r="L1319" s="76" t="s">
        <v>57</v>
      </c>
    </row>
    <row r="1320" spans="1:12" s="65" customFormat="1" ht="18.75" customHeight="1">
      <c r="A1320" s="122"/>
      <c r="B1320" s="333" t="s">
        <v>171</v>
      </c>
      <c r="C1320" s="334"/>
      <c r="D1320" s="335"/>
      <c r="E1320" s="123"/>
      <c r="F1320" s="72">
        <f t="shared" si="34"/>
        <v>0</v>
      </c>
      <c r="G1320" s="127">
        <v>0</v>
      </c>
      <c r="H1320" s="128" t="s">
        <v>412</v>
      </c>
      <c r="I1320" s="126"/>
      <c r="J1320" s="129">
        <v>0</v>
      </c>
      <c r="K1320" s="130" t="s">
        <v>109</v>
      </c>
      <c r="L1320" s="76" t="s">
        <v>57</v>
      </c>
    </row>
    <row r="1321" spans="1:12" s="65" customFormat="1" ht="18.75" customHeight="1">
      <c r="A1321" s="122"/>
      <c r="B1321" s="333" t="s">
        <v>172</v>
      </c>
      <c r="C1321" s="334"/>
      <c r="D1321" s="335"/>
      <c r="E1321" s="123"/>
      <c r="F1321" s="72">
        <f t="shared" si="34"/>
        <v>0</v>
      </c>
      <c r="G1321" s="127">
        <v>0</v>
      </c>
      <c r="H1321" s="128" t="s">
        <v>412</v>
      </c>
      <c r="I1321" s="126"/>
      <c r="J1321" s="129">
        <v>0</v>
      </c>
      <c r="K1321" s="130" t="s">
        <v>109</v>
      </c>
      <c r="L1321" s="76" t="s">
        <v>57</v>
      </c>
    </row>
    <row r="1322" spans="1:12" s="65" customFormat="1" ht="18.75" customHeight="1">
      <c r="A1322" s="122"/>
      <c r="B1322" s="333" t="s">
        <v>698</v>
      </c>
      <c r="C1322" s="334"/>
      <c r="D1322" s="335"/>
      <c r="E1322" s="123"/>
      <c r="F1322" s="72">
        <f t="shared" si="34"/>
        <v>0</v>
      </c>
      <c r="G1322" s="127">
        <v>0</v>
      </c>
      <c r="H1322" s="128" t="s">
        <v>412</v>
      </c>
      <c r="I1322" s="126"/>
      <c r="J1322" s="129">
        <v>0</v>
      </c>
      <c r="K1322" s="130" t="s">
        <v>109</v>
      </c>
      <c r="L1322" s="76" t="s">
        <v>57</v>
      </c>
    </row>
    <row r="1323" spans="1:12" s="65" customFormat="1" ht="18.75" customHeight="1">
      <c r="A1323" s="122"/>
      <c r="B1323" s="333" t="s">
        <v>699</v>
      </c>
      <c r="C1323" s="334"/>
      <c r="D1323" s="335"/>
      <c r="E1323" s="123"/>
      <c r="F1323" s="72">
        <f t="shared" si="34"/>
        <v>0</v>
      </c>
      <c r="G1323" s="127">
        <v>0</v>
      </c>
      <c r="H1323" s="128" t="s">
        <v>412</v>
      </c>
      <c r="I1323" s="126"/>
      <c r="J1323" s="129">
        <v>0</v>
      </c>
      <c r="K1323" s="130" t="s">
        <v>109</v>
      </c>
      <c r="L1323" s="76" t="s">
        <v>57</v>
      </c>
    </row>
    <row r="1324" spans="1:12" s="65" customFormat="1" ht="18.75" customHeight="1">
      <c r="A1324" s="122"/>
      <c r="B1324" s="333" t="s">
        <v>281</v>
      </c>
      <c r="C1324" s="334"/>
      <c r="D1324" s="335"/>
      <c r="E1324" s="123"/>
      <c r="F1324" s="72">
        <f t="shared" si="34"/>
        <v>0</v>
      </c>
      <c r="G1324" s="127">
        <v>0</v>
      </c>
      <c r="H1324" s="128" t="s">
        <v>412</v>
      </c>
      <c r="I1324" s="126"/>
      <c r="J1324" s="129">
        <v>0</v>
      </c>
      <c r="K1324" s="130" t="s">
        <v>109</v>
      </c>
      <c r="L1324" s="76" t="s">
        <v>57</v>
      </c>
    </row>
    <row r="1325" spans="1:12" s="65" customFormat="1" ht="18.75" customHeight="1">
      <c r="A1325" s="122"/>
      <c r="B1325" s="333" t="s">
        <v>491</v>
      </c>
      <c r="C1325" s="334"/>
      <c r="D1325" s="335"/>
      <c r="E1325" s="123"/>
      <c r="F1325" s="72">
        <f t="shared" si="34"/>
        <v>0</v>
      </c>
      <c r="G1325" s="127">
        <v>0</v>
      </c>
      <c r="H1325" s="128" t="s">
        <v>412</v>
      </c>
      <c r="I1325" s="126"/>
      <c r="J1325" s="129">
        <v>0</v>
      </c>
      <c r="K1325" s="130" t="s">
        <v>109</v>
      </c>
      <c r="L1325" s="76" t="s">
        <v>57</v>
      </c>
    </row>
    <row r="1326" spans="1:12" s="65" customFormat="1" ht="18.75" customHeight="1">
      <c r="A1326" s="122"/>
      <c r="B1326" s="333" t="s">
        <v>700</v>
      </c>
      <c r="C1326" s="334"/>
      <c r="D1326" s="335"/>
      <c r="E1326" s="123"/>
      <c r="F1326" s="72">
        <f t="shared" si="34"/>
        <v>0</v>
      </c>
      <c r="G1326" s="127">
        <v>0</v>
      </c>
      <c r="H1326" s="128" t="s">
        <v>412</v>
      </c>
      <c r="I1326" s="126"/>
      <c r="J1326" s="129">
        <v>0</v>
      </c>
      <c r="K1326" s="130" t="s">
        <v>109</v>
      </c>
      <c r="L1326" s="76" t="s">
        <v>57</v>
      </c>
    </row>
    <row r="1327" spans="1:12" s="65" customFormat="1" ht="18.75" customHeight="1">
      <c r="A1327" s="122"/>
      <c r="B1327" s="333" t="s">
        <v>701</v>
      </c>
      <c r="C1327" s="334"/>
      <c r="D1327" s="335"/>
      <c r="E1327" s="123"/>
      <c r="F1327" s="72">
        <f t="shared" si="34"/>
        <v>0</v>
      </c>
      <c r="G1327" s="127">
        <v>0</v>
      </c>
      <c r="H1327" s="128" t="s">
        <v>412</v>
      </c>
      <c r="I1327" s="126"/>
      <c r="J1327" s="129">
        <v>0</v>
      </c>
      <c r="K1327" s="130" t="s">
        <v>109</v>
      </c>
      <c r="L1327" s="76" t="s">
        <v>57</v>
      </c>
    </row>
    <row r="1328" spans="1:12" s="65" customFormat="1" ht="18.75" customHeight="1">
      <c r="A1328" s="122"/>
      <c r="B1328" s="333" t="s">
        <v>494</v>
      </c>
      <c r="C1328" s="334"/>
      <c r="D1328" s="335"/>
      <c r="E1328" s="123"/>
      <c r="F1328" s="72">
        <f t="shared" si="34"/>
        <v>0</v>
      </c>
      <c r="G1328" s="127">
        <v>0</v>
      </c>
      <c r="H1328" s="128" t="s">
        <v>412</v>
      </c>
      <c r="I1328" s="126"/>
      <c r="J1328" s="129">
        <v>0</v>
      </c>
      <c r="K1328" s="130" t="s">
        <v>109</v>
      </c>
      <c r="L1328" s="76" t="s">
        <v>57</v>
      </c>
    </row>
    <row r="1329" spans="1:12" s="65" customFormat="1" ht="18.75" customHeight="1">
      <c r="A1329" s="122"/>
      <c r="B1329" s="333" t="s">
        <v>702</v>
      </c>
      <c r="C1329" s="334"/>
      <c r="D1329" s="335"/>
      <c r="E1329" s="123"/>
      <c r="F1329" s="72">
        <f t="shared" si="34"/>
        <v>0</v>
      </c>
      <c r="G1329" s="127">
        <v>0</v>
      </c>
      <c r="H1329" s="128" t="s">
        <v>412</v>
      </c>
      <c r="I1329" s="126"/>
      <c r="J1329" s="129">
        <v>0</v>
      </c>
      <c r="K1329" s="130" t="s">
        <v>109</v>
      </c>
      <c r="L1329" s="76" t="s">
        <v>57</v>
      </c>
    </row>
    <row r="1330" spans="1:12" s="65" customFormat="1" ht="18.75" customHeight="1">
      <c r="A1330" s="122"/>
      <c r="B1330" s="333" t="s">
        <v>703</v>
      </c>
      <c r="C1330" s="334"/>
      <c r="D1330" s="335"/>
      <c r="E1330" s="123"/>
      <c r="F1330" s="72">
        <f t="shared" si="34"/>
        <v>0</v>
      </c>
      <c r="G1330" s="127">
        <v>0</v>
      </c>
      <c r="H1330" s="128" t="s">
        <v>412</v>
      </c>
      <c r="I1330" s="126"/>
      <c r="J1330" s="129">
        <v>0</v>
      </c>
      <c r="K1330" s="130" t="s">
        <v>109</v>
      </c>
      <c r="L1330" s="76" t="s">
        <v>57</v>
      </c>
    </row>
    <row r="1331" spans="1:12" s="65" customFormat="1" ht="18.75" customHeight="1">
      <c r="A1331" s="122"/>
      <c r="B1331" s="333" t="s">
        <v>704</v>
      </c>
      <c r="C1331" s="334"/>
      <c r="D1331" s="335"/>
      <c r="E1331" s="123"/>
      <c r="F1331" s="72">
        <f t="shared" si="34"/>
        <v>0</v>
      </c>
      <c r="G1331" s="127">
        <v>0</v>
      </c>
      <c r="H1331" s="128" t="s">
        <v>412</v>
      </c>
      <c r="I1331" s="126"/>
      <c r="J1331" s="129">
        <v>0</v>
      </c>
      <c r="K1331" s="130" t="s">
        <v>109</v>
      </c>
      <c r="L1331" s="76" t="s">
        <v>57</v>
      </c>
    </row>
    <row r="1332" spans="1:12" s="65" customFormat="1" ht="18.75" customHeight="1">
      <c r="A1332" s="122"/>
      <c r="B1332" s="333" t="s">
        <v>705</v>
      </c>
      <c r="C1332" s="334"/>
      <c r="D1332" s="335"/>
      <c r="E1332" s="123"/>
      <c r="F1332" s="72">
        <f t="shared" si="34"/>
        <v>0</v>
      </c>
      <c r="G1332" s="127">
        <v>0</v>
      </c>
      <c r="H1332" s="128" t="s">
        <v>412</v>
      </c>
      <c r="I1332" s="126"/>
      <c r="J1332" s="129">
        <v>0</v>
      </c>
      <c r="K1332" s="130" t="s">
        <v>109</v>
      </c>
      <c r="L1332" s="76" t="s">
        <v>57</v>
      </c>
    </row>
    <row r="1333" spans="1:12" s="65" customFormat="1" ht="18.75" customHeight="1">
      <c r="A1333" s="122"/>
      <c r="B1333" s="333" t="s">
        <v>706</v>
      </c>
      <c r="C1333" s="334"/>
      <c r="D1333" s="335"/>
      <c r="E1333" s="123"/>
      <c r="F1333" s="72">
        <f t="shared" si="34"/>
        <v>0</v>
      </c>
      <c r="G1333" s="127">
        <v>0</v>
      </c>
      <c r="H1333" s="128" t="s">
        <v>412</v>
      </c>
      <c r="I1333" s="126"/>
      <c r="J1333" s="129">
        <v>0</v>
      </c>
      <c r="K1333" s="130" t="s">
        <v>109</v>
      </c>
      <c r="L1333" s="76" t="s">
        <v>57</v>
      </c>
    </row>
    <row r="1334" spans="1:12" s="65" customFormat="1" ht="18.75" customHeight="1">
      <c r="A1334" s="122"/>
      <c r="B1334" s="333" t="s">
        <v>707</v>
      </c>
      <c r="C1334" s="334"/>
      <c r="D1334" s="335"/>
      <c r="E1334" s="123"/>
      <c r="F1334" s="72">
        <f t="shared" si="34"/>
        <v>0</v>
      </c>
      <c r="G1334" s="127">
        <v>0</v>
      </c>
      <c r="H1334" s="128" t="s">
        <v>412</v>
      </c>
      <c r="I1334" s="126"/>
      <c r="J1334" s="129">
        <v>0</v>
      </c>
      <c r="K1334" s="130" t="s">
        <v>109</v>
      </c>
      <c r="L1334" s="76" t="s">
        <v>57</v>
      </c>
    </row>
    <row r="1335" spans="1:12" s="65" customFormat="1" ht="18.75" customHeight="1">
      <c r="A1335" s="122"/>
      <c r="B1335" s="333"/>
      <c r="C1335" s="334"/>
      <c r="D1335" s="335"/>
      <c r="E1335" s="124"/>
      <c r="F1335" s="126"/>
      <c r="G1335" s="127"/>
      <c r="H1335" s="128"/>
      <c r="I1335" s="126"/>
      <c r="J1335" s="129"/>
      <c r="K1335" s="130"/>
      <c r="L1335" s="76"/>
    </row>
    <row r="1336" spans="1:12" s="65" customFormat="1" ht="18.75" customHeight="1">
      <c r="A1336" s="136">
        <v>25</v>
      </c>
      <c r="B1336" s="344" t="s">
        <v>708</v>
      </c>
      <c r="C1336" s="345"/>
      <c r="D1336" s="346"/>
      <c r="E1336" s="125"/>
      <c r="F1336" s="66">
        <f>G1336*E1336</f>
        <v>0</v>
      </c>
      <c r="G1336" s="107">
        <f>SUM(G1337:G1415)</f>
        <v>0</v>
      </c>
      <c r="H1336" s="108" t="s">
        <v>464</v>
      </c>
      <c r="I1336" s="119">
        <v>100</v>
      </c>
      <c r="J1336" s="71">
        <v>0</v>
      </c>
      <c r="K1336" s="109" t="s">
        <v>109</v>
      </c>
      <c r="L1336" s="70" t="s">
        <v>57</v>
      </c>
    </row>
    <row r="1337" spans="1:12" s="65" customFormat="1" ht="18.75" customHeight="1">
      <c r="A1337" s="122"/>
      <c r="B1337" s="350" t="s">
        <v>191</v>
      </c>
      <c r="C1337" s="351"/>
      <c r="D1337" s="352"/>
      <c r="E1337" s="95"/>
      <c r="F1337" s="72">
        <f>G1337*E1337</f>
        <v>0</v>
      </c>
      <c r="G1337" s="96">
        <v>0</v>
      </c>
      <c r="H1337" s="105" t="s">
        <v>464</v>
      </c>
      <c r="I1337" s="98">
        <v>100</v>
      </c>
      <c r="J1337" s="77">
        <v>0</v>
      </c>
      <c r="K1337" s="97" t="s">
        <v>109</v>
      </c>
      <c r="L1337" s="76" t="s">
        <v>57</v>
      </c>
    </row>
    <row r="1338" spans="1:12" s="65" customFormat="1" ht="18.75" customHeight="1">
      <c r="A1338" s="122"/>
      <c r="B1338" s="350" t="s">
        <v>545</v>
      </c>
      <c r="C1338" s="353"/>
      <c r="D1338" s="354"/>
      <c r="E1338" s="95"/>
      <c r="F1338" s="72">
        <f t="shared" ref="F1338:F1401" si="35">G1338*E1338</f>
        <v>0</v>
      </c>
      <c r="G1338" s="96">
        <v>0</v>
      </c>
      <c r="H1338" s="105" t="s">
        <v>464</v>
      </c>
      <c r="I1338" s="98">
        <v>100</v>
      </c>
      <c r="J1338" s="77">
        <v>0</v>
      </c>
      <c r="K1338" s="97" t="s">
        <v>109</v>
      </c>
      <c r="L1338" s="76" t="s">
        <v>57</v>
      </c>
    </row>
    <row r="1339" spans="1:12" s="65" customFormat="1" ht="18.75" customHeight="1">
      <c r="A1339" s="122"/>
      <c r="B1339" s="350" t="s">
        <v>203</v>
      </c>
      <c r="C1339" s="353"/>
      <c r="D1339" s="354"/>
      <c r="E1339" s="95"/>
      <c r="F1339" s="72">
        <f t="shared" si="35"/>
        <v>0</v>
      </c>
      <c r="G1339" s="96">
        <v>0</v>
      </c>
      <c r="H1339" s="105" t="s">
        <v>464</v>
      </c>
      <c r="I1339" s="98">
        <v>100</v>
      </c>
      <c r="J1339" s="77">
        <v>0</v>
      </c>
      <c r="K1339" s="97" t="s">
        <v>109</v>
      </c>
      <c r="L1339" s="76" t="s">
        <v>57</v>
      </c>
    </row>
    <row r="1340" spans="1:12" s="65" customFormat="1" ht="18.75" customHeight="1">
      <c r="A1340" s="122"/>
      <c r="B1340" s="350" t="s">
        <v>546</v>
      </c>
      <c r="C1340" s="351"/>
      <c r="D1340" s="352"/>
      <c r="E1340" s="95"/>
      <c r="F1340" s="72">
        <f t="shared" si="35"/>
        <v>0</v>
      </c>
      <c r="G1340" s="96">
        <v>0</v>
      </c>
      <c r="H1340" s="105" t="s">
        <v>464</v>
      </c>
      <c r="I1340" s="98">
        <v>100</v>
      </c>
      <c r="J1340" s="77">
        <v>0</v>
      </c>
      <c r="K1340" s="97" t="s">
        <v>109</v>
      </c>
      <c r="L1340" s="76" t="s">
        <v>57</v>
      </c>
    </row>
    <row r="1341" spans="1:12" s="65" customFormat="1" ht="18.75" customHeight="1">
      <c r="A1341" s="122"/>
      <c r="B1341" s="350" t="s">
        <v>547</v>
      </c>
      <c r="C1341" s="353"/>
      <c r="D1341" s="354"/>
      <c r="E1341" s="95"/>
      <c r="F1341" s="72">
        <f t="shared" si="35"/>
        <v>0</v>
      </c>
      <c r="G1341" s="96">
        <v>0</v>
      </c>
      <c r="H1341" s="105" t="s">
        <v>464</v>
      </c>
      <c r="I1341" s="98">
        <v>100</v>
      </c>
      <c r="J1341" s="77">
        <v>0</v>
      </c>
      <c r="K1341" s="97" t="s">
        <v>109</v>
      </c>
      <c r="L1341" s="76" t="s">
        <v>57</v>
      </c>
    </row>
    <row r="1342" spans="1:12" s="65" customFormat="1" ht="18.75" customHeight="1">
      <c r="A1342" s="122"/>
      <c r="B1342" s="350" t="s">
        <v>709</v>
      </c>
      <c r="C1342" s="351"/>
      <c r="D1342" s="352"/>
      <c r="E1342" s="95"/>
      <c r="F1342" s="72">
        <f t="shared" si="35"/>
        <v>0</v>
      </c>
      <c r="G1342" s="96">
        <v>0</v>
      </c>
      <c r="H1342" s="105" t="s">
        <v>464</v>
      </c>
      <c r="I1342" s="98">
        <v>100</v>
      </c>
      <c r="J1342" s="77">
        <v>0</v>
      </c>
      <c r="K1342" s="97" t="s">
        <v>109</v>
      </c>
      <c r="L1342" s="76" t="s">
        <v>57</v>
      </c>
    </row>
    <row r="1343" spans="1:12" s="65" customFormat="1" ht="18.75" customHeight="1">
      <c r="A1343" s="122"/>
      <c r="B1343" s="350" t="s">
        <v>710</v>
      </c>
      <c r="C1343" s="351"/>
      <c r="D1343" s="352"/>
      <c r="E1343" s="95"/>
      <c r="F1343" s="72">
        <f t="shared" si="35"/>
        <v>0</v>
      </c>
      <c r="G1343" s="96">
        <v>0</v>
      </c>
      <c r="H1343" s="105" t="s">
        <v>464</v>
      </c>
      <c r="I1343" s="98">
        <v>100</v>
      </c>
      <c r="J1343" s="77">
        <v>0</v>
      </c>
      <c r="K1343" s="97" t="s">
        <v>109</v>
      </c>
      <c r="L1343" s="76" t="s">
        <v>57</v>
      </c>
    </row>
    <row r="1344" spans="1:12" s="65" customFormat="1" ht="18.75" customHeight="1">
      <c r="A1344" s="122"/>
      <c r="B1344" s="350" t="s">
        <v>550</v>
      </c>
      <c r="C1344" s="353"/>
      <c r="D1344" s="354"/>
      <c r="E1344" s="95"/>
      <c r="F1344" s="72">
        <f t="shared" si="35"/>
        <v>0</v>
      </c>
      <c r="G1344" s="96">
        <v>0</v>
      </c>
      <c r="H1344" s="105" t="s">
        <v>464</v>
      </c>
      <c r="I1344" s="98">
        <v>100</v>
      </c>
      <c r="J1344" s="77">
        <v>0</v>
      </c>
      <c r="K1344" s="97" t="s">
        <v>109</v>
      </c>
      <c r="L1344" s="76" t="s">
        <v>57</v>
      </c>
    </row>
    <row r="1345" spans="1:12" s="65" customFormat="1" ht="18.75" customHeight="1">
      <c r="A1345" s="122"/>
      <c r="B1345" s="350" t="s">
        <v>551</v>
      </c>
      <c r="C1345" s="353"/>
      <c r="D1345" s="354"/>
      <c r="E1345" s="95"/>
      <c r="F1345" s="72">
        <f t="shared" si="35"/>
        <v>0</v>
      </c>
      <c r="G1345" s="96">
        <v>0</v>
      </c>
      <c r="H1345" s="105" t="s">
        <v>464</v>
      </c>
      <c r="I1345" s="98">
        <v>100</v>
      </c>
      <c r="J1345" s="77">
        <v>0</v>
      </c>
      <c r="K1345" s="97" t="s">
        <v>109</v>
      </c>
      <c r="L1345" s="76" t="s">
        <v>57</v>
      </c>
    </row>
    <row r="1346" spans="1:12" s="65" customFormat="1" ht="18.75" customHeight="1">
      <c r="A1346" s="122"/>
      <c r="B1346" s="350" t="s">
        <v>552</v>
      </c>
      <c r="C1346" s="353"/>
      <c r="D1346" s="354"/>
      <c r="E1346" s="95"/>
      <c r="F1346" s="72">
        <f t="shared" si="35"/>
        <v>0</v>
      </c>
      <c r="G1346" s="96">
        <v>0</v>
      </c>
      <c r="H1346" s="105" t="s">
        <v>464</v>
      </c>
      <c r="I1346" s="98">
        <v>100</v>
      </c>
      <c r="J1346" s="77">
        <v>0</v>
      </c>
      <c r="K1346" s="97" t="s">
        <v>109</v>
      </c>
      <c r="L1346" s="76" t="s">
        <v>57</v>
      </c>
    </row>
    <row r="1347" spans="1:12" s="65" customFormat="1" ht="18.75" customHeight="1">
      <c r="A1347" s="122"/>
      <c r="B1347" s="350" t="s">
        <v>553</v>
      </c>
      <c r="C1347" s="353"/>
      <c r="D1347" s="354"/>
      <c r="E1347" s="95"/>
      <c r="F1347" s="72">
        <f t="shared" si="35"/>
        <v>0</v>
      </c>
      <c r="G1347" s="96">
        <v>0</v>
      </c>
      <c r="H1347" s="105" t="s">
        <v>464</v>
      </c>
      <c r="I1347" s="98">
        <v>100</v>
      </c>
      <c r="J1347" s="77">
        <v>0</v>
      </c>
      <c r="K1347" s="97" t="s">
        <v>109</v>
      </c>
      <c r="L1347" s="76" t="s">
        <v>57</v>
      </c>
    </row>
    <row r="1348" spans="1:12" s="65" customFormat="1" ht="18.75" customHeight="1">
      <c r="A1348" s="122"/>
      <c r="B1348" s="333" t="s">
        <v>554</v>
      </c>
      <c r="C1348" s="334"/>
      <c r="D1348" s="335"/>
      <c r="E1348" s="95"/>
      <c r="F1348" s="72">
        <f t="shared" si="35"/>
        <v>0</v>
      </c>
      <c r="G1348" s="96">
        <v>0</v>
      </c>
      <c r="H1348" s="105" t="s">
        <v>464</v>
      </c>
      <c r="I1348" s="98">
        <v>100</v>
      </c>
      <c r="J1348" s="77">
        <v>0</v>
      </c>
      <c r="K1348" s="97" t="s">
        <v>109</v>
      </c>
      <c r="L1348" s="76" t="s">
        <v>57</v>
      </c>
    </row>
    <row r="1349" spans="1:12" s="65" customFormat="1" ht="18.75" customHeight="1">
      <c r="A1349" s="122"/>
      <c r="B1349" s="333" t="s">
        <v>555</v>
      </c>
      <c r="C1349" s="334"/>
      <c r="D1349" s="335"/>
      <c r="E1349" s="95"/>
      <c r="F1349" s="72">
        <f t="shared" si="35"/>
        <v>0</v>
      </c>
      <c r="G1349" s="96">
        <v>0</v>
      </c>
      <c r="H1349" s="105" t="s">
        <v>464</v>
      </c>
      <c r="I1349" s="98">
        <v>100</v>
      </c>
      <c r="J1349" s="77">
        <v>0</v>
      </c>
      <c r="K1349" s="97" t="s">
        <v>109</v>
      </c>
      <c r="L1349" s="76" t="s">
        <v>57</v>
      </c>
    </row>
    <row r="1350" spans="1:12" s="65" customFormat="1" ht="18.75" customHeight="1">
      <c r="A1350" s="122"/>
      <c r="B1350" s="333" t="s">
        <v>556</v>
      </c>
      <c r="C1350" s="334"/>
      <c r="D1350" s="335"/>
      <c r="E1350" s="95"/>
      <c r="F1350" s="72">
        <f t="shared" si="35"/>
        <v>0</v>
      </c>
      <c r="G1350" s="96">
        <v>0</v>
      </c>
      <c r="H1350" s="105" t="s">
        <v>464</v>
      </c>
      <c r="I1350" s="98">
        <v>100</v>
      </c>
      <c r="J1350" s="77">
        <v>0</v>
      </c>
      <c r="K1350" s="97" t="s">
        <v>109</v>
      </c>
      <c r="L1350" s="76" t="s">
        <v>57</v>
      </c>
    </row>
    <row r="1351" spans="1:12" s="65" customFormat="1" ht="18.75" customHeight="1">
      <c r="A1351" s="122"/>
      <c r="B1351" s="333" t="s">
        <v>557</v>
      </c>
      <c r="C1351" s="334"/>
      <c r="D1351" s="335"/>
      <c r="E1351" s="95"/>
      <c r="F1351" s="72">
        <f t="shared" si="35"/>
        <v>0</v>
      </c>
      <c r="G1351" s="96">
        <v>0</v>
      </c>
      <c r="H1351" s="105" t="s">
        <v>464</v>
      </c>
      <c r="I1351" s="98">
        <v>100</v>
      </c>
      <c r="J1351" s="77">
        <v>0</v>
      </c>
      <c r="K1351" s="97" t="s">
        <v>109</v>
      </c>
      <c r="L1351" s="76" t="s">
        <v>57</v>
      </c>
    </row>
    <row r="1352" spans="1:12" s="65" customFormat="1" ht="18.75" customHeight="1">
      <c r="A1352" s="122"/>
      <c r="B1352" s="333" t="s">
        <v>558</v>
      </c>
      <c r="C1352" s="334"/>
      <c r="D1352" s="335"/>
      <c r="E1352" s="95"/>
      <c r="F1352" s="72">
        <f t="shared" si="35"/>
        <v>0</v>
      </c>
      <c r="G1352" s="96">
        <v>0</v>
      </c>
      <c r="H1352" s="105" t="s">
        <v>464</v>
      </c>
      <c r="I1352" s="98">
        <v>100</v>
      </c>
      <c r="J1352" s="77">
        <v>0</v>
      </c>
      <c r="K1352" s="97" t="s">
        <v>109</v>
      </c>
      <c r="L1352" s="76" t="s">
        <v>57</v>
      </c>
    </row>
    <row r="1353" spans="1:12" s="65" customFormat="1" ht="18.75" customHeight="1">
      <c r="A1353" s="122"/>
      <c r="B1353" s="333" t="s">
        <v>559</v>
      </c>
      <c r="C1353" s="334"/>
      <c r="D1353" s="335"/>
      <c r="E1353" s="95"/>
      <c r="F1353" s="72">
        <f t="shared" si="35"/>
        <v>0</v>
      </c>
      <c r="G1353" s="96">
        <v>0</v>
      </c>
      <c r="H1353" s="105" t="s">
        <v>464</v>
      </c>
      <c r="I1353" s="98">
        <v>100</v>
      </c>
      <c r="J1353" s="77">
        <v>0</v>
      </c>
      <c r="K1353" s="97" t="s">
        <v>109</v>
      </c>
      <c r="L1353" s="76" t="s">
        <v>57</v>
      </c>
    </row>
    <row r="1354" spans="1:12" s="65" customFormat="1" ht="18.75" customHeight="1">
      <c r="A1354" s="122"/>
      <c r="B1354" s="333" t="s">
        <v>560</v>
      </c>
      <c r="C1354" s="334"/>
      <c r="D1354" s="335"/>
      <c r="E1354" s="95"/>
      <c r="F1354" s="72">
        <f t="shared" si="35"/>
        <v>0</v>
      </c>
      <c r="G1354" s="96">
        <v>0</v>
      </c>
      <c r="H1354" s="105" t="s">
        <v>464</v>
      </c>
      <c r="I1354" s="98">
        <v>100</v>
      </c>
      <c r="J1354" s="77">
        <v>0</v>
      </c>
      <c r="K1354" s="97" t="s">
        <v>109</v>
      </c>
      <c r="L1354" s="76" t="s">
        <v>57</v>
      </c>
    </row>
    <row r="1355" spans="1:12" s="65" customFormat="1" ht="18.75" customHeight="1">
      <c r="A1355" s="122"/>
      <c r="B1355" s="333" t="s">
        <v>237</v>
      </c>
      <c r="C1355" s="334"/>
      <c r="D1355" s="335"/>
      <c r="E1355" s="95"/>
      <c r="F1355" s="72">
        <f t="shared" si="35"/>
        <v>0</v>
      </c>
      <c r="G1355" s="96">
        <v>0</v>
      </c>
      <c r="H1355" s="105" t="s">
        <v>464</v>
      </c>
      <c r="I1355" s="98">
        <v>100</v>
      </c>
      <c r="J1355" s="77">
        <v>0</v>
      </c>
      <c r="K1355" s="97" t="s">
        <v>109</v>
      </c>
      <c r="L1355" s="76" t="s">
        <v>57</v>
      </c>
    </row>
    <row r="1356" spans="1:12" s="65" customFormat="1" ht="18.75" customHeight="1">
      <c r="A1356" s="122"/>
      <c r="B1356" s="333" t="s">
        <v>561</v>
      </c>
      <c r="C1356" s="334"/>
      <c r="D1356" s="335"/>
      <c r="E1356" s="95"/>
      <c r="F1356" s="72">
        <f t="shared" si="35"/>
        <v>0</v>
      </c>
      <c r="G1356" s="96">
        <v>0</v>
      </c>
      <c r="H1356" s="105" t="s">
        <v>464</v>
      </c>
      <c r="I1356" s="98">
        <v>100</v>
      </c>
      <c r="J1356" s="77">
        <v>0</v>
      </c>
      <c r="K1356" s="97" t="s">
        <v>109</v>
      </c>
      <c r="L1356" s="76" t="s">
        <v>57</v>
      </c>
    </row>
    <row r="1357" spans="1:12" s="65" customFormat="1" ht="18.75" customHeight="1">
      <c r="A1357" s="122"/>
      <c r="B1357" s="333" t="s">
        <v>562</v>
      </c>
      <c r="C1357" s="334"/>
      <c r="D1357" s="335"/>
      <c r="E1357" s="95"/>
      <c r="F1357" s="72">
        <f t="shared" si="35"/>
        <v>0</v>
      </c>
      <c r="G1357" s="96">
        <v>0</v>
      </c>
      <c r="H1357" s="105" t="s">
        <v>464</v>
      </c>
      <c r="I1357" s="98">
        <v>100</v>
      </c>
      <c r="J1357" s="77">
        <v>0</v>
      </c>
      <c r="K1357" s="97" t="s">
        <v>109</v>
      </c>
      <c r="L1357" s="76" t="s">
        <v>57</v>
      </c>
    </row>
    <row r="1358" spans="1:12" s="65" customFormat="1" ht="18.75" customHeight="1">
      <c r="A1358" s="122"/>
      <c r="B1358" s="333" t="s">
        <v>563</v>
      </c>
      <c r="C1358" s="334"/>
      <c r="D1358" s="335"/>
      <c r="E1358" s="95"/>
      <c r="F1358" s="72">
        <f t="shared" si="35"/>
        <v>0</v>
      </c>
      <c r="G1358" s="96">
        <v>0</v>
      </c>
      <c r="H1358" s="105" t="s">
        <v>464</v>
      </c>
      <c r="I1358" s="98">
        <v>100</v>
      </c>
      <c r="J1358" s="77">
        <v>0</v>
      </c>
      <c r="K1358" s="97" t="s">
        <v>109</v>
      </c>
      <c r="L1358" s="76" t="s">
        <v>57</v>
      </c>
    </row>
    <row r="1359" spans="1:12" s="65" customFormat="1" ht="18.75" customHeight="1">
      <c r="A1359" s="122"/>
      <c r="B1359" s="333" t="s">
        <v>564</v>
      </c>
      <c r="C1359" s="334"/>
      <c r="D1359" s="335"/>
      <c r="E1359" s="95"/>
      <c r="F1359" s="72">
        <f t="shared" si="35"/>
        <v>0</v>
      </c>
      <c r="G1359" s="96">
        <v>0</v>
      </c>
      <c r="H1359" s="105" t="s">
        <v>464</v>
      </c>
      <c r="I1359" s="98">
        <v>100</v>
      </c>
      <c r="J1359" s="77">
        <v>0</v>
      </c>
      <c r="K1359" s="97" t="s">
        <v>109</v>
      </c>
      <c r="L1359" s="76" t="s">
        <v>57</v>
      </c>
    </row>
    <row r="1360" spans="1:12" s="65" customFormat="1" ht="18.75" customHeight="1">
      <c r="A1360" s="122"/>
      <c r="B1360" s="333" t="s">
        <v>565</v>
      </c>
      <c r="C1360" s="334"/>
      <c r="D1360" s="335"/>
      <c r="E1360" s="95"/>
      <c r="F1360" s="72">
        <f t="shared" si="35"/>
        <v>0</v>
      </c>
      <c r="G1360" s="96">
        <v>0</v>
      </c>
      <c r="H1360" s="105" t="s">
        <v>464</v>
      </c>
      <c r="I1360" s="98">
        <v>100</v>
      </c>
      <c r="J1360" s="77">
        <v>0</v>
      </c>
      <c r="K1360" s="97" t="s">
        <v>109</v>
      </c>
      <c r="L1360" s="76" t="s">
        <v>57</v>
      </c>
    </row>
    <row r="1361" spans="1:12" s="65" customFormat="1" ht="18.75" customHeight="1">
      <c r="A1361" s="122"/>
      <c r="B1361" s="333" t="s">
        <v>566</v>
      </c>
      <c r="C1361" s="334"/>
      <c r="D1361" s="335"/>
      <c r="E1361" s="95"/>
      <c r="F1361" s="72">
        <f t="shared" si="35"/>
        <v>0</v>
      </c>
      <c r="G1361" s="96">
        <v>0</v>
      </c>
      <c r="H1361" s="105" t="s">
        <v>464</v>
      </c>
      <c r="I1361" s="98">
        <v>100</v>
      </c>
      <c r="J1361" s="77">
        <v>0</v>
      </c>
      <c r="K1361" s="97" t="s">
        <v>109</v>
      </c>
      <c r="L1361" s="76" t="s">
        <v>57</v>
      </c>
    </row>
    <row r="1362" spans="1:12" s="65" customFormat="1" ht="18.75" customHeight="1">
      <c r="A1362" s="122"/>
      <c r="B1362" s="333" t="s">
        <v>567</v>
      </c>
      <c r="C1362" s="334"/>
      <c r="D1362" s="335"/>
      <c r="E1362" s="95"/>
      <c r="F1362" s="72">
        <f t="shared" si="35"/>
        <v>0</v>
      </c>
      <c r="G1362" s="96">
        <v>0</v>
      </c>
      <c r="H1362" s="105" t="s">
        <v>464</v>
      </c>
      <c r="I1362" s="98">
        <v>100</v>
      </c>
      <c r="J1362" s="77">
        <v>0</v>
      </c>
      <c r="K1362" s="97" t="s">
        <v>109</v>
      </c>
      <c r="L1362" s="76" t="s">
        <v>57</v>
      </c>
    </row>
    <row r="1363" spans="1:12" s="65" customFormat="1" ht="18.75" customHeight="1">
      <c r="A1363" s="122"/>
      <c r="B1363" s="333" t="s">
        <v>568</v>
      </c>
      <c r="C1363" s="334"/>
      <c r="D1363" s="335"/>
      <c r="E1363" s="95"/>
      <c r="F1363" s="72">
        <f t="shared" si="35"/>
        <v>0</v>
      </c>
      <c r="G1363" s="96">
        <v>0</v>
      </c>
      <c r="H1363" s="105" t="s">
        <v>464</v>
      </c>
      <c r="I1363" s="98">
        <v>100</v>
      </c>
      <c r="J1363" s="77">
        <v>0</v>
      </c>
      <c r="K1363" s="97" t="s">
        <v>109</v>
      </c>
      <c r="L1363" s="76" t="s">
        <v>57</v>
      </c>
    </row>
    <row r="1364" spans="1:12" s="65" customFormat="1" ht="18.75" customHeight="1">
      <c r="A1364" s="122"/>
      <c r="B1364" s="333" t="s">
        <v>166</v>
      </c>
      <c r="C1364" s="334"/>
      <c r="D1364" s="335"/>
      <c r="E1364" s="95"/>
      <c r="F1364" s="72">
        <f t="shared" si="35"/>
        <v>0</v>
      </c>
      <c r="G1364" s="96">
        <v>0</v>
      </c>
      <c r="H1364" s="105" t="s">
        <v>464</v>
      </c>
      <c r="I1364" s="98">
        <v>100</v>
      </c>
      <c r="J1364" s="77">
        <v>0</v>
      </c>
      <c r="K1364" s="97" t="s">
        <v>109</v>
      </c>
      <c r="L1364" s="76" t="s">
        <v>57</v>
      </c>
    </row>
    <row r="1365" spans="1:12" s="65" customFormat="1" ht="18.75" customHeight="1">
      <c r="A1365" s="122"/>
      <c r="B1365" s="333" t="s">
        <v>570</v>
      </c>
      <c r="C1365" s="334"/>
      <c r="D1365" s="335"/>
      <c r="E1365" s="95"/>
      <c r="F1365" s="72">
        <f t="shared" si="35"/>
        <v>0</v>
      </c>
      <c r="G1365" s="96">
        <v>0</v>
      </c>
      <c r="H1365" s="105" t="s">
        <v>464</v>
      </c>
      <c r="I1365" s="98">
        <v>100</v>
      </c>
      <c r="J1365" s="77">
        <v>0</v>
      </c>
      <c r="K1365" s="97" t="s">
        <v>109</v>
      </c>
      <c r="L1365" s="76" t="s">
        <v>57</v>
      </c>
    </row>
    <row r="1366" spans="1:12" s="65" customFormat="1" ht="18.75" customHeight="1">
      <c r="A1366" s="122"/>
      <c r="B1366" s="333" t="s">
        <v>571</v>
      </c>
      <c r="C1366" s="334"/>
      <c r="D1366" s="335"/>
      <c r="E1366" s="95"/>
      <c r="F1366" s="72">
        <f t="shared" si="35"/>
        <v>0</v>
      </c>
      <c r="G1366" s="96">
        <v>0</v>
      </c>
      <c r="H1366" s="105" t="s">
        <v>464</v>
      </c>
      <c r="I1366" s="98">
        <v>100</v>
      </c>
      <c r="J1366" s="77">
        <v>0</v>
      </c>
      <c r="K1366" s="97" t="s">
        <v>109</v>
      </c>
      <c r="L1366" s="76" t="s">
        <v>57</v>
      </c>
    </row>
    <row r="1367" spans="1:12" s="65" customFormat="1" ht="18.75" customHeight="1">
      <c r="A1367" s="122"/>
      <c r="B1367" s="333" t="s">
        <v>572</v>
      </c>
      <c r="C1367" s="334"/>
      <c r="D1367" s="335"/>
      <c r="E1367" s="95"/>
      <c r="F1367" s="72">
        <f t="shared" si="35"/>
        <v>0</v>
      </c>
      <c r="G1367" s="96">
        <v>0</v>
      </c>
      <c r="H1367" s="105" t="s">
        <v>464</v>
      </c>
      <c r="I1367" s="98">
        <v>100</v>
      </c>
      <c r="J1367" s="77">
        <v>0</v>
      </c>
      <c r="K1367" s="97" t="s">
        <v>109</v>
      </c>
      <c r="L1367" s="76" t="s">
        <v>57</v>
      </c>
    </row>
    <row r="1368" spans="1:12" s="65" customFormat="1" ht="18.75" customHeight="1">
      <c r="A1368" s="122"/>
      <c r="B1368" s="333" t="s">
        <v>573</v>
      </c>
      <c r="C1368" s="334"/>
      <c r="D1368" s="335"/>
      <c r="E1368" s="95"/>
      <c r="F1368" s="72">
        <f t="shared" si="35"/>
        <v>0</v>
      </c>
      <c r="G1368" s="96">
        <v>0</v>
      </c>
      <c r="H1368" s="105" t="s">
        <v>464</v>
      </c>
      <c r="I1368" s="98">
        <v>100</v>
      </c>
      <c r="J1368" s="77">
        <v>0</v>
      </c>
      <c r="K1368" s="97" t="s">
        <v>109</v>
      </c>
      <c r="L1368" s="76" t="s">
        <v>57</v>
      </c>
    </row>
    <row r="1369" spans="1:12" s="65" customFormat="1" ht="18.75" customHeight="1">
      <c r="A1369" s="122"/>
      <c r="B1369" s="333" t="s">
        <v>574</v>
      </c>
      <c r="C1369" s="334"/>
      <c r="D1369" s="335"/>
      <c r="E1369" s="95"/>
      <c r="F1369" s="72">
        <f t="shared" si="35"/>
        <v>0</v>
      </c>
      <c r="G1369" s="96">
        <v>0</v>
      </c>
      <c r="H1369" s="105" t="s">
        <v>464</v>
      </c>
      <c r="I1369" s="98">
        <v>100</v>
      </c>
      <c r="J1369" s="77">
        <v>0</v>
      </c>
      <c r="K1369" s="97" t="s">
        <v>109</v>
      </c>
      <c r="L1369" s="76" t="s">
        <v>57</v>
      </c>
    </row>
    <row r="1370" spans="1:12" s="65" customFormat="1" ht="18.75" customHeight="1">
      <c r="A1370" s="122"/>
      <c r="B1370" s="333" t="s">
        <v>575</v>
      </c>
      <c r="C1370" s="334"/>
      <c r="D1370" s="335"/>
      <c r="E1370" s="95"/>
      <c r="F1370" s="72">
        <f t="shared" si="35"/>
        <v>0</v>
      </c>
      <c r="G1370" s="96">
        <v>0</v>
      </c>
      <c r="H1370" s="105" t="s">
        <v>464</v>
      </c>
      <c r="I1370" s="98">
        <v>100</v>
      </c>
      <c r="J1370" s="77">
        <v>0</v>
      </c>
      <c r="K1370" s="97" t="s">
        <v>109</v>
      </c>
      <c r="L1370" s="76" t="s">
        <v>57</v>
      </c>
    </row>
    <row r="1371" spans="1:12" s="65" customFormat="1" ht="18.75" customHeight="1">
      <c r="A1371" s="122"/>
      <c r="B1371" s="333" t="s">
        <v>576</v>
      </c>
      <c r="C1371" s="334"/>
      <c r="D1371" s="335"/>
      <c r="E1371" s="95"/>
      <c r="F1371" s="72">
        <f t="shared" si="35"/>
        <v>0</v>
      </c>
      <c r="G1371" s="96">
        <v>0</v>
      </c>
      <c r="H1371" s="105" t="s">
        <v>464</v>
      </c>
      <c r="I1371" s="98">
        <v>100</v>
      </c>
      <c r="J1371" s="77">
        <v>0</v>
      </c>
      <c r="K1371" s="97" t="s">
        <v>109</v>
      </c>
      <c r="L1371" s="76" t="s">
        <v>57</v>
      </c>
    </row>
    <row r="1372" spans="1:12" s="65" customFormat="1" ht="18.75" customHeight="1">
      <c r="A1372" s="122"/>
      <c r="B1372" s="333" t="s">
        <v>577</v>
      </c>
      <c r="C1372" s="334"/>
      <c r="D1372" s="335"/>
      <c r="E1372" s="95"/>
      <c r="F1372" s="72">
        <f t="shared" si="35"/>
        <v>0</v>
      </c>
      <c r="G1372" s="96">
        <v>0</v>
      </c>
      <c r="H1372" s="105" t="s">
        <v>464</v>
      </c>
      <c r="I1372" s="98">
        <v>100</v>
      </c>
      <c r="J1372" s="77">
        <v>0</v>
      </c>
      <c r="K1372" s="97" t="s">
        <v>109</v>
      </c>
      <c r="L1372" s="76" t="s">
        <v>57</v>
      </c>
    </row>
    <row r="1373" spans="1:12" s="65" customFormat="1" ht="18.75" customHeight="1">
      <c r="A1373" s="122"/>
      <c r="B1373" s="333" t="s">
        <v>578</v>
      </c>
      <c r="C1373" s="334"/>
      <c r="D1373" s="335"/>
      <c r="E1373" s="95"/>
      <c r="F1373" s="72">
        <f t="shared" si="35"/>
        <v>0</v>
      </c>
      <c r="G1373" s="96">
        <v>0</v>
      </c>
      <c r="H1373" s="105" t="s">
        <v>464</v>
      </c>
      <c r="I1373" s="98">
        <v>100</v>
      </c>
      <c r="J1373" s="77">
        <v>0</v>
      </c>
      <c r="K1373" s="97" t="s">
        <v>109</v>
      </c>
      <c r="L1373" s="76" t="s">
        <v>57</v>
      </c>
    </row>
    <row r="1374" spans="1:12" s="65" customFormat="1" ht="18.75" customHeight="1">
      <c r="A1374" s="122"/>
      <c r="B1374" s="333" t="s">
        <v>579</v>
      </c>
      <c r="C1374" s="334"/>
      <c r="D1374" s="335"/>
      <c r="E1374" s="95"/>
      <c r="F1374" s="72">
        <f t="shared" si="35"/>
        <v>0</v>
      </c>
      <c r="G1374" s="96">
        <v>0</v>
      </c>
      <c r="H1374" s="105" t="s">
        <v>464</v>
      </c>
      <c r="I1374" s="98">
        <v>100</v>
      </c>
      <c r="J1374" s="77">
        <v>0</v>
      </c>
      <c r="K1374" s="97" t="s">
        <v>109</v>
      </c>
      <c r="L1374" s="76" t="s">
        <v>57</v>
      </c>
    </row>
    <row r="1375" spans="1:12" s="65" customFormat="1" ht="18.75" customHeight="1">
      <c r="A1375" s="122"/>
      <c r="B1375" s="333" t="s">
        <v>580</v>
      </c>
      <c r="C1375" s="334"/>
      <c r="D1375" s="335"/>
      <c r="E1375" s="95"/>
      <c r="F1375" s="72">
        <f t="shared" si="35"/>
        <v>0</v>
      </c>
      <c r="G1375" s="96">
        <v>0</v>
      </c>
      <c r="H1375" s="105" t="s">
        <v>464</v>
      </c>
      <c r="I1375" s="98">
        <v>100</v>
      </c>
      <c r="J1375" s="77">
        <v>0</v>
      </c>
      <c r="K1375" s="97" t="s">
        <v>109</v>
      </c>
      <c r="L1375" s="76" t="s">
        <v>57</v>
      </c>
    </row>
    <row r="1376" spans="1:12" s="65" customFormat="1" ht="18.75" customHeight="1">
      <c r="A1376" s="122"/>
      <c r="B1376" s="333" t="s">
        <v>581</v>
      </c>
      <c r="C1376" s="334"/>
      <c r="D1376" s="335"/>
      <c r="E1376" s="95"/>
      <c r="F1376" s="72">
        <f t="shared" si="35"/>
        <v>0</v>
      </c>
      <c r="G1376" s="96">
        <v>0</v>
      </c>
      <c r="H1376" s="105" t="s">
        <v>464</v>
      </c>
      <c r="I1376" s="98">
        <v>100</v>
      </c>
      <c r="J1376" s="77">
        <v>0</v>
      </c>
      <c r="K1376" s="97" t="s">
        <v>109</v>
      </c>
      <c r="L1376" s="76" t="s">
        <v>57</v>
      </c>
    </row>
    <row r="1377" spans="1:12" s="65" customFormat="1" ht="18.75" customHeight="1">
      <c r="A1377" s="122"/>
      <c r="B1377" s="333" t="s">
        <v>582</v>
      </c>
      <c r="C1377" s="334"/>
      <c r="D1377" s="335"/>
      <c r="E1377" s="95"/>
      <c r="F1377" s="72">
        <f t="shared" si="35"/>
        <v>0</v>
      </c>
      <c r="G1377" s="96">
        <v>0</v>
      </c>
      <c r="H1377" s="105" t="s">
        <v>464</v>
      </c>
      <c r="I1377" s="98">
        <v>100</v>
      </c>
      <c r="J1377" s="77">
        <v>0</v>
      </c>
      <c r="K1377" s="97" t="s">
        <v>109</v>
      </c>
      <c r="L1377" s="76" t="s">
        <v>57</v>
      </c>
    </row>
    <row r="1378" spans="1:12" s="65" customFormat="1" ht="18.75" customHeight="1">
      <c r="A1378" s="122"/>
      <c r="B1378" s="333" t="s">
        <v>299</v>
      </c>
      <c r="C1378" s="334"/>
      <c r="D1378" s="92"/>
      <c r="E1378" s="95"/>
      <c r="F1378" s="72">
        <f t="shared" si="35"/>
        <v>0</v>
      </c>
      <c r="G1378" s="96">
        <v>0</v>
      </c>
      <c r="H1378" s="105" t="s">
        <v>464</v>
      </c>
      <c r="I1378" s="98">
        <v>100</v>
      </c>
      <c r="J1378" s="77">
        <v>0</v>
      </c>
      <c r="K1378" s="97" t="s">
        <v>109</v>
      </c>
      <c r="L1378" s="76" t="s">
        <v>57</v>
      </c>
    </row>
    <row r="1379" spans="1:12" s="65" customFormat="1" ht="18.75" customHeight="1">
      <c r="A1379" s="122"/>
      <c r="B1379" s="333" t="s">
        <v>301</v>
      </c>
      <c r="C1379" s="334"/>
      <c r="D1379" s="92"/>
      <c r="E1379" s="95"/>
      <c r="F1379" s="72">
        <f t="shared" si="35"/>
        <v>0</v>
      </c>
      <c r="G1379" s="96">
        <v>0</v>
      </c>
      <c r="H1379" s="105" t="s">
        <v>464</v>
      </c>
      <c r="I1379" s="98">
        <v>100</v>
      </c>
      <c r="J1379" s="77">
        <v>0</v>
      </c>
      <c r="K1379" s="97" t="s">
        <v>109</v>
      </c>
      <c r="L1379" s="76" t="s">
        <v>57</v>
      </c>
    </row>
    <row r="1380" spans="1:12" s="65" customFormat="1" ht="18.75" customHeight="1">
      <c r="A1380" s="122"/>
      <c r="B1380" s="333" t="s">
        <v>583</v>
      </c>
      <c r="C1380" s="334"/>
      <c r="D1380" s="92"/>
      <c r="E1380" s="95"/>
      <c r="F1380" s="72">
        <f t="shared" si="35"/>
        <v>0</v>
      </c>
      <c r="G1380" s="96">
        <v>0</v>
      </c>
      <c r="H1380" s="105" t="s">
        <v>464</v>
      </c>
      <c r="I1380" s="98">
        <v>100</v>
      </c>
      <c r="J1380" s="77">
        <v>0</v>
      </c>
      <c r="K1380" s="97" t="s">
        <v>109</v>
      </c>
      <c r="L1380" s="76" t="s">
        <v>57</v>
      </c>
    </row>
    <row r="1381" spans="1:12" s="65" customFormat="1" ht="18.75" customHeight="1">
      <c r="A1381" s="122"/>
      <c r="B1381" s="333" t="s">
        <v>584</v>
      </c>
      <c r="C1381" s="334"/>
      <c r="D1381" s="92"/>
      <c r="E1381" s="95"/>
      <c r="F1381" s="72">
        <f t="shared" si="35"/>
        <v>0</v>
      </c>
      <c r="G1381" s="96">
        <v>0</v>
      </c>
      <c r="H1381" s="105" t="s">
        <v>464</v>
      </c>
      <c r="I1381" s="98">
        <v>100</v>
      </c>
      <c r="J1381" s="77">
        <v>0</v>
      </c>
      <c r="K1381" s="97" t="s">
        <v>109</v>
      </c>
      <c r="L1381" s="76" t="s">
        <v>57</v>
      </c>
    </row>
    <row r="1382" spans="1:12" s="65" customFormat="1" ht="18.75" customHeight="1">
      <c r="A1382" s="122"/>
      <c r="B1382" s="333" t="s">
        <v>585</v>
      </c>
      <c r="C1382" s="334"/>
      <c r="D1382" s="92"/>
      <c r="E1382" s="95"/>
      <c r="F1382" s="72">
        <f t="shared" si="35"/>
        <v>0</v>
      </c>
      <c r="G1382" s="96">
        <v>0</v>
      </c>
      <c r="H1382" s="105" t="s">
        <v>464</v>
      </c>
      <c r="I1382" s="98">
        <v>100</v>
      </c>
      <c r="J1382" s="77">
        <v>0</v>
      </c>
      <c r="K1382" s="97" t="s">
        <v>109</v>
      </c>
      <c r="L1382" s="76" t="s">
        <v>57</v>
      </c>
    </row>
    <row r="1383" spans="1:12" s="65" customFormat="1" ht="18.75" customHeight="1">
      <c r="A1383" s="122"/>
      <c r="B1383" s="333" t="s">
        <v>304</v>
      </c>
      <c r="C1383" s="334"/>
      <c r="D1383" s="92"/>
      <c r="E1383" s="95"/>
      <c r="F1383" s="72">
        <f t="shared" si="35"/>
        <v>0</v>
      </c>
      <c r="G1383" s="96">
        <v>0</v>
      </c>
      <c r="H1383" s="105" t="s">
        <v>464</v>
      </c>
      <c r="I1383" s="98">
        <v>100</v>
      </c>
      <c r="J1383" s="77">
        <v>0</v>
      </c>
      <c r="K1383" s="97" t="s">
        <v>109</v>
      </c>
      <c r="L1383" s="76" t="s">
        <v>57</v>
      </c>
    </row>
    <row r="1384" spans="1:12" s="65" customFormat="1" ht="18.75" customHeight="1">
      <c r="A1384" s="122"/>
      <c r="B1384" s="333" t="s">
        <v>305</v>
      </c>
      <c r="C1384" s="334"/>
      <c r="D1384" s="92"/>
      <c r="E1384" s="95"/>
      <c r="F1384" s="72">
        <f t="shared" si="35"/>
        <v>0</v>
      </c>
      <c r="G1384" s="96">
        <v>0</v>
      </c>
      <c r="H1384" s="105" t="s">
        <v>464</v>
      </c>
      <c r="I1384" s="98">
        <v>100</v>
      </c>
      <c r="J1384" s="77">
        <v>0</v>
      </c>
      <c r="K1384" s="97" t="s">
        <v>109</v>
      </c>
      <c r="L1384" s="76" t="s">
        <v>57</v>
      </c>
    </row>
    <row r="1385" spans="1:12" s="65" customFormat="1" ht="18.75" customHeight="1">
      <c r="A1385" s="122"/>
      <c r="B1385" s="333" t="s">
        <v>586</v>
      </c>
      <c r="C1385" s="334"/>
      <c r="D1385" s="92"/>
      <c r="E1385" s="95"/>
      <c r="F1385" s="72">
        <f t="shared" si="35"/>
        <v>0</v>
      </c>
      <c r="G1385" s="96">
        <v>0</v>
      </c>
      <c r="H1385" s="105" t="s">
        <v>464</v>
      </c>
      <c r="I1385" s="98">
        <v>100</v>
      </c>
      <c r="J1385" s="77">
        <v>0</v>
      </c>
      <c r="K1385" s="97" t="s">
        <v>109</v>
      </c>
      <c r="L1385" s="76" t="s">
        <v>57</v>
      </c>
    </row>
    <row r="1386" spans="1:12" s="65" customFormat="1" ht="18.75" customHeight="1">
      <c r="A1386" s="122"/>
      <c r="B1386" s="333" t="s">
        <v>711</v>
      </c>
      <c r="C1386" s="334"/>
      <c r="D1386" s="92"/>
      <c r="E1386" s="95"/>
      <c r="F1386" s="72">
        <f t="shared" si="35"/>
        <v>0</v>
      </c>
      <c r="G1386" s="96">
        <v>0</v>
      </c>
      <c r="H1386" s="105" t="s">
        <v>464</v>
      </c>
      <c r="I1386" s="98">
        <v>100</v>
      </c>
      <c r="J1386" s="77">
        <v>0</v>
      </c>
      <c r="K1386" s="97" t="s">
        <v>109</v>
      </c>
      <c r="L1386" s="76" t="s">
        <v>57</v>
      </c>
    </row>
    <row r="1387" spans="1:12" s="65" customFormat="1" ht="18.75" customHeight="1">
      <c r="A1387" s="122"/>
      <c r="B1387" s="333" t="s">
        <v>588</v>
      </c>
      <c r="C1387" s="334"/>
      <c r="D1387" s="92"/>
      <c r="E1387" s="95"/>
      <c r="F1387" s="72">
        <f t="shared" si="35"/>
        <v>0</v>
      </c>
      <c r="G1387" s="96">
        <v>0</v>
      </c>
      <c r="H1387" s="105" t="s">
        <v>464</v>
      </c>
      <c r="I1387" s="98">
        <v>100</v>
      </c>
      <c r="J1387" s="77">
        <v>0</v>
      </c>
      <c r="K1387" s="97" t="s">
        <v>109</v>
      </c>
      <c r="L1387" s="76" t="s">
        <v>57</v>
      </c>
    </row>
    <row r="1388" spans="1:12" s="65" customFormat="1" ht="18.75" customHeight="1">
      <c r="A1388" s="122"/>
      <c r="B1388" s="333" t="s">
        <v>589</v>
      </c>
      <c r="C1388" s="334"/>
      <c r="D1388" s="92"/>
      <c r="E1388" s="95"/>
      <c r="F1388" s="72">
        <f t="shared" si="35"/>
        <v>0</v>
      </c>
      <c r="G1388" s="96">
        <v>0</v>
      </c>
      <c r="H1388" s="105" t="s">
        <v>464</v>
      </c>
      <c r="I1388" s="98">
        <v>100</v>
      </c>
      <c r="J1388" s="77">
        <v>0</v>
      </c>
      <c r="K1388" s="97" t="s">
        <v>109</v>
      </c>
      <c r="L1388" s="76" t="s">
        <v>57</v>
      </c>
    </row>
    <row r="1389" spans="1:12" s="65" customFormat="1" ht="18.75" customHeight="1">
      <c r="A1389" s="122"/>
      <c r="B1389" s="333" t="s">
        <v>175</v>
      </c>
      <c r="C1389" s="334"/>
      <c r="D1389" s="92"/>
      <c r="E1389" s="95"/>
      <c r="F1389" s="72">
        <f t="shared" si="35"/>
        <v>0</v>
      </c>
      <c r="G1389" s="96">
        <v>0</v>
      </c>
      <c r="H1389" s="105" t="s">
        <v>464</v>
      </c>
      <c r="I1389" s="98">
        <v>100</v>
      </c>
      <c r="J1389" s="77">
        <v>0</v>
      </c>
      <c r="K1389" s="97" t="s">
        <v>109</v>
      </c>
      <c r="L1389" s="76" t="s">
        <v>57</v>
      </c>
    </row>
    <row r="1390" spans="1:12" s="65" customFormat="1" ht="18.75" customHeight="1">
      <c r="A1390" s="122"/>
      <c r="B1390" s="333" t="s">
        <v>309</v>
      </c>
      <c r="C1390" s="334"/>
      <c r="D1390" s="92"/>
      <c r="E1390" s="95"/>
      <c r="F1390" s="72">
        <f t="shared" si="35"/>
        <v>0</v>
      </c>
      <c r="G1390" s="96">
        <v>0</v>
      </c>
      <c r="H1390" s="105" t="s">
        <v>464</v>
      </c>
      <c r="I1390" s="98">
        <v>100</v>
      </c>
      <c r="J1390" s="77">
        <v>0</v>
      </c>
      <c r="K1390" s="97" t="s">
        <v>109</v>
      </c>
      <c r="L1390" s="76" t="s">
        <v>57</v>
      </c>
    </row>
    <row r="1391" spans="1:12" s="65" customFormat="1" ht="18.75" customHeight="1">
      <c r="A1391" s="122"/>
      <c r="B1391" s="333" t="s">
        <v>590</v>
      </c>
      <c r="C1391" s="334"/>
      <c r="D1391" s="92"/>
      <c r="E1391" s="112"/>
      <c r="F1391" s="72">
        <f t="shared" si="35"/>
        <v>0</v>
      </c>
      <c r="G1391" s="96">
        <v>0</v>
      </c>
      <c r="H1391" s="105" t="s">
        <v>464</v>
      </c>
      <c r="I1391" s="98">
        <v>100</v>
      </c>
      <c r="J1391" s="77">
        <v>0</v>
      </c>
      <c r="K1391" s="97" t="s">
        <v>109</v>
      </c>
      <c r="L1391" s="76" t="s">
        <v>57</v>
      </c>
    </row>
    <row r="1392" spans="1:12" s="65" customFormat="1" ht="18.75" customHeight="1">
      <c r="A1392" s="122"/>
      <c r="B1392" s="333" t="s">
        <v>314</v>
      </c>
      <c r="C1392" s="334"/>
      <c r="D1392" s="92"/>
      <c r="E1392" s="112"/>
      <c r="F1392" s="72">
        <f t="shared" si="35"/>
        <v>0</v>
      </c>
      <c r="G1392" s="96">
        <v>0</v>
      </c>
      <c r="H1392" s="105" t="s">
        <v>464</v>
      </c>
      <c r="I1392" s="98">
        <v>100</v>
      </c>
      <c r="J1392" s="77">
        <v>0</v>
      </c>
      <c r="K1392" s="97" t="s">
        <v>109</v>
      </c>
      <c r="L1392" s="76" t="s">
        <v>57</v>
      </c>
    </row>
    <row r="1393" spans="1:12" s="65" customFormat="1" ht="18.75" customHeight="1">
      <c r="A1393" s="122"/>
      <c r="B1393" s="333" t="s">
        <v>591</v>
      </c>
      <c r="C1393" s="334"/>
      <c r="D1393" s="92"/>
      <c r="E1393" s="112"/>
      <c r="F1393" s="72">
        <f t="shared" si="35"/>
        <v>0</v>
      </c>
      <c r="G1393" s="96">
        <v>0</v>
      </c>
      <c r="H1393" s="105" t="s">
        <v>464</v>
      </c>
      <c r="I1393" s="98">
        <v>100</v>
      </c>
      <c r="J1393" s="77">
        <v>0</v>
      </c>
      <c r="K1393" s="97" t="s">
        <v>109</v>
      </c>
      <c r="L1393" s="76" t="s">
        <v>57</v>
      </c>
    </row>
    <row r="1394" spans="1:12" s="65" customFormat="1" ht="18.75" customHeight="1">
      <c r="A1394" s="122"/>
      <c r="B1394" s="333" t="s">
        <v>318</v>
      </c>
      <c r="C1394" s="334"/>
      <c r="D1394" s="92"/>
      <c r="E1394" s="112"/>
      <c r="F1394" s="72">
        <f t="shared" si="35"/>
        <v>0</v>
      </c>
      <c r="G1394" s="96">
        <v>0</v>
      </c>
      <c r="H1394" s="105" t="s">
        <v>464</v>
      </c>
      <c r="I1394" s="98">
        <v>100</v>
      </c>
      <c r="J1394" s="77">
        <v>0</v>
      </c>
      <c r="K1394" s="97" t="s">
        <v>109</v>
      </c>
      <c r="L1394" s="76" t="s">
        <v>57</v>
      </c>
    </row>
    <row r="1395" spans="1:12" s="65" customFormat="1" ht="18.75" customHeight="1">
      <c r="A1395" s="122"/>
      <c r="B1395" s="333" t="s">
        <v>592</v>
      </c>
      <c r="C1395" s="334"/>
      <c r="D1395" s="92"/>
      <c r="E1395" s="112"/>
      <c r="F1395" s="72">
        <f t="shared" si="35"/>
        <v>0</v>
      </c>
      <c r="G1395" s="96">
        <v>0</v>
      </c>
      <c r="H1395" s="105" t="s">
        <v>464</v>
      </c>
      <c r="I1395" s="98">
        <v>100</v>
      </c>
      <c r="J1395" s="77">
        <v>0</v>
      </c>
      <c r="K1395" s="97" t="s">
        <v>109</v>
      </c>
      <c r="L1395" s="76" t="s">
        <v>57</v>
      </c>
    </row>
    <row r="1396" spans="1:12" s="65" customFormat="1" ht="18.75" customHeight="1">
      <c r="A1396" s="122"/>
      <c r="B1396" s="333" t="s">
        <v>593</v>
      </c>
      <c r="C1396" s="334"/>
      <c r="D1396" s="92"/>
      <c r="E1396" s="112"/>
      <c r="F1396" s="72">
        <f t="shared" si="35"/>
        <v>0</v>
      </c>
      <c r="G1396" s="96">
        <v>0</v>
      </c>
      <c r="H1396" s="105" t="s">
        <v>464</v>
      </c>
      <c r="I1396" s="98">
        <v>100</v>
      </c>
      <c r="J1396" s="77">
        <v>0</v>
      </c>
      <c r="K1396" s="97" t="s">
        <v>109</v>
      </c>
      <c r="L1396" s="76" t="s">
        <v>57</v>
      </c>
    </row>
    <row r="1397" spans="1:12" s="65" customFormat="1" ht="18.75" customHeight="1">
      <c r="A1397" s="122"/>
      <c r="B1397" s="333" t="s">
        <v>594</v>
      </c>
      <c r="C1397" s="334"/>
      <c r="D1397" s="92"/>
      <c r="E1397" s="95"/>
      <c r="F1397" s="72">
        <f t="shared" si="35"/>
        <v>0</v>
      </c>
      <c r="G1397" s="96">
        <v>0</v>
      </c>
      <c r="H1397" s="105" t="s">
        <v>464</v>
      </c>
      <c r="I1397" s="98">
        <v>100</v>
      </c>
      <c r="J1397" s="77">
        <v>0</v>
      </c>
      <c r="K1397" s="97" t="s">
        <v>109</v>
      </c>
      <c r="L1397" s="76" t="s">
        <v>57</v>
      </c>
    </row>
    <row r="1398" spans="1:12" s="65" customFormat="1" ht="18.75" customHeight="1">
      <c r="A1398" s="122"/>
      <c r="B1398" s="333" t="s">
        <v>595</v>
      </c>
      <c r="C1398" s="349"/>
      <c r="D1398" s="92"/>
      <c r="E1398" s="95"/>
      <c r="F1398" s="72">
        <f t="shared" si="35"/>
        <v>0</v>
      </c>
      <c r="G1398" s="96">
        <v>0</v>
      </c>
      <c r="H1398" s="105" t="s">
        <v>464</v>
      </c>
      <c r="I1398" s="98">
        <v>100</v>
      </c>
      <c r="J1398" s="77">
        <v>0</v>
      </c>
      <c r="K1398" s="97" t="s">
        <v>109</v>
      </c>
      <c r="L1398" s="76" t="s">
        <v>57</v>
      </c>
    </row>
    <row r="1399" spans="1:12" s="65" customFormat="1" ht="18.75" customHeight="1">
      <c r="A1399" s="122"/>
      <c r="B1399" s="333" t="s">
        <v>596</v>
      </c>
      <c r="C1399" s="334"/>
      <c r="D1399" s="92"/>
      <c r="E1399" s="95"/>
      <c r="F1399" s="72">
        <f t="shared" si="35"/>
        <v>0</v>
      </c>
      <c r="G1399" s="96">
        <v>0</v>
      </c>
      <c r="H1399" s="105" t="s">
        <v>464</v>
      </c>
      <c r="I1399" s="98">
        <v>100</v>
      </c>
      <c r="J1399" s="77">
        <v>0</v>
      </c>
      <c r="K1399" s="97" t="s">
        <v>109</v>
      </c>
      <c r="L1399" s="76" t="s">
        <v>57</v>
      </c>
    </row>
    <row r="1400" spans="1:12" s="65" customFormat="1" ht="18.75" customHeight="1">
      <c r="A1400" s="122"/>
      <c r="B1400" s="333" t="s">
        <v>597</v>
      </c>
      <c r="C1400" s="334"/>
      <c r="D1400" s="92"/>
      <c r="E1400" s="95"/>
      <c r="F1400" s="72">
        <f t="shared" si="35"/>
        <v>0</v>
      </c>
      <c r="G1400" s="96">
        <v>0</v>
      </c>
      <c r="H1400" s="105" t="s">
        <v>464</v>
      </c>
      <c r="I1400" s="98">
        <v>100</v>
      </c>
      <c r="J1400" s="77">
        <v>0</v>
      </c>
      <c r="K1400" s="97" t="s">
        <v>109</v>
      </c>
      <c r="L1400" s="76" t="s">
        <v>57</v>
      </c>
    </row>
    <row r="1401" spans="1:12" s="65" customFormat="1" ht="18.75" customHeight="1">
      <c r="A1401" s="122"/>
      <c r="B1401" s="333" t="s">
        <v>598</v>
      </c>
      <c r="C1401" s="334"/>
      <c r="D1401" s="92"/>
      <c r="E1401" s="113"/>
      <c r="F1401" s="72">
        <f t="shared" si="35"/>
        <v>0</v>
      </c>
      <c r="G1401" s="96">
        <v>0</v>
      </c>
      <c r="H1401" s="105" t="s">
        <v>464</v>
      </c>
      <c r="I1401" s="98">
        <v>100</v>
      </c>
      <c r="J1401" s="77">
        <v>0</v>
      </c>
      <c r="K1401" s="97" t="s">
        <v>109</v>
      </c>
      <c r="L1401" s="76" t="s">
        <v>57</v>
      </c>
    </row>
    <row r="1402" spans="1:12" s="65" customFormat="1" ht="18.75" customHeight="1">
      <c r="A1402" s="122"/>
      <c r="B1402" s="333" t="s">
        <v>599</v>
      </c>
      <c r="C1402" s="334"/>
      <c r="D1402" s="92"/>
      <c r="E1402" s="95"/>
      <c r="F1402" s="72">
        <f t="shared" ref="F1402:F1415" si="36">G1402*E1402</f>
        <v>0</v>
      </c>
      <c r="G1402" s="96">
        <v>0</v>
      </c>
      <c r="H1402" s="105" t="s">
        <v>464</v>
      </c>
      <c r="I1402" s="98">
        <v>100</v>
      </c>
      <c r="J1402" s="77">
        <v>0</v>
      </c>
      <c r="K1402" s="97" t="s">
        <v>109</v>
      </c>
      <c r="L1402" s="76" t="s">
        <v>57</v>
      </c>
    </row>
    <row r="1403" spans="1:12" s="65" customFormat="1" ht="18.75" customHeight="1">
      <c r="A1403" s="122"/>
      <c r="B1403" s="333" t="s">
        <v>600</v>
      </c>
      <c r="C1403" s="334"/>
      <c r="D1403" s="92"/>
      <c r="E1403" s="95"/>
      <c r="F1403" s="72">
        <f t="shared" si="36"/>
        <v>0</v>
      </c>
      <c r="G1403" s="96">
        <v>0</v>
      </c>
      <c r="H1403" s="105" t="s">
        <v>464</v>
      </c>
      <c r="I1403" s="98">
        <v>100</v>
      </c>
      <c r="J1403" s="77">
        <v>0</v>
      </c>
      <c r="K1403" s="97" t="s">
        <v>109</v>
      </c>
      <c r="L1403" s="76" t="s">
        <v>57</v>
      </c>
    </row>
    <row r="1404" spans="1:12" s="65" customFormat="1" ht="18.75" customHeight="1">
      <c r="A1404" s="122"/>
      <c r="B1404" s="333" t="s">
        <v>601</v>
      </c>
      <c r="C1404" s="334"/>
      <c r="D1404" s="92"/>
      <c r="E1404" s="95"/>
      <c r="F1404" s="72">
        <f t="shared" si="36"/>
        <v>0</v>
      </c>
      <c r="G1404" s="96">
        <v>0</v>
      </c>
      <c r="H1404" s="105" t="s">
        <v>464</v>
      </c>
      <c r="I1404" s="98">
        <v>100</v>
      </c>
      <c r="J1404" s="77">
        <v>0</v>
      </c>
      <c r="K1404" s="97" t="s">
        <v>109</v>
      </c>
      <c r="L1404" s="76" t="s">
        <v>57</v>
      </c>
    </row>
    <row r="1405" spans="1:12" s="65" customFormat="1" ht="18.75" customHeight="1">
      <c r="A1405" s="122"/>
      <c r="B1405" s="333" t="s">
        <v>602</v>
      </c>
      <c r="C1405" s="334"/>
      <c r="D1405" s="92"/>
      <c r="E1405" s="95"/>
      <c r="F1405" s="72">
        <f t="shared" si="36"/>
        <v>0</v>
      </c>
      <c r="G1405" s="96">
        <v>0</v>
      </c>
      <c r="H1405" s="105" t="s">
        <v>464</v>
      </c>
      <c r="I1405" s="98">
        <v>100</v>
      </c>
      <c r="J1405" s="77">
        <v>0</v>
      </c>
      <c r="K1405" s="97" t="s">
        <v>109</v>
      </c>
      <c r="L1405" s="76" t="s">
        <v>57</v>
      </c>
    </row>
    <row r="1406" spans="1:12" s="65" customFormat="1" ht="18.75" customHeight="1">
      <c r="A1406" s="122"/>
      <c r="B1406" s="333" t="s">
        <v>603</v>
      </c>
      <c r="C1406" s="334"/>
      <c r="D1406" s="92"/>
      <c r="E1406" s="95"/>
      <c r="F1406" s="72">
        <f t="shared" si="36"/>
        <v>0</v>
      </c>
      <c r="G1406" s="96">
        <v>0</v>
      </c>
      <c r="H1406" s="105" t="s">
        <v>464</v>
      </c>
      <c r="I1406" s="98">
        <v>100</v>
      </c>
      <c r="J1406" s="77">
        <v>0</v>
      </c>
      <c r="K1406" s="97" t="s">
        <v>109</v>
      </c>
      <c r="L1406" s="76" t="s">
        <v>57</v>
      </c>
    </row>
    <row r="1407" spans="1:12" s="65" customFormat="1" ht="18.75" customHeight="1">
      <c r="A1407" s="122"/>
      <c r="B1407" s="333" t="s">
        <v>604</v>
      </c>
      <c r="C1407" s="349"/>
      <c r="D1407" s="114"/>
      <c r="E1407" s="95"/>
      <c r="F1407" s="72">
        <f t="shared" si="36"/>
        <v>0</v>
      </c>
      <c r="G1407" s="96">
        <v>0</v>
      </c>
      <c r="H1407" s="105" t="s">
        <v>464</v>
      </c>
      <c r="I1407" s="98">
        <v>100</v>
      </c>
      <c r="J1407" s="77">
        <v>0</v>
      </c>
      <c r="K1407" s="97" t="s">
        <v>109</v>
      </c>
      <c r="L1407" s="76" t="s">
        <v>57</v>
      </c>
    </row>
    <row r="1408" spans="1:12" s="65" customFormat="1" ht="18.75" customHeight="1">
      <c r="A1408" s="122"/>
      <c r="B1408" s="333" t="s">
        <v>605</v>
      </c>
      <c r="C1408" s="334"/>
      <c r="D1408" s="92"/>
      <c r="E1408" s="95"/>
      <c r="F1408" s="72">
        <f t="shared" si="36"/>
        <v>0</v>
      </c>
      <c r="G1408" s="96">
        <v>0</v>
      </c>
      <c r="H1408" s="105" t="s">
        <v>464</v>
      </c>
      <c r="I1408" s="98">
        <v>100</v>
      </c>
      <c r="J1408" s="77">
        <v>0</v>
      </c>
      <c r="K1408" s="97" t="s">
        <v>109</v>
      </c>
      <c r="L1408" s="76" t="s">
        <v>57</v>
      </c>
    </row>
    <row r="1409" spans="1:12" s="65" customFormat="1" ht="18.75" customHeight="1">
      <c r="A1409" s="122"/>
      <c r="B1409" s="333" t="s">
        <v>712</v>
      </c>
      <c r="C1409" s="334"/>
      <c r="D1409" s="92"/>
      <c r="E1409" s="95"/>
      <c r="F1409" s="72">
        <f t="shared" si="36"/>
        <v>0</v>
      </c>
      <c r="G1409" s="96">
        <v>0</v>
      </c>
      <c r="H1409" s="105" t="s">
        <v>464</v>
      </c>
      <c r="I1409" s="98">
        <v>100</v>
      </c>
      <c r="J1409" s="77">
        <v>0</v>
      </c>
      <c r="K1409" s="97" t="s">
        <v>109</v>
      </c>
      <c r="L1409" s="76" t="s">
        <v>57</v>
      </c>
    </row>
    <row r="1410" spans="1:12" s="65" customFormat="1" ht="18.75" customHeight="1">
      <c r="A1410" s="122"/>
      <c r="B1410" s="333" t="s">
        <v>607</v>
      </c>
      <c r="C1410" s="334"/>
      <c r="D1410" s="335"/>
      <c r="E1410" s="95"/>
      <c r="F1410" s="72">
        <f t="shared" si="36"/>
        <v>0</v>
      </c>
      <c r="G1410" s="96">
        <v>0</v>
      </c>
      <c r="H1410" s="105" t="s">
        <v>464</v>
      </c>
      <c r="I1410" s="98">
        <v>100</v>
      </c>
      <c r="J1410" s="77">
        <v>0</v>
      </c>
      <c r="K1410" s="97" t="s">
        <v>109</v>
      </c>
      <c r="L1410" s="76" t="s">
        <v>57</v>
      </c>
    </row>
    <row r="1411" spans="1:12" s="65" customFormat="1" ht="18.75" customHeight="1">
      <c r="A1411" s="122"/>
      <c r="B1411" s="333" t="s">
        <v>608</v>
      </c>
      <c r="C1411" s="334"/>
      <c r="D1411" s="335"/>
      <c r="E1411" s="95"/>
      <c r="F1411" s="72">
        <f t="shared" si="36"/>
        <v>0</v>
      </c>
      <c r="G1411" s="96">
        <v>0</v>
      </c>
      <c r="H1411" s="105" t="s">
        <v>464</v>
      </c>
      <c r="I1411" s="98">
        <v>100</v>
      </c>
      <c r="J1411" s="77">
        <v>0</v>
      </c>
      <c r="K1411" s="97" t="s">
        <v>109</v>
      </c>
      <c r="L1411" s="76" t="s">
        <v>57</v>
      </c>
    </row>
    <row r="1412" spans="1:12" s="65" customFormat="1" ht="18.75" customHeight="1">
      <c r="A1412" s="122"/>
      <c r="B1412" s="333" t="s">
        <v>609</v>
      </c>
      <c r="C1412" s="334"/>
      <c r="D1412" s="335"/>
      <c r="E1412" s="95"/>
      <c r="F1412" s="72">
        <f t="shared" si="36"/>
        <v>0</v>
      </c>
      <c r="G1412" s="96">
        <v>0</v>
      </c>
      <c r="H1412" s="105" t="s">
        <v>464</v>
      </c>
      <c r="I1412" s="98">
        <v>100</v>
      </c>
      <c r="J1412" s="77">
        <v>0</v>
      </c>
      <c r="K1412" s="97" t="s">
        <v>109</v>
      </c>
      <c r="L1412" s="76" t="s">
        <v>57</v>
      </c>
    </row>
    <row r="1413" spans="1:12" s="65" customFormat="1" ht="18.75" customHeight="1">
      <c r="A1413" s="122"/>
      <c r="B1413" s="347" t="s">
        <v>610</v>
      </c>
      <c r="C1413" s="348"/>
      <c r="D1413" s="92"/>
      <c r="E1413" s="95"/>
      <c r="F1413" s="72">
        <f t="shared" si="36"/>
        <v>0</v>
      </c>
      <c r="G1413" s="96">
        <v>0</v>
      </c>
      <c r="H1413" s="105" t="s">
        <v>464</v>
      </c>
      <c r="I1413" s="98">
        <v>100</v>
      </c>
      <c r="J1413" s="77">
        <v>0</v>
      </c>
      <c r="K1413" s="97" t="s">
        <v>109</v>
      </c>
      <c r="L1413" s="76" t="s">
        <v>57</v>
      </c>
    </row>
    <row r="1414" spans="1:12" s="65" customFormat="1" ht="18.75" customHeight="1">
      <c r="A1414" s="122"/>
      <c r="B1414" s="347" t="s">
        <v>611</v>
      </c>
      <c r="C1414" s="348"/>
      <c r="D1414" s="92"/>
      <c r="E1414" s="95"/>
      <c r="F1414" s="72">
        <f t="shared" si="36"/>
        <v>0</v>
      </c>
      <c r="G1414" s="96">
        <v>0</v>
      </c>
      <c r="H1414" s="105" t="s">
        <v>464</v>
      </c>
      <c r="I1414" s="98">
        <v>100</v>
      </c>
      <c r="J1414" s="77">
        <v>0</v>
      </c>
      <c r="K1414" s="97" t="s">
        <v>109</v>
      </c>
      <c r="L1414" s="76" t="s">
        <v>57</v>
      </c>
    </row>
    <row r="1415" spans="1:12" s="65" customFormat="1" ht="24.95" customHeight="1">
      <c r="A1415" s="122"/>
      <c r="B1415" s="333" t="s">
        <v>612</v>
      </c>
      <c r="C1415" s="334"/>
      <c r="D1415" s="335"/>
      <c r="E1415" s="115"/>
      <c r="F1415" s="72">
        <f t="shared" si="36"/>
        <v>0</v>
      </c>
      <c r="G1415" s="96">
        <v>0</v>
      </c>
      <c r="H1415" s="105" t="s">
        <v>464</v>
      </c>
      <c r="I1415" s="98">
        <v>100</v>
      </c>
      <c r="J1415" s="77">
        <v>0</v>
      </c>
      <c r="K1415" s="97" t="s">
        <v>109</v>
      </c>
      <c r="L1415" s="76" t="s">
        <v>57</v>
      </c>
    </row>
    <row r="1416" spans="1:12" s="65" customFormat="1" ht="18.75" customHeight="1">
      <c r="A1416" s="122"/>
      <c r="B1416" s="333"/>
      <c r="C1416" s="334"/>
      <c r="D1416" s="335"/>
      <c r="E1416" s="124"/>
      <c r="F1416" s="126"/>
      <c r="G1416" s="127"/>
      <c r="H1416" s="128"/>
      <c r="I1416" s="126"/>
      <c r="J1416" s="129"/>
      <c r="K1416" s="130"/>
      <c r="L1416" s="131"/>
    </row>
    <row r="1417" spans="1:12" s="65" customFormat="1" ht="18.75" customHeight="1">
      <c r="A1417" s="136">
        <v>26</v>
      </c>
      <c r="B1417" s="344" t="s">
        <v>713</v>
      </c>
      <c r="C1417" s="345"/>
      <c r="D1417" s="346"/>
      <c r="E1417" s="125"/>
      <c r="F1417" s="66">
        <f>G1417*E1417</f>
        <v>0</v>
      </c>
      <c r="G1417" s="120">
        <f>SUM(G1418:G1427)</f>
        <v>0</v>
      </c>
      <c r="H1417" s="121" t="s">
        <v>152</v>
      </c>
      <c r="I1417" s="119">
        <v>100</v>
      </c>
      <c r="J1417" s="120">
        <f>SUM(J1418:J1427)</f>
        <v>0</v>
      </c>
      <c r="K1417" s="71" t="s">
        <v>109</v>
      </c>
      <c r="L1417" s="70" t="s">
        <v>57</v>
      </c>
    </row>
    <row r="1418" spans="1:12" s="65" customFormat="1" ht="18.75" customHeight="1">
      <c r="A1418" s="122"/>
      <c r="B1418" s="333" t="s">
        <v>202</v>
      </c>
      <c r="C1418" s="334"/>
      <c r="D1418" s="335"/>
      <c r="E1418" s="115"/>
      <c r="F1418" s="72">
        <f>G1418*E1418</f>
        <v>0</v>
      </c>
      <c r="G1418" s="103">
        <v>0</v>
      </c>
      <c r="H1418" s="117" t="s">
        <v>152</v>
      </c>
      <c r="I1418" s="98"/>
      <c r="J1418" s="77">
        <v>0</v>
      </c>
      <c r="K1418" s="77" t="s">
        <v>109</v>
      </c>
      <c r="L1418" s="76" t="s">
        <v>57</v>
      </c>
    </row>
    <row r="1419" spans="1:12" s="65" customFormat="1" ht="18.75" customHeight="1">
      <c r="A1419" s="122"/>
      <c r="B1419" s="333" t="s">
        <v>714</v>
      </c>
      <c r="C1419" s="334"/>
      <c r="D1419" s="335"/>
      <c r="E1419" s="115"/>
      <c r="F1419" s="72">
        <f t="shared" ref="F1419:F1427" si="37">G1419*E1419</f>
        <v>0</v>
      </c>
      <c r="G1419" s="103">
        <v>0</v>
      </c>
      <c r="H1419" s="117" t="s">
        <v>152</v>
      </c>
      <c r="I1419" s="98"/>
      <c r="J1419" s="77">
        <v>0</v>
      </c>
      <c r="K1419" s="77" t="s">
        <v>109</v>
      </c>
      <c r="L1419" s="76" t="s">
        <v>57</v>
      </c>
    </row>
    <row r="1420" spans="1:12" s="65" customFormat="1" ht="24.95" customHeight="1">
      <c r="A1420" s="122"/>
      <c r="B1420" s="333" t="s">
        <v>616</v>
      </c>
      <c r="C1420" s="334"/>
      <c r="D1420" s="335"/>
      <c r="E1420" s="115"/>
      <c r="F1420" s="72">
        <f t="shared" si="37"/>
        <v>0</v>
      </c>
      <c r="G1420" s="103">
        <v>0</v>
      </c>
      <c r="H1420" s="117" t="s">
        <v>152</v>
      </c>
      <c r="I1420" s="98"/>
      <c r="J1420" s="77">
        <v>0</v>
      </c>
      <c r="K1420" s="77" t="s">
        <v>109</v>
      </c>
      <c r="L1420" s="76" t="s">
        <v>57</v>
      </c>
    </row>
    <row r="1421" spans="1:12" s="65" customFormat="1" ht="18.75" customHeight="1">
      <c r="A1421" s="122"/>
      <c r="B1421" s="333" t="s">
        <v>300</v>
      </c>
      <c r="C1421" s="334"/>
      <c r="D1421" s="335"/>
      <c r="E1421" s="95"/>
      <c r="F1421" s="72">
        <f t="shared" si="37"/>
        <v>0</v>
      </c>
      <c r="G1421" s="103">
        <v>0</v>
      </c>
      <c r="H1421" s="117" t="s">
        <v>152</v>
      </c>
      <c r="I1421" s="98"/>
      <c r="J1421" s="77">
        <v>0</v>
      </c>
      <c r="K1421" s="77" t="s">
        <v>109</v>
      </c>
      <c r="L1421" s="76" t="s">
        <v>57</v>
      </c>
    </row>
    <row r="1422" spans="1:12" s="65" customFormat="1" ht="18.75" customHeight="1">
      <c r="A1422" s="122"/>
      <c r="B1422" s="333" t="s">
        <v>715</v>
      </c>
      <c r="C1422" s="334"/>
      <c r="D1422" s="92"/>
      <c r="E1422" s="95"/>
      <c r="F1422" s="72">
        <f t="shared" si="37"/>
        <v>0</v>
      </c>
      <c r="G1422" s="103">
        <v>0</v>
      </c>
      <c r="H1422" s="117" t="s">
        <v>152</v>
      </c>
      <c r="I1422" s="98"/>
      <c r="J1422" s="77">
        <v>0</v>
      </c>
      <c r="K1422" s="77" t="s">
        <v>109</v>
      </c>
      <c r="L1422" s="76" t="s">
        <v>57</v>
      </c>
    </row>
    <row r="1423" spans="1:12" s="65" customFormat="1" ht="18.75" customHeight="1">
      <c r="A1423" s="122"/>
      <c r="B1423" s="333" t="s">
        <v>716</v>
      </c>
      <c r="C1423" s="334"/>
      <c r="D1423" s="335"/>
      <c r="E1423" s="95"/>
      <c r="F1423" s="72">
        <f t="shared" si="37"/>
        <v>0</v>
      </c>
      <c r="G1423" s="103">
        <v>0</v>
      </c>
      <c r="H1423" s="117" t="s">
        <v>140</v>
      </c>
      <c r="I1423" s="98"/>
      <c r="J1423" s="77">
        <v>0</v>
      </c>
      <c r="K1423" s="77" t="s">
        <v>109</v>
      </c>
      <c r="L1423" s="76" t="s">
        <v>57</v>
      </c>
    </row>
    <row r="1424" spans="1:12" s="65" customFormat="1" ht="18.75" customHeight="1">
      <c r="A1424" s="122"/>
      <c r="B1424" s="333" t="s">
        <v>717</v>
      </c>
      <c r="C1424" s="334"/>
      <c r="D1424" s="335"/>
      <c r="E1424" s="123"/>
      <c r="F1424" s="72">
        <f t="shared" si="37"/>
        <v>0</v>
      </c>
      <c r="G1424" s="103">
        <v>0</v>
      </c>
      <c r="H1424" s="117" t="s">
        <v>718</v>
      </c>
      <c r="I1424" s="98"/>
      <c r="J1424" s="77">
        <v>0</v>
      </c>
      <c r="K1424" s="77" t="s">
        <v>109</v>
      </c>
      <c r="L1424" s="76" t="s">
        <v>57</v>
      </c>
    </row>
    <row r="1425" spans="1:12" s="65" customFormat="1" ht="18.75" customHeight="1">
      <c r="A1425" s="122"/>
      <c r="B1425" s="333" t="s">
        <v>719</v>
      </c>
      <c r="C1425" s="334"/>
      <c r="D1425" s="335"/>
      <c r="E1425" s="123"/>
      <c r="F1425" s="72">
        <f t="shared" si="37"/>
        <v>0</v>
      </c>
      <c r="G1425" s="103">
        <v>0</v>
      </c>
      <c r="H1425" s="117" t="s">
        <v>152</v>
      </c>
      <c r="I1425" s="98"/>
      <c r="J1425" s="77">
        <v>0</v>
      </c>
      <c r="K1425" s="77" t="s">
        <v>109</v>
      </c>
      <c r="L1425" s="76" t="s">
        <v>57</v>
      </c>
    </row>
    <row r="1426" spans="1:12" s="65" customFormat="1" ht="18.75" customHeight="1">
      <c r="A1426" s="122"/>
      <c r="B1426" s="333" t="s">
        <v>720</v>
      </c>
      <c r="C1426" s="334"/>
      <c r="D1426" s="335"/>
      <c r="E1426" s="123"/>
      <c r="F1426" s="72">
        <f t="shared" si="37"/>
        <v>0</v>
      </c>
      <c r="G1426" s="103">
        <v>0</v>
      </c>
      <c r="H1426" s="117" t="s">
        <v>152</v>
      </c>
      <c r="I1426" s="98"/>
      <c r="J1426" s="77">
        <v>0</v>
      </c>
      <c r="K1426" s="77" t="s">
        <v>109</v>
      </c>
      <c r="L1426" s="76" t="s">
        <v>57</v>
      </c>
    </row>
    <row r="1427" spans="1:12" s="65" customFormat="1" ht="18.75" customHeight="1">
      <c r="A1427" s="122"/>
      <c r="B1427" s="333" t="s">
        <v>721</v>
      </c>
      <c r="C1427" s="334"/>
      <c r="D1427" s="335"/>
      <c r="E1427" s="123"/>
      <c r="F1427" s="72">
        <f t="shared" si="37"/>
        <v>0</v>
      </c>
      <c r="G1427" s="103">
        <v>0</v>
      </c>
      <c r="H1427" s="117" t="s">
        <v>152</v>
      </c>
      <c r="I1427" s="98"/>
      <c r="J1427" s="77">
        <v>0</v>
      </c>
      <c r="K1427" s="77" t="s">
        <v>109</v>
      </c>
      <c r="L1427" s="76" t="s">
        <v>57</v>
      </c>
    </row>
    <row r="1428" spans="1:12" s="65" customFormat="1" ht="18.75" customHeight="1">
      <c r="A1428" s="122"/>
      <c r="B1428" s="333"/>
      <c r="C1428" s="334"/>
      <c r="D1428" s="335"/>
      <c r="E1428" s="124"/>
      <c r="F1428" s="126"/>
      <c r="G1428" s="127"/>
      <c r="H1428" s="128"/>
      <c r="I1428" s="126"/>
      <c r="J1428" s="129"/>
      <c r="K1428" s="130"/>
      <c r="L1428" s="131"/>
    </row>
    <row r="1429" spans="1:12" s="65" customFormat="1" ht="18.75" customHeight="1">
      <c r="A1429" s="136">
        <v>27</v>
      </c>
      <c r="B1429" s="344" t="s">
        <v>722</v>
      </c>
      <c r="C1429" s="345"/>
      <c r="D1429" s="346"/>
      <c r="E1429" s="125"/>
      <c r="F1429" s="66">
        <f>G1429*E1429</f>
        <v>0</v>
      </c>
      <c r="G1429" s="107">
        <f>SUM(G1430:G1445)</f>
        <v>0</v>
      </c>
      <c r="H1429" s="69" t="s">
        <v>723</v>
      </c>
      <c r="I1429" s="66">
        <v>100</v>
      </c>
      <c r="J1429" s="71">
        <v>0</v>
      </c>
      <c r="K1429" s="109" t="s">
        <v>109</v>
      </c>
      <c r="L1429" s="70" t="s">
        <v>57</v>
      </c>
    </row>
    <row r="1430" spans="1:12" s="65" customFormat="1" ht="18.75" customHeight="1">
      <c r="A1430" s="122"/>
      <c r="B1430" s="333" t="s">
        <v>413</v>
      </c>
      <c r="C1430" s="334"/>
      <c r="D1430" s="335"/>
      <c r="E1430" s="95"/>
      <c r="F1430" s="72">
        <f>G1430*E1430</f>
        <v>0</v>
      </c>
      <c r="G1430" s="96">
        <v>0</v>
      </c>
      <c r="H1430" s="75" t="s">
        <v>723</v>
      </c>
      <c r="I1430" s="72">
        <v>100</v>
      </c>
      <c r="J1430" s="77">
        <v>0</v>
      </c>
      <c r="K1430" s="97" t="s">
        <v>109</v>
      </c>
      <c r="L1430" s="131"/>
    </row>
    <row r="1431" spans="1:12" s="65" customFormat="1" ht="18.75" customHeight="1">
      <c r="A1431" s="122"/>
      <c r="B1431" s="333" t="s">
        <v>414</v>
      </c>
      <c r="C1431" s="334"/>
      <c r="D1431" s="335"/>
      <c r="E1431" s="95"/>
      <c r="F1431" s="72">
        <f t="shared" ref="F1431:F1445" si="38">G1431*E1431</f>
        <v>0</v>
      </c>
      <c r="G1431" s="96">
        <v>0</v>
      </c>
      <c r="H1431" s="75" t="s">
        <v>723</v>
      </c>
      <c r="I1431" s="98">
        <v>100</v>
      </c>
      <c r="J1431" s="77">
        <v>0</v>
      </c>
      <c r="K1431" s="97" t="s">
        <v>109</v>
      </c>
      <c r="L1431" s="131"/>
    </row>
    <row r="1432" spans="1:12" s="65" customFormat="1" ht="18.75" customHeight="1">
      <c r="A1432" s="122"/>
      <c r="B1432" s="333" t="s">
        <v>160</v>
      </c>
      <c r="C1432" s="334"/>
      <c r="D1432" s="92"/>
      <c r="E1432" s="95"/>
      <c r="F1432" s="72">
        <f t="shared" si="38"/>
        <v>0</v>
      </c>
      <c r="G1432" s="96">
        <v>0</v>
      </c>
      <c r="H1432" s="75" t="s">
        <v>723</v>
      </c>
      <c r="I1432" s="98">
        <v>100</v>
      </c>
      <c r="J1432" s="77">
        <v>0</v>
      </c>
      <c r="K1432" s="97" t="s">
        <v>109</v>
      </c>
      <c r="L1432" s="131"/>
    </row>
    <row r="1433" spans="1:12" s="65" customFormat="1" ht="18.75" customHeight="1">
      <c r="A1433" s="122"/>
      <c r="B1433" s="333" t="s">
        <v>415</v>
      </c>
      <c r="C1433" s="334"/>
      <c r="D1433" s="92"/>
      <c r="E1433" s="95"/>
      <c r="F1433" s="72">
        <f t="shared" si="38"/>
        <v>0</v>
      </c>
      <c r="G1433" s="96">
        <v>0</v>
      </c>
      <c r="H1433" s="75" t="s">
        <v>723</v>
      </c>
      <c r="I1433" s="98">
        <v>100</v>
      </c>
      <c r="J1433" s="77">
        <v>0</v>
      </c>
      <c r="K1433" s="97" t="s">
        <v>109</v>
      </c>
      <c r="L1433" s="131"/>
    </row>
    <row r="1434" spans="1:12" s="65" customFormat="1" ht="18.75" customHeight="1">
      <c r="A1434" s="122"/>
      <c r="B1434" s="333" t="s">
        <v>416</v>
      </c>
      <c r="C1434" s="334"/>
      <c r="D1434" s="99"/>
      <c r="E1434" s="95"/>
      <c r="F1434" s="72">
        <f t="shared" si="38"/>
        <v>0</v>
      </c>
      <c r="G1434" s="96">
        <v>0</v>
      </c>
      <c r="H1434" s="75" t="s">
        <v>723</v>
      </c>
      <c r="I1434" s="76">
        <v>100</v>
      </c>
      <c r="J1434" s="77">
        <v>0</v>
      </c>
      <c r="K1434" s="77" t="s">
        <v>109</v>
      </c>
      <c r="L1434" s="131"/>
    </row>
    <row r="1435" spans="1:12" s="65" customFormat="1" ht="18.75" customHeight="1">
      <c r="A1435" s="122"/>
      <c r="B1435" s="333" t="s">
        <v>417</v>
      </c>
      <c r="C1435" s="334"/>
      <c r="D1435" s="92"/>
      <c r="E1435" s="95"/>
      <c r="F1435" s="72">
        <f t="shared" si="38"/>
        <v>0</v>
      </c>
      <c r="G1435" s="96">
        <v>0</v>
      </c>
      <c r="H1435" s="75" t="s">
        <v>723</v>
      </c>
      <c r="I1435" s="98">
        <v>100</v>
      </c>
      <c r="J1435" s="77">
        <v>0</v>
      </c>
      <c r="K1435" s="97" t="s">
        <v>109</v>
      </c>
      <c r="L1435" s="131"/>
    </row>
    <row r="1436" spans="1:12" s="65" customFormat="1" ht="18.75" customHeight="1">
      <c r="A1436" s="122"/>
      <c r="B1436" s="333" t="s">
        <v>418</v>
      </c>
      <c r="C1436" s="334"/>
      <c r="D1436" s="92"/>
      <c r="E1436" s="95"/>
      <c r="F1436" s="72">
        <f t="shared" si="38"/>
        <v>0</v>
      </c>
      <c r="G1436" s="96">
        <v>0</v>
      </c>
      <c r="H1436" s="75" t="s">
        <v>723</v>
      </c>
      <c r="I1436" s="98">
        <v>100</v>
      </c>
      <c r="J1436" s="77">
        <v>0</v>
      </c>
      <c r="K1436" s="97" t="s">
        <v>109</v>
      </c>
      <c r="L1436" s="131"/>
    </row>
    <row r="1437" spans="1:12" s="65" customFormat="1" ht="18.75" customHeight="1">
      <c r="A1437" s="122"/>
      <c r="B1437" s="347" t="s">
        <v>419</v>
      </c>
      <c r="C1437" s="355"/>
      <c r="D1437" s="100"/>
      <c r="E1437" s="95"/>
      <c r="F1437" s="72">
        <f t="shared" si="38"/>
        <v>0</v>
      </c>
      <c r="G1437" s="96">
        <v>0</v>
      </c>
      <c r="H1437" s="75" t="s">
        <v>723</v>
      </c>
      <c r="I1437" s="98">
        <v>100</v>
      </c>
      <c r="J1437" s="77">
        <v>0</v>
      </c>
      <c r="K1437" s="97" t="s">
        <v>109</v>
      </c>
      <c r="L1437" s="131"/>
    </row>
    <row r="1438" spans="1:12" s="65" customFormat="1" ht="18.75" customHeight="1">
      <c r="A1438" s="122"/>
      <c r="B1438" s="356" t="s">
        <v>724</v>
      </c>
      <c r="C1438" s="357"/>
      <c r="D1438" s="101"/>
      <c r="E1438" s="95"/>
      <c r="F1438" s="72">
        <f t="shared" si="38"/>
        <v>0</v>
      </c>
      <c r="G1438" s="96">
        <v>0</v>
      </c>
      <c r="H1438" s="75" t="s">
        <v>723</v>
      </c>
      <c r="I1438" s="98">
        <v>100</v>
      </c>
      <c r="J1438" s="77">
        <v>0</v>
      </c>
      <c r="K1438" s="97" t="s">
        <v>109</v>
      </c>
      <c r="L1438" s="131"/>
    </row>
    <row r="1439" spans="1:12" s="65" customFormat="1" ht="18.75" customHeight="1">
      <c r="A1439" s="122"/>
      <c r="B1439" s="358" t="s">
        <v>421</v>
      </c>
      <c r="C1439" s="359"/>
      <c r="D1439" s="102"/>
      <c r="E1439" s="95"/>
      <c r="F1439" s="72">
        <f t="shared" si="38"/>
        <v>0</v>
      </c>
      <c r="G1439" s="103">
        <v>0</v>
      </c>
      <c r="H1439" s="75" t="s">
        <v>723</v>
      </c>
      <c r="I1439" s="98">
        <v>100</v>
      </c>
      <c r="J1439" s="77">
        <v>0</v>
      </c>
      <c r="K1439" s="97" t="s">
        <v>109</v>
      </c>
      <c r="L1439" s="131"/>
    </row>
    <row r="1440" spans="1:12" s="65" customFormat="1" ht="18.75" customHeight="1">
      <c r="A1440" s="122"/>
      <c r="B1440" s="333" t="s">
        <v>422</v>
      </c>
      <c r="C1440" s="334"/>
      <c r="D1440" s="335"/>
      <c r="E1440" s="95"/>
      <c r="F1440" s="72">
        <f t="shared" si="38"/>
        <v>0</v>
      </c>
      <c r="G1440" s="96">
        <v>0</v>
      </c>
      <c r="H1440" s="75" t="s">
        <v>723</v>
      </c>
      <c r="I1440" s="98">
        <v>100</v>
      </c>
      <c r="J1440" s="77">
        <v>0</v>
      </c>
      <c r="K1440" s="97" t="s">
        <v>109</v>
      </c>
      <c r="L1440" s="131"/>
    </row>
    <row r="1441" spans="1:12" s="65" customFormat="1" ht="18.75" customHeight="1">
      <c r="A1441" s="122"/>
      <c r="B1441" s="333" t="s">
        <v>423</v>
      </c>
      <c r="C1441" s="334"/>
      <c r="D1441" s="335"/>
      <c r="E1441" s="95"/>
      <c r="F1441" s="72">
        <f t="shared" si="38"/>
        <v>0</v>
      </c>
      <c r="G1441" s="96">
        <v>0</v>
      </c>
      <c r="H1441" s="75" t="s">
        <v>723</v>
      </c>
      <c r="I1441" s="98">
        <v>100</v>
      </c>
      <c r="J1441" s="77">
        <v>0</v>
      </c>
      <c r="K1441" s="97" t="s">
        <v>109</v>
      </c>
      <c r="L1441" s="131"/>
    </row>
    <row r="1442" spans="1:12" s="65" customFormat="1" ht="18.75" customHeight="1">
      <c r="A1442" s="122"/>
      <c r="B1442" s="333" t="s">
        <v>424</v>
      </c>
      <c r="C1442" s="334"/>
      <c r="D1442" s="335"/>
      <c r="E1442" s="95"/>
      <c r="F1442" s="72">
        <f t="shared" si="38"/>
        <v>0</v>
      </c>
      <c r="G1442" s="96">
        <v>0</v>
      </c>
      <c r="H1442" s="75" t="s">
        <v>723</v>
      </c>
      <c r="I1442" s="98">
        <v>100</v>
      </c>
      <c r="J1442" s="77">
        <v>0</v>
      </c>
      <c r="K1442" s="97" t="s">
        <v>109</v>
      </c>
      <c r="L1442" s="131"/>
    </row>
    <row r="1443" spans="1:12" s="65" customFormat="1" ht="18.75" customHeight="1">
      <c r="A1443" s="122"/>
      <c r="B1443" s="333" t="s">
        <v>651</v>
      </c>
      <c r="C1443" s="334"/>
      <c r="D1443" s="92"/>
      <c r="E1443" s="95"/>
      <c r="F1443" s="72">
        <f t="shared" si="38"/>
        <v>0</v>
      </c>
      <c r="G1443" s="96">
        <v>0</v>
      </c>
      <c r="H1443" s="75" t="s">
        <v>723</v>
      </c>
      <c r="I1443" s="98">
        <v>100</v>
      </c>
      <c r="J1443" s="77">
        <v>0</v>
      </c>
      <c r="K1443" s="97" t="s">
        <v>109</v>
      </c>
      <c r="L1443" s="131"/>
    </row>
    <row r="1444" spans="1:12" s="65" customFormat="1" ht="18.75" customHeight="1">
      <c r="A1444" s="122"/>
      <c r="B1444" s="333" t="s">
        <v>652</v>
      </c>
      <c r="C1444" s="334"/>
      <c r="D1444" s="92"/>
      <c r="E1444" s="95"/>
      <c r="F1444" s="72">
        <f t="shared" si="38"/>
        <v>0</v>
      </c>
      <c r="G1444" s="96">
        <v>0</v>
      </c>
      <c r="H1444" s="75" t="s">
        <v>723</v>
      </c>
      <c r="I1444" s="98">
        <v>100</v>
      </c>
      <c r="J1444" s="77">
        <v>0</v>
      </c>
      <c r="K1444" s="97" t="s">
        <v>109</v>
      </c>
      <c r="L1444" s="131"/>
    </row>
    <row r="1445" spans="1:12" s="65" customFormat="1" ht="18.75" customHeight="1">
      <c r="A1445" s="122"/>
      <c r="B1445" s="333" t="s">
        <v>427</v>
      </c>
      <c r="C1445" s="334"/>
      <c r="D1445" s="335"/>
      <c r="E1445" s="95"/>
      <c r="F1445" s="72">
        <f t="shared" si="38"/>
        <v>0</v>
      </c>
      <c r="G1445" s="96">
        <v>0</v>
      </c>
      <c r="H1445" s="75" t="s">
        <v>723</v>
      </c>
      <c r="I1445" s="98">
        <v>100</v>
      </c>
      <c r="J1445" s="77">
        <v>0</v>
      </c>
      <c r="K1445" s="97" t="s">
        <v>109</v>
      </c>
      <c r="L1445" s="131"/>
    </row>
    <row r="1446" spans="1:12" s="65" customFormat="1" ht="18.75" customHeight="1">
      <c r="A1446" s="122"/>
      <c r="B1446" s="333"/>
      <c r="C1446" s="334"/>
      <c r="D1446" s="335"/>
      <c r="E1446" s="123"/>
      <c r="F1446" s="126"/>
      <c r="G1446" s="127"/>
      <c r="H1446" s="128"/>
      <c r="I1446" s="126"/>
      <c r="J1446" s="129"/>
      <c r="K1446" s="130"/>
      <c r="L1446" s="131"/>
    </row>
    <row r="1447" spans="1:12" s="65" customFormat="1" ht="18.75" customHeight="1">
      <c r="A1447" s="136">
        <v>28</v>
      </c>
      <c r="B1447" s="344" t="s">
        <v>725</v>
      </c>
      <c r="C1447" s="345"/>
      <c r="D1447" s="346"/>
      <c r="E1447" s="125"/>
      <c r="F1447" s="66">
        <f>G1447*E1447</f>
        <v>0</v>
      </c>
      <c r="G1447" s="107">
        <f>SUM(G1448:G1474)</f>
        <v>0</v>
      </c>
      <c r="H1447" s="69" t="s">
        <v>723</v>
      </c>
      <c r="I1447" s="66">
        <v>100</v>
      </c>
      <c r="J1447" s="107">
        <f>SUM(J1448:J1474)</f>
        <v>0</v>
      </c>
      <c r="K1447" s="109" t="s">
        <v>109</v>
      </c>
      <c r="L1447" s="70" t="s">
        <v>57</v>
      </c>
    </row>
    <row r="1448" spans="1:12" s="65" customFormat="1" ht="18.75" customHeight="1">
      <c r="A1448" s="122"/>
      <c r="B1448" s="333" t="s">
        <v>654</v>
      </c>
      <c r="C1448" s="334"/>
      <c r="D1448" s="335"/>
      <c r="E1448" s="95"/>
      <c r="F1448" s="72">
        <f>G1448*E1448</f>
        <v>0</v>
      </c>
      <c r="G1448" s="96">
        <v>0</v>
      </c>
      <c r="H1448" s="105" t="s">
        <v>412</v>
      </c>
      <c r="I1448" s="98">
        <v>100</v>
      </c>
      <c r="J1448" s="77">
        <v>0</v>
      </c>
      <c r="K1448" s="97" t="s">
        <v>109</v>
      </c>
      <c r="L1448" s="76" t="s">
        <v>57</v>
      </c>
    </row>
    <row r="1449" spans="1:12" s="65" customFormat="1" ht="18.75" customHeight="1">
      <c r="A1449" s="122"/>
      <c r="B1449" s="333" t="s">
        <v>193</v>
      </c>
      <c r="C1449" s="334"/>
      <c r="D1449" s="335"/>
      <c r="E1449" s="95"/>
      <c r="F1449" s="72">
        <f t="shared" ref="F1449:F1474" si="39">G1449*E1449</f>
        <v>0</v>
      </c>
      <c r="G1449" s="96">
        <v>0</v>
      </c>
      <c r="H1449" s="105" t="s">
        <v>412</v>
      </c>
      <c r="I1449" s="98">
        <v>100</v>
      </c>
      <c r="J1449" s="77">
        <v>0</v>
      </c>
      <c r="K1449" s="97" t="s">
        <v>109</v>
      </c>
      <c r="L1449" s="76" t="s">
        <v>57</v>
      </c>
    </row>
    <row r="1450" spans="1:12" s="65" customFormat="1" ht="18.75" customHeight="1">
      <c r="A1450" s="122"/>
      <c r="B1450" s="333" t="s">
        <v>372</v>
      </c>
      <c r="C1450" s="334"/>
      <c r="D1450" s="335"/>
      <c r="E1450" s="95"/>
      <c r="F1450" s="72">
        <f t="shared" si="39"/>
        <v>0</v>
      </c>
      <c r="G1450" s="96">
        <v>0</v>
      </c>
      <c r="H1450" s="105" t="s">
        <v>412</v>
      </c>
      <c r="I1450" s="98">
        <v>100</v>
      </c>
      <c r="J1450" s="77">
        <v>0</v>
      </c>
      <c r="K1450" s="97" t="s">
        <v>109</v>
      </c>
      <c r="L1450" s="76" t="s">
        <v>57</v>
      </c>
    </row>
    <row r="1451" spans="1:12" s="65" customFormat="1" ht="18.75" customHeight="1">
      <c r="A1451" s="122"/>
      <c r="B1451" s="333" t="s">
        <v>373</v>
      </c>
      <c r="C1451" s="334"/>
      <c r="D1451" s="335"/>
      <c r="E1451" s="95"/>
      <c r="F1451" s="72">
        <f t="shared" si="39"/>
        <v>0</v>
      </c>
      <c r="G1451" s="96">
        <v>0</v>
      </c>
      <c r="H1451" s="105" t="s">
        <v>412</v>
      </c>
      <c r="I1451" s="98">
        <v>100</v>
      </c>
      <c r="J1451" s="77">
        <v>0</v>
      </c>
      <c r="K1451" s="97" t="s">
        <v>109</v>
      </c>
      <c r="L1451" s="76" t="s">
        <v>57</v>
      </c>
    </row>
    <row r="1452" spans="1:12" s="65" customFormat="1" ht="18.75" customHeight="1">
      <c r="A1452" s="122"/>
      <c r="B1452" s="333" t="s">
        <v>726</v>
      </c>
      <c r="C1452" s="334"/>
      <c r="D1452" s="335"/>
      <c r="E1452" s="95"/>
      <c r="F1452" s="72">
        <f t="shared" si="39"/>
        <v>0</v>
      </c>
      <c r="G1452" s="96">
        <v>0</v>
      </c>
      <c r="H1452" s="105" t="s">
        <v>412</v>
      </c>
      <c r="I1452" s="98">
        <v>100</v>
      </c>
      <c r="J1452" s="77">
        <v>0</v>
      </c>
      <c r="K1452" s="97" t="s">
        <v>109</v>
      </c>
      <c r="L1452" s="76" t="s">
        <v>57</v>
      </c>
    </row>
    <row r="1453" spans="1:12" s="65" customFormat="1" ht="18.75" customHeight="1">
      <c r="A1453" s="122"/>
      <c r="B1453" s="333" t="s">
        <v>429</v>
      </c>
      <c r="C1453" s="334"/>
      <c r="D1453" s="335"/>
      <c r="E1453" s="95"/>
      <c r="F1453" s="72">
        <f t="shared" si="39"/>
        <v>0</v>
      </c>
      <c r="G1453" s="96">
        <v>0</v>
      </c>
      <c r="H1453" s="105" t="s">
        <v>412</v>
      </c>
      <c r="I1453" s="98">
        <v>100</v>
      </c>
      <c r="J1453" s="77">
        <v>0</v>
      </c>
      <c r="K1453" s="97" t="s">
        <v>109</v>
      </c>
      <c r="L1453" s="76" t="s">
        <v>57</v>
      </c>
    </row>
    <row r="1454" spans="1:12" s="65" customFormat="1" ht="18.75" customHeight="1">
      <c r="A1454" s="122"/>
      <c r="B1454" s="333" t="s">
        <v>430</v>
      </c>
      <c r="C1454" s="334"/>
      <c r="D1454" s="335"/>
      <c r="E1454" s="95"/>
      <c r="F1454" s="72">
        <f t="shared" si="39"/>
        <v>0</v>
      </c>
      <c r="G1454" s="96">
        <v>0</v>
      </c>
      <c r="H1454" s="105" t="s">
        <v>412</v>
      </c>
      <c r="I1454" s="98">
        <v>100</v>
      </c>
      <c r="J1454" s="77">
        <v>0</v>
      </c>
      <c r="K1454" s="97" t="s">
        <v>109</v>
      </c>
      <c r="L1454" s="76" t="s">
        <v>57</v>
      </c>
    </row>
    <row r="1455" spans="1:12" s="65" customFormat="1" ht="18.75" customHeight="1">
      <c r="A1455" s="122"/>
      <c r="B1455" s="333" t="s">
        <v>375</v>
      </c>
      <c r="C1455" s="334"/>
      <c r="D1455" s="335"/>
      <c r="E1455" s="95"/>
      <c r="F1455" s="72">
        <f t="shared" si="39"/>
        <v>0</v>
      </c>
      <c r="G1455" s="96">
        <v>0</v>
      </c>
      <c r="H1455" s="105" t="s">
        <v>412</v>
      </c>
      <c r="I1455" s="98">
        <v>100</v>
      </c>
      <c r="J1455" s="77">
        <v>0</v>
      </c>
      <c r="K1455" s="97" t="s">
        <v>109</v>
      </c>
      <c r="L1455" s="76" t="s">
        <v>57</v>
      </c>
    </row>
    <row r="1456" spans="1:12" s="65" customFormat="1" ht="18.75" customHeight="1">
      <c r="A1456" s="122"/>
      <c r="B1456" s="333" t="s">
        <v>376</v>
      </c>
      <c r="C1456" s="334"/>
      <c r="D1456" s="335"/>
      <c r="E1456" s="95"/>
      <c r="F1456" s="72">
        <f t="shared" si="39"/>
        <v>0</v>
      </c>
      <c r="G1456" s="96">
        <v>0</v>
      </c>
      <c r="H1456" s="105" t="s">
        <v>412</v>
      </c>
      <c r="I1456" s="98">
        <v>100</v>
      </c>
      <c r="J1456" s="77">
        <v>0</v>
      </c>
      <c r="K1456" s="97" t="s">
        <v>109</v>
      </c>
      <c r="L1456" s="76" t="s">
        <v>57</v>
      </c>
    </row>
    <row r="1457" spans="1:12" s="65" customFormat="1" ht="18.75" customHeight="1">
      <c r="A1457" s="122"/>
      <c r="B1457" s="333" t="s">
        <v>377</v>
      </c>
      <c r="C1457" s="334"/>
      <c r="D1457" s="92"/>
      <c r="E1457" s="95"/>
      <c r="F1457" s="72">
        <f t="shared" si="39"/>
        <v>0</v>
      </c>
      <c r="G1457" s="96">
        <v>0</v>
      </c>
      <c r="H1457" s="105" t="s">
        <v>412</v>
      </c>
      <c r="I1457" s="98">
        <v>100</v>
      </c>
      <c r="J1457" s="77">
        <v>0</v>
      </c>
      <c r="K1457" s="97" t="s">
        <v>109</v>
      </c>
      <c r="L1457" s="76" t="s">
        <v>57</v>
      </c>
    </row>
    <row r="1458" spans="1:12" s="65" customFormat="1" ht="18.75" customHeight="1">
      <c r="A1458" s="122"/>
      <c r="B1458" s="333" t="s">
        <v>727</v>
      </c>
      <c r="C1458" s="334"/>
      <c r="D1458" s="335"/>
      <c r="E1458" s="95"/>
      <c r="F1458" s="72">
        <f t="shared" si="39"/>
        <v>0</v>
      </c>
      <c r="G1458" s="96">
        <v>0</v>
      </c>
      <c r="H1458" s="105" t="s">
        <v>412</v>
      </c>
      <c r="I1458" s="98">
        <v>100</v>
      </c>
      <c r="J1458" s="77">
        <v>0</v>
      </c>
      <c r="K1458" s="97" t="s">
        <v>109</v>
      </c>
      <c r="L1458" s="76" t="s">
        <v>57</v>
      </c>
    </row>
    <row r="1459" spans="1:12" s="65" customFormat="1" ht="18.75" customHeight="1">
      <c r="A1459" s="122"/>
      <c r="B1459" s="333" t="s">
        <v>728</v>
      </c>
      <c r="C1459" s="334"/>
      <c r="D1459" s="335"/>
      <c r="E1459" s="95"/>
      <c r="F1459" s="72">
        <f t="shared" si="39"/>
        <v>0</v>
      </c>
      <c r="G1459" s="96">
        <v>0</v>
      </c>
      <c r="H1459" s="105" t="s">
        <v>412</v>
      </c>
      <c r="I1459" s="98">
        <v>100</v>
      </c>
      <c r="J1459" s="77">
        <v>0</v>
      </c>
      <c r="K1459" s="97" t="s">
        <v>109</v>
      </c>
      <c r="L1459" s="76" t="s">
        <v>57</v>
      </c>
    </row>
    <row r="1460" spans="1:12" s="65" customFormat="1" ht="18.75" customHeight="1">
      <c r="A1460" s="122"/>
      <c r="B1460" s="333" t="s">
        <v>434</v>
      </c>
      <c r="C1460" s="334"/>
      <c r="D1460" s="335"/>
      <c r="E1460" s="95"/>
      <c r="F1460" s="72">
        <f t="shared" si="39"/>
        <v>0</v>
      </c>
      <c r="G1460" s="96">
        <v>0</v>
      </c>
      <c r="H1460" s="105" t="s">
        <v>412</v>
      </c>
      <c r="I1460" s="98">
        <v>100</v>
      </c>
      <c r="J1460" s="77">
        <v>0</v>
      </c>
      <c r="K1460" s="97" t="s">
        <v>109</v>
      </c>
      <c r="L1460" s="76" t="s">
        <v>57</v>
      </c>
    </row>
    <row r="1461" spans="1:12" s="65" customFormat="1" ht="18.75" customHeight="1">
      <c r="A1461" s="122"/>
      <c r="B1461" s="333" t="s">
        <v>729</v>
      </c>
      <c r="C1461" s="334"/>
      <c r="D1461" s="335"/>
      <c r="E1461" s="95"/>
      <c r="F1461" s="72">
        <f t="shared" si="39"/>
        <v>0</v>
      </c>
      <c r="G1461" s="96">
        <v>0</v>
      </c>
      <c r="H1461" s="105" t="s">
        <v>412</v>
      </c>
      <c r="I1461" s="98">
        <v>100</v>
      </c>
      <c r="J1461" s="77">
        <v>0</v>
      </c>
      <c r="K1461" s="97" t="s">
        <v>109</v>
      </c>
      <c r="L1461" s="76" t="s">
        <v>57</v>
      </c>
    </row>
    <row r="1462" spans="1:12" s="65" customFormat="1" ht="18.75" customHeight="1">
      <c r="A1462" s="122"/>
      <c r="B1462" s="333" t="s">
        <v>436</v>
      </c>
      <c r="C1462" s="334"/>
      <c r="D1462" s="335"/>
      <c r="E1462" s="95"/>
      <c r="F1462" s="72">
        <f t="shared" si="39"/>
        <v>0</v>
      </c>
      <c r="G1462" s="96">
        <v>0</v>
      </c>
      <c r="H1462" s="105" t="s">
        <v>412</v>
      </c>
      <c r="I1462" s="98">
        <v>100</v>
      </c>
      <c r="J1462" s="77">
        <v>0</v>
      </c>
      <c r="K1462" s="97" t="s">
        <v>109</v>
      </c>
      <c r="L1462" s="76" t="s">
        <v>57</v>
      </c>
    </row>
    <row r="1463" spans="1:12" s="65" customFormat="1" ht="18.75" customHeight="1">
      <c r="A1463" s="122"/>
      <c r="B1463" s="333" t="s">
        <v>237</v>
      </c>
      <c r="C1463" s="334"/>
      <c r="D1463" s="335"/>
      <c r="E1463" s="95"/>
      <c r="F1463" s="72">
        <f t="shared" si="39"/>
        <v>0</v>
      </c>
      <c r="G1463" s="96">
        <v>0</v>
      </c>
      <c r="H1463" s="105" t="s">
        <v>412</v>
      </c>
      <c r="I1463" s="98">
        <v>100</v>
      </c>
      <c r="J1463" s="77">
        <v>0</v>
      </c>
      <c r="K1463" s="97" t="s">
        <v>109</v>
      </c>
      <c r="L1463" s="76" t="s">
        <v>57</v>
      </c>
    </row>
    <row r="1464" spans="1:12" s="65" customFormat="1" ht="18.75" customHeight="1">
      <c r="A1464" s="122"/>
      <c r="B1464" s="333" t="s">
        <v>437</v>
      </c>
      <c r="C1464" s="334"/>
      <c r="D1464" s="335"/>
      <c r="E1464" s="95"/>
      <c r="F1464" s="72">
        <f t="shared" si="39"/>
        <v>0</v>
      </c>
      <c r="G1464" s="96">
        <v>0</v>
      </c>
      <c r="H1464" s="105" t="s">
        <v>412</v>
      </c>
      <c r="I1464" s="98">
        <v>100</v>
      </c>
      <c r="J1464" s="77">
        <v>0</v>
      </c>
      <c r="K1464" s="97" t="s">
        <v>109</v>
      </c>
      <c r="L1464" s="76" t="s">
        <v>57</v>
      </c>
    </row>
    <row r="1465" spans="1:12" s="65" customFormat="1" ht="18.75" customHeight="1">
      <c r="A1465" s="122"/>
      <c r="B1465" s="333" t="s">
        <v>438</v>
      </c>
      <c r="C1465" s="334"/>
      <c r="D1465" s="335"/>
      <c r="E1465" s="95"/>
      <c r="F1465" s="72">
        <f t="shared" si="39"/>
        <v>0</v>
      </c>
      <c r="G1465" s="96">
        <v>0</v>
      </c>
      <c r="H1465" s="105" t="s">
        <v>412</v>
      </c>
      <c r="I1465" s="98">
        <v>100</v>
      </c>
      <c r="J1465" s="77">
        <v>0</v>
      </c>
      <c r="K1465" s="97" t="s">
        <v>109</v>
      </c>
      <c r="L1465" s="76" t="s">
        <v>57</v>
      </c>
    </row>
    <row r="1466" spans="1:12" s="65" customFormat="1" ht="18.75" customHeight="1">
      <c r="A1466" s="122"/>
      <c r="B1466" s="333" t="s">
        <v>439</v>
      </c>
      <c r="C1466" s="334"/>
      <c r="D1466" s="335"/>
      <c r="E1466" s="95"/>
      <c r="F1466" s="72">
        <f t="shared" si="39"/>
        <v>0</v>
      </c>
      <c r="G1466" s="96">
        <v>0</v>
      </c>
      <c r="H1466" s="105" t="s">
        <v>412</v>
      </c>
      <c r="I1466" s="98">
        <v>100</v>
      </c>
      <c r="J1466" s="77">
        <v>0</v>
      </c>
      <c r="K1466" s="97" t="s">
        <v>109</v>
      </c>
      <c r="L1466" s="76" t="s">
        <v>57</v>
      </c>
    </row>
    <row r="1467" spans="1:12" s="65" customFormat="1" ht="18.75" customHeight="1">
      <c r="A1467" s="122"/>
      <c r="B1467" s="333" t="s">
        <v>440</v>
      </c>
      <c r="C1467" s="334"/>
      <c r="D1467" s="335"/>
      <c r="E1467" s="95"/>
      <c r="F1467" s="72">
        <f t="shared" si="39"/>
        <v>0</v>
      </c>
      <c r="G1467" s="96">
        <v>0</v>
      </c>
      <c r="H1467" s="105" t="s">
        <v>412</v>
      </c>
      <c r="I1467" s="98">
        <v>100</v>
      </c>
      <c r="J1467" s="77">
        <v>0</v>
      </c>
      <c r="K1467" s="97" t="s">
        <v>109</v>
      </c>
      <c r="L1467" s="76" t="s">
        <v>57</v>
      </c>
    </row>
    <row r="1468" spans="1:12" s="65" customFormat="1" ht="18.75" customHeight="1">
      <c r="A1468" s="122"/>
      <c r="B1468" s="333" t="s">
        <v>309</v>
      </c>
      <c r="C1468" s="334"/>
      <c r="D1468" s="335"/>
      <c r="E1468" s="95"/>
      <c r="F1468" s="72">
        <f t="shared" si="39"/>
        <v>0</v>
      </c>
      <c r="G1468" s="96">
        <v>0</v>
      </c>
      <c r="H1468" s="105" t="s">
        <v>412</v>
      </c>
      <c r="I1468" s="98">
        <v>100</v>
      </c>
      <c r="J1468" s="77">
        <v>0</v>
      </c>
      <c r="K1468" s="97" t="s">
        <v>109</v>
      </c>
      <c r="L1468" s="76" t="s">
        <v>57</v>
      </c>
    </row>
    <row r="1469" spans="1:12" s="65" customFormat="1" ht="18.75" customHeight="1">
      <c r="A1469" s="122"/>
      <c r="B1469" s="333" t="s">
        <v>441</v>
      </c>
      <c r="C1469" s="334"/>
      <c r="D1469" s="335"/>
      <c r="E1469" s="95"/>
      <c r="F1469" s="72">
        <f t="shared" si="39"/>
        <v>0</v>
      </c>
      <c r="G1469" s="96">
        <v>0</v>
      </c>
      <c r="H1469" s="105" t="s">
        <v>412</v>
      </c>
      <c r="I1469" s="98">
        <v>100</v>
      </c>
      <c r="J1469" s="77">
        <v>0</v>
      </c>
      <c r="K1469" s="97" t="s">
        <v>109</v>
      </c>
      <c r="L1469" s="76" t="s">
        <v>57</v>
      </c>
    </row>
    <row r="1470" spans="1:12" s="65" customFormat="1" ht="18.75" customHeight="1">
      <c r="A1470" s="122"/>
      <c r="B1470" s="333" t="s">
        <v>177</v>
      </c>
      <c r="C1470" s="334"/>
      <c r="D1470" s="335"/>
      <c r="E1470" s="95"/>
      <c r="F1470" s="72">
        <f t="shared" si="39"/>
        <v>0</v>
      </c>
      <c r="G1470" s="96">
        <v>0</v>
      </c>
      <c r="H1470" s="105" t="s">
        <v>412</v>
      </c>
      <c r="I1470" s="98">
        <v>100</v>
      </c>
      <c r="J1470" s="77">
        <v>0</v>
      </c>
      <c r="K1470" s="97" t="s">
        <v>109</v>
      </c>
      <c r="L1470" s="76" t="s">
        <v>57</v>
      </c>
    </row>
    <row r="1471" spans="1:12" s="65" customFormat="1" ht="18.75" customHeight="1">
      <c r="A1471" s="122"/>
      <c r="B1471" s="333" t="s">
        <v>442</v>
      </c>
      <c r="C1471" s="334"/>
      <c r="D1471" s="335"/>
      <c r="E1471" s="95"/>
      <c r="F1471" s="72">
        <f t="shared" si="39"/>
        <v>0</v>
      </c>
      <c r="G1471" s="96">
        <v>0</v>
      </c>
      <c r="H1471" s="105" t="s">
        <v>412</v>
      </c>
      <c r="I1471" s="98">
        <v>100</v>
      </c>
      <c r="J1471" s="77">
        <v>0</v>
      </c>
      <c r="K1471" s="97" t="s">
        <v>109</v>
      </c>
      <c r="L1471" s="76" t="s">
        <v>57</v>
      </c>
    </row>
    <row r="1472" spans="1:12" s="65" customFormat="1" ht="18.75" customHeight="1">
      <c r="A1472" s="122"/>
      <c r="B1472" s="333" t="s">
        <v>443</v>
      </c>
      <c r="C1472" s="334"/>
      <c r="D1472" s="335"/>
      <c r="E1472" s="95"/>
      <c r="F1472" s="72">
        <f t="shared" si="39"/>
        <v>0</v>
      </c>
      <c r="G1472" s="96">
        <v>0</v>
      </c>
      <c r="H1472" s="105" t="s">
        <v>412</v>
      </c>
      <c r="I1472" s="98">
        <v>100</v>
      </c>
      <c r="J1472" s="77">
        <v>0</v>
      </c>
      <c r="K1472" s="97" t="s">
        <v>109</v>
      </c>
      <c r="L1472" s="76" t="s">
        <v>57</v>
      </c>
    </row>
    <row r="1473" spans="1:12" s="65" customFormat="1" ht="18.75" customHeight="1">
      <c r="A1473" s="122"/>
      <c r="B1473" s="333" t="s">
        <v>444</v>
      </c>
      <c r="C1473" s="334"/>
      <c r="D1473" s="335"/>
      <c r="E1473" s="95"/>
      <c r="F1473" s="72">
        <f t="shared" si="39"/>
        <v>0</v>
      </c>
      <c r="G1473" s="96">
        <v>0</v>
      </c>
      <c r="H1473" s="105" t="s">
        <v>412</v>
      </c>
      <c r="I1473" s="98">
        <v>100</v>
      </c>
      <c r="J1473" s="77">
        <v>0</v>
      </c>
      <c r="K1473" s="97" t="s">
        <v>109</v>
      </c>
      <c r="L1473" s="76" t="s">
        <v>57</v>
      </c>
    </row>
    <row r="1474" spans="1:12" s="65" customFormat="1" ht="18.75" customHeight="1">
      <c r="A1474" s="122"/>
      <c r="B1474" s="333" t="s">
        <v>445</v>
      </c>
      <c r="C1474" s="334"/>
      <c r="D1474" s="92"/>
      <c r="E1474" s="95"/>
      <c r="F1474" s="72">
        <f t="shared" si="39"/>
        <v>0</v>
      </c>
      <c r="G1474" s="96">
        <v>0</v>
      </c>
      <c r="H1474" s="105" t="s">
        <v>412</v>
      </c>
      <c r="I1474" s="98">
        <v>100</v>
      </c>
      <c r="J1474" s="77">
        <v>0</v>
      </c>
      <c r="K1474" s="97" t="s">
        <v>109</v>
      </c>
      <c r="L1474" s="76" t="s">
        <v>57</v>
      </c>
    </row>
    <row r="1475" spans="1:12" s="65" customFormat="1" ht="18.75" customHeight="1">
      <c r="A1475" s="122"/>
      <c r="B1475" s="333"/>
      <c r="C1475" s="334"/>
      <c r="D1475" s="335"/>
      <c r="E1475" s="124"/>
      <c r="F1475" s="126"/>
      <c r="G1475" s="127"/>
      <c r="H1475" s="128"/>
      <c r="I1475" s="126"/>
      <c r="J1475" s="129"/>
      <c r="K1475" s="130"/>
      <c r="L1475" s="131"/>
    </row>
    <row r="1476" spans="1:12" s="65" customFormat="1" ht="18.75" customHeight="1">
      <c r="A1476" s="136">
        <v>29</v>
      </c>
      <c r="B1476" s="344" t="s">
        <v>730</v>
      </c>
      <c r="C1476" s="345"/>
      <c r="D1476" s="346"/>
      <c r="E1476" s="125"/>
      <c r="F1476" s="66">
        <f>G1476*E1476</f>
        <v>0</v>
      </c>
      <c r="G1476" s="107">
        <f>SUM(G1477:G1496)</f>
        <v>0</v>
      </c>
      <c r="H1476" s="69" t="s">
        <v>412</v>
      </c>
      <c r="I1476" s="66">
        <v>100</v>
      </c>
      <c r="J1476" s="71">
        <v>0</v>
      </c>
      <c r="K1476" s="109" t="s">
        <v>109</v>
      </c>
      <c r="L1476" s="70" t="s">
        <v>57</v>
      </c>
    </row>
    <row r="1477" spans="1:12" s="65" customFormat="1" ht="18.75" customHeight="1">
      <c r="A1477" s="122"/>
      <c r="B1477" s="333" t="s">
        <v>447</v>
      </c>
      <c r="C1477" s="334"/>
      <c r="D1477" s="335"/>
      <c r="E1477" s="95"/>
      <c r="F1477" s="72">
        <f>G1477*E1477</f>
        <v>0</v>
      </c>
      <c r="G1477" s="96">
        <v>0</v>
      </c>
      <c r="H1477" s="105" t="s">
        <v>412</v>
      </c>
      <c r="I1477" s="72">
        <v>100</v>
      </c>
      <c r="J1477" s="77">
        <v>0</v>
      </c>
      <c r="K1477" s="97" t="s">
        <v>109</v>
      </c>
      <c r="L1477" s="76" t="s">
        <v>57</v>
      </c>
    </row>
    <row r="1478" spans="1:12" s="65" customFormat="1" ht="18.75" customHeight="1">
      <c r="A1478" s="122"/>
      <c r="B1478" s="333" t="s">
        <v>194</v>
      </c>
      <c r="C1478" s="334"/>
      <c r="D1478" s="335"/>
      <c r="E1478" s="95"/>
      <c r="F1478" s="72">
        <f t="shared" ref="F1478:F1496" si="40">G1478*E1478</f>
        <v>0</v>
      </c>
      <c r="G1478" s="96">
        <v>0</v>
      </c>
      <c r="H1478" s="105" t="s">
        <v>412</v>
      </c>
      <c r="I1478" s="72">
        <v>100</v>
      </c>
      <c r="J1478" s="77">
        <v>0</v>
      </c>
      <c r="K1478" s="97" t="s">
        <v>109</v>
      </c>
      <c r="L1478" s="76" t="s">
        <v>57</v>
      </c>
    </row>
    <row r="1479" spans="1:12" s="65" customFormat="1" ht="18.75" customHeight="1">
      <c r="A1479" s="122"/>
      <c r="B1479" s="333" t="s">
        <v>195</v>
      </c>
      <c r="C1479" s="334"/>
      <c r="D1479" s="335"/>
      <c r="E1479" s="95"/>
      <c r="F1479" s="72">
        <f t="shared" si="40"/>
        <v>0</v>
      </c>
      <c r="G1479" s="96">
        <v>0</v>
      </c>
      <c r="H1479" s="105" t="s">
        <v>412</v>
      </c>
      <c r="I1479" s="72">
        <v>100</v>
      </c>
      <c r="J1479" s="77">
        <v>0</v>
      </c>
      <c r="K1479" s="97" t="s">
        <v>109</v>
      </c>
      <c r="L1479" s="76" t="s">
        <v>57</v>
      </c>
    </row>
    <row r="1480" spans="1:12" s="65" customFormat="1" ht="18.75" customHeight="1">
      <c r="A1480" s="122"/>
      <c r="B1480" s="333" t="s">
        <v>196</v>
      </c>
      <c r="C1480" s="334"/>
      <c r="D1480" s="335"/>
      <c r="E1480" s="95"/>
      <c r="F1480" s="72">
        <f t="shared" si="40"/>
        <v>0</v>
      </c>
      <c r="G1480" s="96">
        <v>0</v>
      </c>
      <c r="H1480" s="105" t="s">
        <v>412</v>
      </c>
      <c r="I1480" s="72">
        <v>100</v>
      </c>
      <c r="J1480" s="77">
        <v>0</v>
      </c>
      <c r="K1480" s="97" t="s">
        <v>109</v>
      </c>
      <c r="L1480" s="76" t="s">
        <v>57</v>
      </c>
    </row>
    <row r="1481" spans="1:12" s="65" customFormat="1" ht="18.75" customHeight="1">
      <c r="A1481" s="122"/>
      <c r="B1481" s="333" t="s">
        <v>448</v>
      </c>
      <c r="C1481" s="334"/>
      <c r="D1481" s="335"/>
      <c r="E1481" s="95"/>
      <c r="F1481" s="72">
        <f t="shared" si="40"/>
        <v>0</v>
      </c>
      <c r="G1481" s="96">
        <v>0</v>
      </c>
      <c r="H1481" s="105" t="s">
        <v>412</v>
      </c>
      <c r="I1481" s="72">
        <v>100</v>
      </c>
      <c r="J1481" s="77">
        <v>0</v>
      </c>
      <c r="K1481" s="97" t="s">
        <v>109</v>
      </c>
      <c r="L1481" s="76" t="s">
        <v>57</v>
      </c>
    </row>
    <row r="1482" spans="1:12" s="65" customFormat="1" ht="18.75" customHeight="1">
      <c r="A1482" s="122"/>
      <c r="B1482" s="333" t="s">
        <v>449</v>
      </c>
      <c r="C1482" s="334"/>
      <c r="D1482" s="335"/>
      <c r="E1482" s="95"/>
      <c r="F1482" s="72">
        <f t="shared" si="40"/>
        <v>0</v>
      </c>
      <c r="G1482" s="96">
        <v>0</v>
      </c>
      <c r="H1482" s="105" t="s">
        <v>412</v>
      </c>
      <c r="I1482" s="72">
        <v>100</v>
      </c>
      <c r="J1482" s="77">
        <v>0</v>
      </c>
      <c r="K1482" s="97" t="s">
        <v>109</v>
      </c>
      <c r="L1482" s="76" t="s">
        <v>57</v>
      </c>
    </row>
    <row r="1483" spans="1:12" s="65" customFormat="1" ht="18.75" customHeight="1">
      <c r="A1483" s="122"/>
      <c r="B1483" s="333" t="s">
        <v>731</v>
      </c>
      <c r="C1483" s="334"/>
      <c r="D1483" s="335"/>
      <c r="E1483" s="95"/>
      <c r="F1483" s="72">
        <f t="shared" si="40"/>
        <v>0</v>
      </c>
      <c r="G1483" s="96">
        <v>0</v>
      </c>
      <c r="H1483" s="105" t="s">
        <v>412</v>
      </c>
      <c r="I1483" s="72">
        <v>100</v>
      </c>
      <c r="J1483" s="77">
        <v>0</v>
      </c>
      <c r="K1483" s="97" t="s">
        <v>109</v>
      </c>
      <c r="L1483" s="76" t="s">
        <v>57</v>
      </c>
    </row>
    <row r="1484" spans="1:12" s="65" customFormat="1" ht="18.75" customHeight="1">
      <c r="A1484" s="122"/>
      <c r="B1484" s="333" t="s">
        <v>732</v>
      </c>
      <c r="C1484" s="334"/>
      <c r="D1484" s="335"/>
      <c r="E1484" s="95"/>
      <c r="F1484" s="72">
        <f t="shared" si="40"/>
        <v>0</v>
      </c>
      <c r="G1484" s="96">
        <v>0</v>
      </c>
      <c r="H1484" s="105" t="s">
        <v>412</v>
      </c>
      <c r="I1484" s="72">
        <v>100</v>
      </c>
      <c r="J1484" s="77">
        <v>0</v>
      </c>
      <c r="K1484" s="97" t="s">
        <v>109</v>
      </c>
      <c r="L1484" s="76" t="s">
        <v>57</v>
      </c>
    </row>
    <row r="1485" spans="1:12" s="65" customFormat="1" ht="18.75" customHeight="1">
      <c r="A1485" s="122"/>
      <c r="B1485" s="333" t="s">
        <v>452</v>
      </c>
      <c r="C1485" s="334"/>
      <c r="D1485" s="335"/>
      <c r="E1485" s="95"/>
      <c r="F1485" s="72">
        <f t="shared" si="40"/>
        <v>0</v>
      </c>
      <c r="G1485" s="96">
        <v>0</v>
      </c>
      <c r="H1485" s="105" t="s">
        <v>412</v>
      </c>
      <c r="I1485" s="72">
        <v>100</v>
      </c>
      <c r="J1485" s="77">
        <v>0</v>
      </c>
      <c r="K1485" s="97" t="s">
        <v>109</v>
      </c>
      <c r="L1485" s="76" t="s">
        <v>57</v>
      </c>
    </row>
    <row r="1486" spans="1:12" s="65" customFormat="1" ht="18.75" customHeight="1">
      <c r="A1486" s="122"/>
      <c r="B1486" s="333" t="s">
        <v>453</v>
      </c>
      <c r="C1486" s="334"/>
      <c r="D1486" s="335"/>
      <c r="E1486" s="95"/>
      <c r="F1486" s="72">
        <f t="shared" si="40"/>
        <v>0</v>
      </c>
      <c r="G1486" s="96">
        <v>0</v>
      </c>
      <c r="H1486" s="105" t="s">
        <v>412</v>
      </c>
      <c r="I1486" s="72">
        <v>100</v>
      </c>
      <c r="J1486" s="77">
        <v>0</v>
      </c>
      <c r="K1486" s="97" t="s">
        <v>109</v>
      </c>
      <c r="L1486" s="76" t="s">
        <v>57</v>
      </c>
    </row>
    <row r="1487" spans="1:12" s="65" customFormat="1" ht="18.75" customHeight="1">
      <c r="A1487" s="122"/>
      <c r="B1487" s="333" t="s">
        <v>454</v>
      </c>
      <c r="C1487" s="334"/>
      <c r="D1487" s="335"/>
      <c r="E1487" s="95"/>
      <c r="F1487" s="72">
        <f t="shared" si="40"/>
        <v>0</v>
      </c>
      <c r="G1487" s="96">
        <v>0</v>
      </c>
      <c r="H1487" s="105" t="s">
        <v>412</v>
      </c>
      <c r="I1487" s="72">
        <v>100</v>
      </c>
      <c r="J1487" s="77">
        <v>0</v>
      </c>
      <c r="K1487" s="97" t="s">
        <v>109</v>
      </c>
      <c r="L1487" s="76" t="s">
        <v>57</v>
      </c>
    </row>
    <row r="1488" spans="1:12" s="65" customFormat="1" ht="18.75" customHeight="1">
      <c r="A1488" s="122"/>
      <c r="B1488" s="333" t="s">
        <v>455</v>
      </c>
      <c r="C1488" s="334"/>
      <c r="D1488" s="335"/>
      <c r="E1488" s="95"/>
      <c r="F1488" s="72">
        <f t="shared" si="40"/>
        <v>0</v>
      </c>
      <c r="G1488" s="96">
        <v>0</v>
      </c>
      <c r="H1488" s="105" t="s">
        <v>412</v>
      </c>
      <c r="I1488" s="72">
        <v>100</v>
      </c>
      <c r="J1488" s="77">
        <v>0</v>
      </c>
      <c r="K1488" s="97" t="s">
        <v>109</v>
      </c>
      <c r="L1488" s="76" t="s">
        <v>57</v>
      </c>
    </row>
    <row r="1489" spans="1:12" s="65" customFormat="1" ht="18.75" customHeight="1">
      <c r="A1489" s="122"/>
      <c r="B1489" s="333" t="s">
        <v>456</v>
      </c>
      <c r="C1489" s="334"/>
      <c r="D1489" s="335"/>
      <c r="E1489" s="95"/>
      <c r="F1489" s="72">
        <f t="shared" si="40"/>
        <v>0</v>
      </c>
      <c r="G1489" s="96">
        <v>0</v>
      </c>
      <c r="H1489" s="105" t="s">
        <v>412</v>
      </c>
      <c r="I1489" s="72">
        <v>100</v>
      </c>
      <c r="J1489" s="77">
        <v>0</v>
      </c>
      <c r="K1489" s="97" t="s">
        <v>109</v>
      </c>
      <c r="L1489" s="76" t="s">
        <v>57</v>
      </c>
    </row>
    <row r="1490" spans="1:12" s="65" customFormat="1" ht="18.75" customHeight="1">
      <c r="A1490" s="122"/>
      <c r="B1490" s="333" t="s">
        <v>457</v>
      </c>
      <c r="C1490" s="334"/>
      <c r="D1490" s="335"/>
      <c r="E1490" s="95"/>
      <c r="F1490" s="72">
        <f t="shared" si="40"/>
        <v>0</v>
      </c>
      <c r="G1490" s="96">
        <v>0</v>
      </c>
      <c r="H1490" s="105" t="s">
        <v>412</v>
      </c>
      <c r="I1490" s="72">
        <v>100</v>
      </c>
      <c r="J1490" s="77">
        <v>0</v>
      </c>
      <c r="K1490" s="97" t="s">
        <v>109</v>
      </c>
      <c r="L1490" s="76" t="s">
        <v>57</v>
      </c>
    </row>
    <row r="1491" spans="1:12" s="65" customFormat="1" ht="18.75" customHeight="1">
      <c r="A1491" s="122"/>
      <c r="B1491" s="333" t="s">
        <v>458</v>
      </c>
      <c r="C1491" s="334"/>
      <c r="D1491" s="335"/>
      <c r="E1491" s="95"/>
      <c r="F1491" s="72">
        <f t="shared" si="40"/>
        <v>0</v>
      </c>
      <c r="G1491" s="96">
        <v>0</v>
      </c>
      <c r="H1491" s="105" t="s">
        <v>412</v>
      </c>
      <c r="I1491" s="72">
        <v>100</v>
      </c>
      <c r="J1491" s="77">
        <v>0</v>
      </c>
      <c r="K1491" s="97" t="s">
        <v>109</v>
      </c>
      <c r="L1491" s="76" t="s">
        <v>57</v>
      </c>
    </row>
    <row r="1492" spans="1:12" s="65" customFormat="1" ht="18.75" customHeight="1">
      <c r="A1492" s="122"/>
      <c r="B1492" s="333" t="s">
        <v>459</v>
      </c>
      <c r="C1492" s="334"/>
      <c r="D1492" s="335"/>
      <c r="E1492" s="95"/>
      <c r="F1492" s="72">
        <f t="shared" si="40"/>
        <v>0</v>
      </c>
      <c r="G1492" s="96">
        <v>0</v>
      </c>
      <c r="H1492" s="105" t="s">
        <v>412</v>
      </c>
      <c r="I1492" s="72">
        <v>100</v>
      </c>
      <c r="J1492" s="77">
        <v>0</v>
      </c>
      <c r="K1492" s="97" t="s">
        <v>109</v>
      </c>
      <c r="L1492" s="76" t="s">
        <v>57</v>
      </c>
    </row>
    <row r="1493" spans="1:12" s="65" customFormat="1" ht="18.75" customHeight="1">
      <c r="A1493" s="122"/>
      <c r="B1493" s="333" t="s">
        <v>460</v>
      </c>
      <c r="C1493" s="334"/>
      <c r="D1493" s="335"/>
      <c r="E1493" s="95"/>
      <c r="F1493" s="72">
        <f t="shared" si="40"/>
        <v>0</v>
      </c>
      <c r="G1493" s="96">
        <v>0</v>
      </c>
      <c r="H1493" s="105" t="s">
        <v>412</v>
      </c>
      <c r="I1493" s="72">
        <v>100</v>
      </c>
      <c r="J1493" s="77">
        <v>0</v>
      </c>
      <c r="K1493" s="97" t="s">
        <v>109</v>
      </c>
      <c r="L1493" s="76" t="s">
        <v>57</v>
      </c>
    </row>
    <row r="1494" spans="1:12" s="65" customFormat="1" ht="18.75" customHeight="1">
      <c r="A1494" s="122"/>
      <c r="B1494" s="333" t="s">
        <v>461</v>
      </c>
      <c r="C1494" s="334"/>
      <c r="D1494" s="335"/>
      <c r="E1494" s="95"/>
      <c r="F1494" s="72">
        <f t="shared" si="40"/>
        <v>0</v>
      </c>
      <c r="G1494" s="96">
        <v>0</v>
      </c>
      <c r="H1494" s="105" t="s">
        <v>412</v>
      </c>
      <c r="I1494" s="72">
        <v>100</v>
      </c>
      <c r="J1494" s="77">
        <v>0</v>
      </c>
      <c r="K1494" s="97" t="s">
        <v>109</v>
      </c>
      <c r="L1494" s="76" t="s">
        <v>57</v>
      </c>
    </row>
    <row r="1495" spans="1:12" s="65" customFormat="1" ht="18.75" customHeight="1">
      <c r="A1495" s="122"/>
      <c r="B1495" s="333" t="s">
        <v>462</v>
      </c>
      <c r="C1495" s="334"/>
      <c r="D1495" s="335"/>
      <c r="E1495" s="95"/>
      <c r="F1495" s="72">
        <f t="shared" si="40"/>
        <v>0</v>
      </c>
      <c r="G1495" s="96">
        <v>0</v>
      </c>
      <c r="H1495" s="105" t="s">
        <v>412</v>
      </c>
      <c r="I1495" s="72">
        <v>100</v>
      </c>
      <c r="J1495" s="77">
        <v>0</v>
      </c>
      <c r="K1495" s="97" t="s">
        <v>109</v>
      </c>
      <c r="L1495" s="76" t="s">
        <v>57</v>
      </c>
    </row>
    <row r="1496" spans="1:12" s="65" customFormat="1" ht="18.75" customHeight="1">
      <c r="A1496" s="122"/>
      <c r="B1496" s="333" t="s">
        <v>448</v>
      </c>
      <c r="C1496" s="334"/>
      <c r="D1496" s="335"/>
      <c r="E1496" s="95"/>
      <c r="F1496" s="72">
        <f t="shared" si="40"/>
        <v>0</v>
      </c>
      <c r="G1496" s="96">
        <v>0</v>
      </c>
      <c r="H1496" s="105" t="s">
        <v>412</v>
      </c>
      <c r="I1496" s="98">
        <v>100</v>
      </c>
      <c r="J1496" s="77">
        <v>0</v>
      </c>
      <c r="K1496" s="97" t="s">
        <v>109</v>
      </c>
      <c r="L1496" s="76" t="s">
        <v>57</v>
      </c>
    </row>
    <row r="1497" spans="1:12" s="65" customFormat="1" ht="18.75" customHeight="1">
      <c r="A1497" s="122"/>
      <c r="B1497" s="110"/>
      <c r="C1497" s="111"/>
      <c r="D1497" s="92"/>
      <c r="E1497" s="124"/>
      <c r="F1497" s="122"/>
      <c r="G1497" s="127"/>
      <c r="H1497" s="128"/>
      <c r="I1497" s="126"/>
      <c r="J1497" s="129"/>
      <c r="K1497" s="130"/>
      <c r="L1497" s="137"/>
    </row>
    <row r="1498" spans="1:12" s="65" customFormat="1" ht="18.75" customHeight="1">
      <c r="A1498" s="66">
        <v>30</v>
      </c>
      <c r="B1498" s="344" t="s">
        <v>733</v>
      </c>
      <c r="C1498" s="345"/>
      <c r="D1498" s="346"/>
      <c r="E1498" s="106"/>
      <c r="F1498" s="66">
        <f>G1498*E1498</f>
        <v>0</v>
      </c>
      <c r="G1498" s="107">
        <f>SUM(G1499:G1597)</f>
        <v>24</v>
      </c>
      <c r="H1498" s="108" t="s">
        <v>464</v>
      </c>
      <c r="I1498" s="70">
        <v>100</v>
      </c>
      <c r="J1498" s="71">
        <v>1</v>
      </c>
      <c r="K1498" s="109" t="s">
        <v>109</v>
      </c>
      <c r="L1498" s="70" t="s">
        <v>57</v>
      </c>
    </row>
    <row r="1499" spans="1:12" s="65" customFormat="1" ht="18.75" customHeight="1">
      <c r="A1499" s="72"/>
      <c r="B1499" s="333" t="s">
        <v>190</v>
      </c>
      <c r="C1499" s="334"/>
      <c r="D1499" s="335"/>
      <c r="E1499" s="95"/>
      <c r="F1499" s="72">
        <f>G1499*E1499</f>
        <v>0</v>
      </c>
      <c r="G1499" s="96">
        <v>0</v>
      </c>
      <c r="H1499" s="105" t="s">
        <v>464</v>
      </c>
      <c r="I1499" s="98">
        <v>100</v>
      </c>
      <c r="J1499" s="77">
        <v>0</v>
      </c>
      <c r="K1499" s="97" t="s">
        <v>109</v>
      </c>
      <c r="L1499" s="76" t="s">
        <v>57</v>
      </c>
    </row>
    <row r="1500" spans="1:12" s="65" customFormat="1" ht="18.75" customHeight="1">
      <c r="A1500" s="72"/>
      <c r="B1500" s="333" t="s">
        <v>466</v>
      </c>
      <c r="C1500" s="334"/>
      <c r="D1500" s="335"/>
      <c r="E1500" s="95"/>
      <c r="F1500" s="72">
        <f t="shared" ref="F1500:F1563" si="41">G1500*E1500</f>
        <v>0</v>
      </c>
      <c r="G1500" s="96">
        <v>0</v>
      </c>
      <c r="H1500" s="105" t="s">
        <v>464</v>
      </c>
      <c r="I1500" s="98">
        <v>100</v>
      </c>
      <c r="J1500" s="77">
        <v>0</v>
      </c>
      <c r="K1500" s="97" t="s">
        <v>109</v>
      </c>
      <c r="L1500" s="76" t="s">
        <v>57</v>
      </c>
    </row>
    <row r="1501" spans="1:12" s="65" customFormat="1" ht="18.75" customHeight="1">
      <c r="A1501" s="72"/>
      <c r="B1501" s="333" t="s">
        <v>467</v>
      </c>
      <c r="C1501" s="334"/>
      <c r="D1501" s="335"/>
      <c r="E1501" s="95"/>
      <c r="F1501" s="72">
        <f t="shared" si="41"/>
        <v>0</v>
      </c>
      <c r="G1501" s="96">
        <v>0</v>
      </c>
      <c r="H1501" s="105" t="s">
        <v>464</v>
      </c>
      <c r="I1501" s="98">
        <v>100</v>
      </c>
      <c r="J1501" s="77">
        <v>0</v>
      </c>
      <c r="K1501" s="97" t="s">
        <v>109</v>
      </c>
      <c r="L1501" s="76" t="s">
        <v>57</v>
      </c>
    </row>
    <row r="1502" spans="1:12" s="65" customFormat="1" ht="18.75" customHeight="1">
      <c r="A1502" s="72"/>
      <c r="B1502" s="333" t="s">
        <v>204</v>
      </c>
      <c r="C1502" s="334"/>
      <c r="D1502" s="335"/>
      <c r="E1502" s="95"/>
      <c r="F1502" s="72">
        <f t="shared" si="41"/>
        <v>0</v>
      </c>
      <c r="G1502" s="96">
        <v>0</v>
      </c>
      <c r="H1502" s="105" t="s">
        <v>464</v>
      </c>
      <c r="I1502" s="98">
        <v>100</v>
      </c>
      <c r="J1502" s="77">
        <v>0</v>
      </c>
      <c r="K1502" s="97" t="s">
        <v>109</v>
      </c>
      <c r="L1502" s="76" t="s">
        <v>57</v>
      </c>
    </row>
    <row r="1503" spans="1:12" s="65" customFormat="1" ht="18.75" customHeight="1">
      <c r="A1503" s="72"/>
      <c r="B1503" s="333" t="s">
        <v>468</v>
      </c>
      <c r="C1503" s="334"/>
      <c r="D1503" s="335"/>
      <c r="E1503" s="95"/>
      <c r="F1503" s="72">
        <f t="shared" si="41"/>
        <v>0</v>
      </c>
      <c r="G1503" s="96">
        <v>0</v>
      </c>
      <c r="H1503" s="105" t="s">
        <v>464</v>
      </c>
      <c r="I1503" s="98">
        <v>100</v>
      </c>
      <c r="J1503" s="77">
        <v>0</v>
      </c>
      <c r="K1503" s="97" t="s">
        <v>109</v>
      </c>
      <c r="L1503" s="76" t="s">
        <v>57</v>
      </c>
    </row>
    <row r="1504" spans="1:12" s="65" customFormat="1" ht="18.75" customHeight="1">
      <c r="A1504" s="72"/>
      <c r="B1504" s="333" t="s">
        <v>206</v>
      </c>
      <c r="C1504" s="334"/>
      <c r="D1504" s="335"/>
      <c r="E1504" s="95"/>
      <c r="F1504" s="72">
        <f t="shared" si="41"/>
        <v>0</v>
      </c>
      <c r="G1504" s="96">
        <v>0</v>
      </c>
      <c r="H1504" s="105" t="s">
        <v>464</v>
      </c>
      <c r="I1504" s="98">
        <v>100</v>
      </c>
      <c r="J1504" s="77">
        <v>0</v>
      </c>
      <c r="K1504" s="97" t="s">
        <v>109</v>
      </c>
      <c r="L1504" s="76" t="s">
        <v>57</v>
      </c>
    </row>
    <row r="1505" spans="1:12" s="65" customFormat="1" ht="18.75" customHeight="1">
      <c r="A1505" s="72"/>
      <c r="B1505" s="333" t="s">
        <v>470</v>
      </c>
      <c r="C1505" s="334"/>
      <c r="D1505" s="335"/>
      <c r="E1505" s="95"/>
      <c r="F1505" s="72">
        <f t="shared" si="41"/>
        <v>0</v>
      </c>
      <c r="G1505" s="96">
        <v>0</v>
      </c>
      <c r="H1505" s="105" t="s">
        <v>464</v>
      </c>
      <c r="I1505" s="98">
        <v>100</v>
      </c>
      <c r="J1505" s="77">
        <v>0</v>
      </c>
      <c r="K1505" s="97" t="s">
        <v>109</v>
      </c>
      <c r="L1505" s="76" t="s">
        <v>57</v>
      </c>
    </row>
    <row r="1506" spans="1:12" s="65" customFormat="1" ht="18.75" customHeight="1">
      <c r="A1506" s="72"/>
      <c r="B1506" s="333" t="s">
        <v>471</v>
      </c>
      <c r="C1506" s="334"/>
      <c r="D1506" s="335"/>
      <c r="E1506" s="95"/>
      <c r="F1506" s="72">
        <f t="shared" si="41"/>
        <v>0</v>
      </c>
      <c r="G1506" s="96">
        <v>0</v>
      </c>
      <c r="H1506" s="105" t="s">
        <v>464</v>
      </c>
      <c r="I1506" s="98">
        <v>100</v>
      </c>
      <c r="J1506" s="77">
        <v>0</v>
      </c>
      <c r="K1506" s="97" t="s">
        <v>109</v>
      </c>
      <c r="L1506" s="76" t="s">
        <v>57</v>
      </c>
    </row>
    <row r="1507" spans="1:12" s="65" customFormat="1" ht="18.75" customHeight="1">
      <c r="A1507" s="72"/>
      <c r="B1507" s="333" t="s">
        <v>472</v>
      </c>
      <c r="C1507" s="334"/>
      <c r="D1507" s="335"/>
      <c r="E1507" s="95"/>
      <c r="F1507" s="72">
        <f t="shared" si="41"/>
        <v>0</v>
      </c>
      <c r="G1507" s="96">
        <v>0</v>
      </c>
      <c r="H1507" s="105" t="s">
        <v>464</v>
      </c>
      <c r="I1507" s="98">
        <v>100</v>
      </c>
      <c r="J1507" s="77">
        <v>0</v>
      </c>
      <c r="K1507" s="97" t="s">
        <v>109</v>
      </c>
      <c r="L1507" s="76" t="s">
        <v>57</v>
      </c>
    </row>
    <row r="1508" spans="1:12" s="65" customFormat="1" ht="18.75" customHeight="1">
      <c r="A1508" s="72"/>
      <c r="B1508" s="333" t="s">
        <v>473</v>
      </c>
      <c r="C1508" s="334"/>
      <c r="D1508" s="335"/>
      <c r="E1508" s="95"/>
      <c r="F1508" s="72">
        <f t="shared" si="41"/>
        <v>0</v>
      </c>
      <c r="G1508" s="96">
        <v>0</v>
      </c>
      <c r="H1508" s="105" t="s">
        <v>464</v>
      </c>
      <c r="I1508" s="98">
        <v>100</v>
      </c>
      <c r="J1508" s="77">
        <v>0</v>
      </c>
      <c r="K1508" s="97" t="s">
        <v>109</v>
      </c>
      <c r="L1508" s="76" t="s">
        <v>57</v>
      </c>
    </row>
    <row r="1509" spans="1:12" s="65" customFormat="1" ht="18.75" customHeight="1">
      <c r="A1509" s="72"/>
      <c r="B1509" s="333" t="s">
        <v>474</v>
      </c>
      <c r="C1509" s="334"/>
      <c r="D1509" s="335"/>
      <c r="E1509" s="95"/>
      <c r="F1509" s="72">
        <f t="shared" si="41"/>
        <v>0</v>
      </c>
      <c r="G1509" s="96">
        <v>0</v>
      </c>
      <c r="H1509" s="105" t="s">
        <v>464</v>
      </c>
      <c r="I1509" s="98">
        <v>100</v>
      </c>
      <c r="J1509" s="77">
        <v>0</v>
      </c>
      <c r="K1509" s="97" t="s">
        <v>109</v>
      </c>
      <c r="L1509" s="76" t="s">
        <v>57</v>
      </c>
    </row>
    <row r="1510" spans="1:12" s="65" customFormat="1" ht="18.75" customHeight="1">
      <c r="A1510" s="72"/>
      <c r="B1510" s="333" t="s">
        <v>475</v>
      </c>
      <c r="C1510" s="334"/>
      <c r="D1510" s="335"/>
      <c r="E1510" s="95"/>
      <c r="F1510" s="72">
        <f t="shared" si="41"/>
        <v>0</v>
      </c>
      <c r="G1510" s="96">
        <v>0</v>
      </c>
      <c r="H1510" s="105" t="s">
        <v>464</v>
      </c>
      <c r="I1510" s="98">
        <v>100</v>
      </c>
      <c r="J1510" s="77">
        <v>0</v>
      </c>
      <c r="K1510" s="97" t="s">
        <v>109</v>
      </c>
      <c r="L1510" s="76" t="s">
        <v>57</v>
      </c>
    </row>
    <row r="1511" spans="1:12" s="65" customFormat="1" ht="18.75" customHeight="1">
      <c r="A1511" s="72"/>
      <c r="B1511" s="333" t="s">
        <v>222</v>
      </c>
      <c r="C1511" s="334"/>
      <c r="D1511" s="92"/>
      <c r="E1511" s="95"/>
      <c r="F1511" s="72">
        <f t="shared" si="41"/>
        <v>0</v>
      </c>
      <c r="G1511" s="96">
        <v>0</v>
      </c>
      <c r="H1511" s="105" t="s">
        <v>464</v>
      </c>
      <c r="I1511" s="98">
        <v>100</v>
      </c>
      <c r="J1511" s="77">
        <v>0</v>
      </c>
      <c r="K1511" s="97" t="s">
        <v>109</v>
      </c>
      <c r="L1511" s="76" t="s">
        <v>57</v>
      </c>
    </row>
    <row r="1512" spans="1:12" s="65" customFormat="1" ht="18.75" customHeight="1">
      <c r="A1512" s="72"/>
      <c r="B1512" s="333" t="s">
        <v>476</v>
      </c>
      <c r="C1512" s="334"/>
      <c r="D1512" s="92"/>
      <c r="E1512" s="95"/>
      <c r="F1512" s="72">
        <f t="shared" si="41"/>
        <v>0</v>
      </c>
      <c r="G1512" s="96">
        <v>0</v>
      </c>
      <c r="H1512" s="105" t="s">
        <v>464</v>
      </c>
      <c r="I1512" s="98">
        <v>100</v>
      </c>
      <c r="J1512" s="77">
        <v>0</v>
      </c>
      <c r="K1512" s="97" t="s">
        <v>109</v>
      </c>
      <c r="L1512" s="76" t="s">
        <v>57</v>
      </c>
    </row>
    <row r="1513" spans="1:12" s="65" customFormat="1" ht="18.75" customHeight="1">
      <c r="A1513" s="72"/>
      <c r="B1513" s="333" t="s">
        <v>477</v>
      </c>
      <c r="C1513" s="334"/>
      <c r="D1513" s="92"/>
      <c r="E1513" s="95"/>
      <c r="F1513" s="72">
        <f t="shared" si="41"/>
        <v>0</v>
      </c>
      <c r="G1513" s="96">
        <v>0</v>
      </c>
      <c r="H1513" s="105" t="s">
        <v>464</v>
      </c>
      <c r="I1513" s="98">
        <v>100</v>
      </c>
      <c r="J1513" s="77">
        <v>0</v>
      </c>
      <c r="K1513" s="97" t="s">
        <v>109</v>
      </c>
      <c r="L1513" s="76" t="s">
        <v>57</v>
      </c>
    </row>
    <row r="1514" spans="1:12" s="65" customFormat="1" ht="18.75" customHeight="1">
      <c r="A1514" s="72"/>
      <c r="B1514" s="333" t="s">
        <v>478</v>
      </c>
      <c r="C1514" s="334"/>
      <c r="D1514" s="335"/>
      <c r="E1514" s="95"/>
      <c r="F1514" s="72">
        <f t="shared" si="41"/>
        <v>0</v>
      </c>
      <c r="G1514" s="96">
        <v>0</v>
      </c>
      <c r="H1514" s="105" t="s">
        <v>464</v>
      </c>
      <c r="I1514" s="98">
        <v>100</v>
      </c>
      <c r="J1514" s="77">
        <v>0</v>
      </c>
      <c r="K1514" s="97" t="s">
        <v>109</v>
      </c>
      <c r="L1514" s="76" t="s">
        <v>57</v>
      </c>
    </row>
    <row r="1515" spans="1:12" s="65" customFormat="1" ht="18.75" customHeight="1">
      <c r="A1515" s="72"/>
      <c r="B1515" s="333" t="s">
        <v>479</v>
      </c>
      <c r="C1515" s="334"/>
      <c r="D1515" s="335"/>
      <c r="E1515" s="95"/>
      <c r="F1515" s="72">
        <f t="shared" si="41"/>
        <v>0</v>
      </c>
      <c r="G1515" s="96">
        <v>0</v>
      </c>
      <c r="H1515" s="105" t="s">
        <v>464</v>
      </c>
      <c r="I1515" s="98">
        <v>100</v>
      </c>
      <c r="J1515" s="77">
        <v>0</v>
      </c>
      <c r="K1515" s="97" t="s">
        <v>109</v>
      </c>
      <c r="L1515" s="76" t="s">
        <v>57</v>
      </c>
    </row>
    <row r="1516" spans="1:12" s="65" customFormat="1" ht="18.75" customHeight="1">
      <c r="A1516" s="72"/>
      <c r="B1516" s="333" t="s">
        <v>160</v>
      </c>
      <c r="C1516" s="334"/>
      <c r="D1516" s="92"/>
      <c r="E1516" s="95"/>
      <c r="F1516" s="72">
        <f t="shared" si="41"/>
        <v>0</v>
      </c>
      <c r="G1516" s="96">
        <v>0</v>
      </c>
      <c r="H1516" s="105" t="s">
        <v>464</v>
      </c>
      <c r="I1516" s="98">
        <v>100</v>
      </c>
      <c r="J1516" s="77">
        <v>0</v>
      </c>
      <c r="K1516" s="97" t="s">
        <v>109</v>
      </c>
      <c r="L1516" s="76" t="s">
        <v>57</v>
      </c>
    </row>
    <row r="1517" spans="1:12" s="65" customFormat="1" ht="18.75" customHeight="1">
      <c r="A1517" s="72"/>
      <c r="B1517" s="333" t="s">
        <v>243</v>
      </c>
      <c r="C1517" s="334"/>
      <c r="D1517" s="335"/>
      <c r="E1517" s="95"/>
      <c r="F1517" s="72">
        <f t="shared" si="41"/>
        <v>0</v>
      </c>
      <c r="G1517" s="96">
        <v>0</v>
      </c>
      <c r="H1517" s="105" t="s">
        <v>464</v>
      </c>
      <c r="I1517" s="98">
        <v>100</v>
      </c>
      <c r="J1517" s="77">
        <v>0</v>
      </c>
      <c r="K1517" s="97" t="s">
        <v>109</v>
      </c>
      <c r="L1517" s="76" t="s">
        <v>57</v>
      </c>
    </row>
    <row r="1518" spans="1:12" s="65" customFormat="1" ht="18.75" customHeight="1">
      <c r="A1518" s="72"/>
      <c r="B1518" s="333" t="s">
        <v>244</v>
      </c>
      <c r="C1518" s="334"/>
      <c r="D1518" s="335"/>
      <c r="E1518" s="95"/>
      <c r="F1518" s="72">
        <f t="shared" si="41"/>
        <v>0</v>
      </c>
      <c r="G1518" s="96">
        <v>0</v>
      </c>
      <c r="H1518" s="105" t="s">
        <v>464</v>
      </c>
      <c r="I1518" s="98">
        <v>100</v>
      </c>
      <c r="J1518" s="77">
        <v>0</v>
      </c>
      <c r="K1518" s="97" t="s">
        <v>109</v>
      </c>
      <c r="L1518" s="76" t="s">
        <v>57</v>
      </c>
    </row>
    <row r="1519" spans="1:12" s="65" customFormat="1" ht="18.75" customHeight="1">
      <c r="A1519" s="72"/>
      <c r="B1519" s="110" t="s">
        <v>248</v>
      </c>
      <c r="C1519" s="111"/>
      <c r="D1519" s="92"/>
      <c r="E1519" s="95"/>
      <c r="F1519" s="72">
        <f t="shared" si="41"/>
        <v>0</v>
      </c>
      <c r="G1519" s="96">
        <v>0</v>
      </c>
      <c r="H1519" s="105" t="s">
        <v>464</v>
      </c>
      <c r="I1519" s="98">
        <v>100</v>
      </c>
      <c r="J1519" s="77">
        <v>0</v>
      </c>
      <c r="K1519" s="97" t="s">
        <v>109</v>
      </c>
      <c r="L1519" s="76" t="s">
        <v>57</v>
      </c>
    </row>
    <row r="1520" spans="1:12" s="65" customFormat="1" ht="18.75" customHeight="1">
      <c r="A1520" s="72"/>
      <c r="B1520" s="333" t="s">
        <v>480</v>
      </c>
      <c r="C1520" s="334"/>
      <c r="D1520" s="335"/>
      <c r="E1520" s="95"/>
      <c r="F1520" s="72">
        <f t="shared" si="41"/>
        <v>0</v>
      </c>
      <c r="G1520" s="96">
        <v>0</v>
      </c>
      <c r="H1520" s="105" t="s">
        <v>464</v>
      </c>
      <c r="I1520" s="98">
        <v>100</v>
      </c>
      <c r="J1520" s="77">
        <v>0</v>
      </c>
      <c r="K1520" s="97" t="s">
        <v>109</v>
      </c>
      <c r="L1520" s="76" t="s">
        <v>57</v>
      </c>
    </row>
    <row r="1521" spans="1:12" s="65" customFormat="1" ht="18.75" customHeight="1">
      <c r="A1521" s="72"/>
      <c r="B1521" s="333" t="s">
        <v>481</v>
      </c>
      <c r="C1521" s="334"/>
      <c r="D1521" s="335"/>
      <c r="E1521" s="95"/>
      <c r="F1521" s="72">
        <f t="shared" si="41"/>
        <v>0</v>
      </c>
      <c r="G1521" s="96">
        <v>0</v>
      </c>
      <c r="H1521" s="105" t="s">
        <v>464</v>
      </c>
      <c r="I1521" s="98">
        <v>100</v>
      </c>
      <c r="J1521" s="77">
        <v>0</v>
      </c>
      <c r="K1521" s="97" t="s">
        <v>109</v>
      </c>
      <c r="L1521" s="76" t="s">
        <v>57</v>
      </c>
    </row>
    <row r="1522" spans="1:12" s="65" customFormat="1" ht="18.75" customHeight="1">
      <c r="A1522" s="72"/>
      <c r="B1522" s="333" t="s">
        <v>482</v>
      </c>
      <c r="C1522" s="334"/>
      <c r="D1522" s="335"/>
      <c r="E1522" s="95"/>
      <c r="F1522" s="72">
        <f t="shared" si="41"/>
        <v>0</v>
      </c>
      <c r="G1522" s="96">
        <v>0</v>
      </c>
      <c r="H1522" s="105" t="s">
        <v>464</v>
      </c>
      <c r="I1522" s="98">
        <v>100</v>
      </c>
      <c r="J1522" s="77">
        <v>0</v>
      </c>
      <c r="K1522" s="97" t="s">
        <v>109</v>
      </c>
      <c r="L1522" s="76" t="s">
        <v>57</v>
      </c>
    </row>
    <row r="1523" spans="1:12" s="65" customFormat="1" ht="18.75" customHeight="1">
      <c r="A1523" s="72"/>
      <c r="B1523" s="333" t="s">
        <v>169</v>
      </c>
      <c r="C1523" s="334"/>
      <c r="D1523" s="335"/>
      <c r="E1523" s="95"/>
      <c r="F1523" s="72">
        <f t="shared" si="41"/>
        <v>0</v>
      </c>
      <c r="G1523" s="96">
        <v>0</v>
      </c>
      <c r="H1523" s="105" t="s">
        <v>464</v>
      </c>
      <c r="I1523" s="98">
        <v>100</v>
      </c>
      <c r="J1523" s="77">
        <v>0</v>
      </c>
      <c r="K1523" s="97" t="s">
        <v>109</v>
      </c>
      <c r="L1523" s="76" t="s">
        <v>57</v>
      </c>
    </row>
    <row r="1524" spans="1:12" s="65" customFormat="1" ht="18.75" customHeight="1">
      <c r="A1524" s="72"/>
      <c r="B1524" s="333" t="s">
        <v>483</v>
      </c>
      <c r="C1524" s="334"/>
      <c r="D1524" s="335"/>
      <c r="E1524" s="95"/>
      <c r="F1524" s="72">
        <f t="shared" si="41"/>
        <v>0</v>
      </c>
      <c r="G1524" s="96">
        <v>0</v>
      </c>
      <c r="H1524" s="105" t="s">
        <v>464</v>
      </c>
      <c r="I1524" s="98">
        <v>100</v>
      </c>
      <c r="J1524" s="77">
        <v>0</v>
      </c>
      <c r="K1524" s="97" t="s">
        <v>109</v>
      </c>
      <c r="L1524" s="76" t="s">
        <v>57</v>
      </c>
    </row>
    <row r="1525" spans="1:12" s="65" customFormat="1" ht="18.75" customHeight="1">
      <c r="A1525" s="72"/>
      <c r="B1525" s="333" t="s">
        <v>484</v>
      </c>
      <c r="C1525" s="334"/>
      <c r="D1525" s="335"/>
      <c r="E1525" s="95"/>
      <c r="F1525" s="72">
        <f t="shared" si="41"/>
        <v>0</v>
      </c>
      <c r="G1525" s="96">
        <v>0</v>
      </c>
      <c r="H1525" s="105" t="s">
        <v>464</v>
      </c>
      <c r="I1525" s="98">
        <v>100</v>
      </c>
      <c r="J1525" s="77">
        <v>0</v>
      </c>
      <c r="K1525" s="97" t="s">
        <v>109</v>
      </c>
      <c r="L1525" s="76" t="s">
        <v>57</v>
      </c>
    </row>
    <row r="1526" spans="1:12" s="65" customFormat="1" ht="18.75" customHeight="1">
      <c r="A1526" s="72"/>
      <c r="B1526" s="333" t="s">
        <v>485</v>
      </c>
      <c r="C1526" s="334"/>
      <c r="D1526" s="335"/>
      <c r="E1526" s="95"/>
      <c r="F1526" s="72">
        <f t="shared" si="41"/>
        <v>0</v>
      </c>
      <c r="G1526" s="96">
        <v>0</v>
      </c>
      <c r="H1526" s="105" t="s">
        <v>464</v>
      </c>
      <c r="I1526" s="98">
        <v>100</v>
      </c>
      <c r="J1526" s="77">
        <v>0</v>
      </c>
      <c r="K1526" s="97" t="s">
        <v>109</v>
      </c>
      <c r="L1526" s="76" t="s">
        <v>57</v>
      </c>
    </row>
    <row r="1527" spans="1:12" s="65" customFormat="1" ht="18.75" customHeight="1">
      <c r="A1527" s="72"/>
      <c r="B1527" s="333" t="s">
        <v>486</v>
      </c>
      <c r="C1527" s="334"/>
      <c r="D1527" s="335"/>
      <c r="E1527" s="95"/>
      <c r="F1527" s="72">
        <f t="shared" si="41"/>
        <v>0</v>
      </c>
      <c r="G1527" s="96">
        <v>0</v>
      </c>
      <c r="H1527" s="105" t="s">
        <v>464</v>
      </c>
      <c r="I1527" s="98">
        <v>100</v>
      </c>
      <c r="J1527" s="77">
        <v>0</v>
      </c>
      <c r="K1527" s="97" t="s">
        <v>109</v>
      </c>
      <c r="L1527" s="76" t="s">
        <v>57</v>
      </c>
    </row>
    <row r="1528" spans="1:12" s="65" customFormat="1" ht="18.75" customHeight="1">
      <c r="A1528" s="72"/>
      <c r="B1528" s="110" t="s">
        <v>270</v>
      </c>
      <c r="C1528" s="111"/>
      <c r="D1528" s="92"/>
      <c r="E1528" s="95"/>
      <c r="F1528" s="72">
        <f t="shared" si="41"/>
        <v>0</v>
      </c>
      <c r="G1528" s="96">
        <v>0</v>
      </c>
      <c r="H1528" s="105" t="s">
        <v>464</v>
      </c>
      <c r="I1528" s="98">
        <v>100</v>
      </c>
      <c r="J1528" s="77">
        <v>0</v>
      </c>
      <c r="K1528" s="97" t="s">
        <v>109</v>
      </c>
      <c r="L1528" s="76" t="s">
        <v>57</v>
      </c>
    </row>
    <row r="1529" spans="1:12" s="65" customFormat="1" ht="18.75" customHeight="1">
      <c r="A1529" s="72"/>
      <c r="B1529" s="333" t="s">
        <v>487</v>
      </c>
      <c r="C1529" s="334"/>
      <c r="D1529" s="335"/>
      <c r="E1529" s="95"/>
      <c r="F1529" s="72">
        <f t="shared" si="41"/>
        <v>0</v>
      </c>
      <c r="G1529" s="96">
        <v>0</v>
      </c>
      <c r="H1529" s="105" t="s">
        <v>464</v>
      </c>
      <c r="I1529" s="98">
        <v>100</v>
      </c>
      <c r="J1529" s="77">
        <v>0</v>
      </c>
      <c r="K1529" s="97" t="s">
        <v>109</v>
      </c>
      <c r="L1529" s="76" t="s">
        <v>57</v>
      </c>
    </row>
    <row r="1530" spans="1:12" s="65" customFormat="1" ht="18.75" customHeight="1">
      <c r="A1530" s="72"/>
      <c r="B1530" s="333" t="s">
        <v>488</v>
      </c>
      <c r="C1530" s="334"/>
      <c r="D1530" s="335"/>
      <c r="E1530" s="95"/>
      <c r="F1530" s="72">
        <f t="shared" si="41"/>
        <v>0</v>
      </c>
      <c r="G1530" s="96">
        <v>0</v>
      </c>
      <c r="H1530" s="105" t="s">
        <v>464</v>
      </c>
      <c r="I1530" s="98">
        <v>100</v>
      </c>
      <c r="J1530" s="77">
        <v>0</v>
      </c>
      <c r="K1530" s="97" t="s">
        <v>109</v>
      </c>
      <c r="L1530" s="76" t="s">
        <v>57</v>
      </c>
    </row>
    <row r="1531" spans="1:12" s="65" customFormat="1" ht="18.75" customHeight="1">
      <c r="A1531" s="72"/>
      <c r="B1531" s="333" t="s">
        <v>272</v>
      </c>
      <c r="C1531" s="334"/>
      <c r="D1531" s="335"/>
      <c r="E1531" s="95"/>
      <c r="F1531" s="72">
        <f t="shared" si="41"/>
        <v>0</v>
      </c>
      <c r="G1531" s="96">
        <v>0</v>
      </c>
      <c r="H1531" s="105" t="s">
        <v>464</v>
      </c>
      <c r="I1531" s="98">
        <v>100</v>
      </c>
      <c r="J1531" s="77">
        <v>0</v>
      </c>
      <c r="K1531" s="97" t="s">
        <v>109</v>
      </c>
      <c r="L1531" s="76" t="s">
        <v>57</v>
      </c>
    </row>
    <row r="1532" spans="1:12" s="65" customFormat="1" ht="18.75" customHeight="1">
      <c r="A1532" s="72"/>
      <c r="B1532" s="333" t="s">
        <v>734</v>
      </c>
      <c r="C1532" s="334"/>
      <c r="D1532" s="335"/>
      <c r="E1532" s="95"/>
      <c r="F1532" s="72">
        <f t="shared" si="41"/>
        <v>0</v>
      </c>
      <c r="G1532" s="96">
        <v>24</v>
      </c>
      <c r="H1532" s="105" t="s">
        <v>464</v>
      </c>
      <c r="I1532" s="98">
        <v>100</v>
      </c>
      <c r="J1532" s="77">
        <v>1</v>
      </c>
      <c r="K1532" s="97" t="s">
        <v>109</v>
      </c>
      <c r="L1532" s="76" t="s">
        <v>57</v>
      </c>
    </row>
    <row r="1533" spans="1:12" s="65" customFormat="1" ht="18.75" customHeight="1">
      <c r="A1533" s="72"/>
      <c r="B1533" s="333" t="s">
        <v>274</v>
      </c>
      <c r="C1533" s="334"/>
      <c r="D1533" s="335"/>
      <c r="E1533" s="95"/>
      <c r="F1533" s="72">
        <f t="shared" si="41"/>
        <v>0</v>
      </c>
      <c r="G1533" s="96">
        <v>0</v>
      </c>
      <c r="H1533" s="105" t="s">
        <v>464</v>
      </c>
      <c r="I1533" s="98">
        <v>100</v>
      </c>
      <c r="J1533" s="77">
        <v>0</v>
      </c>
      <c r="K1533" s="97" t="s">
        <v>109</v>
      </c>
      <c r="L1533" s="76" t="s">
        <v>57</v>
      </c>
    </row>
    <row r="1534" spans="1:12" s="65" customFormat="1" ht="18.75" customHeight="1">
      <c r="A1534" s="72"/>
      <c r="B1534" s="333" t="s">
        <v>275</v>
      </c>
      <c r="C1534" s="334"/>
      <c r="D1534" s="335"/>
      <c r="E1534" s="95"/>
      <c r="F1534" s="72">
        <f t="shared" si="41"/>
        <v>0</v>
      </c>
      <c r="G1534" s="96">
        <v>0</v>
      </c>
      <c r="H1534" s="105" t="s">
        <v>464</v>
      </c>
      <c r="I1534" s="98">
        <v>100</v>
      </c>
      <c r="J1534" s="77">
        <v>0</v>
      </c>
      <c r="K1534" s="97" t="s">
        <v>109</v>
      </c>
      <c r="L1534" s="76" t="s">
        <v>57</v>
      </c>
    </row>
    <row r="1535" spans="1:12" s="65" customFormat="1" ht="18.75" customHeight="1">
      <c r="A1535" s="72"/>
      <c r="B1535" s="333" t="s">
        <v>276</v>
      </c>
      <c r="C1535" s="334"/>
      <c r="D1535" s="335"/>
      <c r="E1535" s="95"/>
      <c r="F1535" s="72">
        <f t="shared" si="41"/>
        <v>0</v>
      </c>
      <c r="G1535" s="96">
        <v>0</v>
      </c>
      <c r="H1535" s="105" t="s">
        <v>464</v>
      </c>
      <c r="I1535" s="98">
        <v>100</v>
      </c>
      <c r="J1535" s="77">
        <v>0</v>
      </c>
      <c r="K1535" s="97" t="s">
        <v>109</v>
      </c>
      <c r="L1535" s="76" t="s">
        <v>57</v>
      </c>
    </row>
    <row r="1536" spans="1:12" s="65" customFormat="1" ht="18.75" customHeight="1">
      <c r="A1536" s="72"/>
      <c r="B1536" s="333" t="s">
        <v>277</v>
      </c>
      <c r="C1536" s="334"/>
      <c r="D1536" s="335"/>
      <c r="E1536" s="95"/>
      <c r="F1536" s="72">
        <f t="shared" si="41"/>
        <v>0</v>
      </c>
      <c r="G1536" s="96">
        <v>0</v>
      </c>
      <c r="H1536" s="105" t="s">
        <v>464</v>
      </c>
      <c r="I1536" s="98">
        <v>100</v>
      </c>
      <c r="J1536" s="77">
        <v>0</v>
      </c>
      <c r="K1536" s="97" t="s">
        <v>109</v>
      </c>
      <c r="L1536" s="76" t="s">
        <v>57</v>
      </c>
    </row>
    <row r="1537" spans="1:12" s="65" customFormat="1" ht="18.75" customHeight="1">
      <c r="A1537" s="72"/>
      <c r="B1537" s="333" t="s">
        <v>170</v>
      </c>
      <c r="C1537" s="334"/>
      <c r="D1537" s="335"/>
      <c r="E1537" s="95"/>
      <c r="F1537" s="72">
        <f t="shared" si="41"/>
        <v>0</v>
      </c>
      <c r="G1537" s="96">
        <v>0</v>
      </c>
      <c r="H1537" s="105" t="s">
        <v>464</v>
      </c>
      <c r="I1537" s="98">
        <v>100</v>
      </c>
      <c r="J1537" s="77">
        <v>0</v>
      </c>
      <c r="K1537" s="97" t="s">
        <v>109</v>
      </c>
      <c r="L1537" s="76" t="s">
        <v>57</v>
      </c>
    </row>
    <row r="1538" spans="1:12" s="65" customFormat="1" ht="18.75" customHeight="1">
      <c r="A1538" s="72"/>
      <c r="B1538" s="333" t="s">
        <v>171</v>
      </c>
      <c r="C1538" s="334"/>
      <c r="D1538" s="335"/>
      <c r="E1538" s="95"/>
      <c r="F1538" s="72">
        <f t="shared" si="41"/>
        <v>0</v>
      </c>
      <c r="G1538" s="96">
        <v>0</v>
      </c>
      <c r="H1538" s="105" t="s">
        <v>464</v>
      </c>
      <c r="I1538" s="98">
        <v>100</v>
      </c>
      <c r="J1538" s="77">
        <v>0</v>
      </c>
      <c r="K1538" s="97" t="s">
        <v>109</v>
      </c>
      <c r="L1538" s="76" t="s">
        <v>57</v>
      </c>
    </row>
    <row r="1539" spans="1:12" s="65" customFormat="1" ht="18.75" customHeight="1">
      <c r="A1539" s="72"/>
      <c r="B1539" s="333" t="s">
        <v>172</v>
      </c>
      <c r="C1539" s="334"/>
      <c r="D1539" s="335"/>
      <c r="E1539" s="95"/>
      <c r="F1539" s="72">
        <f t="shared" si="41"/>
        <v>0</v>
      </c>
      <c r="G1539" s="96">
        <v>0</v>
      </c>
      <c r="H1539" s="105" t="s">
        <v>464</v>
      </c>
      <c r="I1539" s="98">
        <v>100</v>
      </c>
      <c r="J1539" s="77">
        <v>0</v>
      </c>
      <c r="K1539" s="97" t="s">
        <v>109</v>
      </c>
      <c r="L1539" s="76" t="s">
        <v>57</v>
      </c>
    </row>
    <row r="1540" spans="1:12" s="65" customFormat="1" ht="18.75" customHeight="1">
      <c r="A1540" s="72"/>
      <c r="B1540" s="333" t="s">
        <v>489</v>
      </c>
      <c r="C1540" s="334"/>
      <c r="D1540" s="335"/>
      <c r="E1540" s="95"/>
      <c r="F1540" s="72">
        <f t="shared" si="41"/>
        <v>0</v>
      </c>
      <c r="G1540" s="96">
        <v>0</v>
      </c>
      <c r="H1540" s="105" t="s">
        <v>464</v>
      </c>
      <c r="I1540" s="98">
        <v>100</v>
      </c>
      <c r="J1540" s="77">
        <v>0</v>
      </c>
      <c r="K1540" s="97" t="s">
        <v>109</v>
      </c>
      <c r="L1540" s="76" t="s">
        <v>57</v>
      </c>
    </row>
    <row r="1541" spans="1:12" s="65" customFormat="1" ht="18.75" customHeight="1">
      <c r="A1541" s="72"/>
      <c r="B1541" s="333" t="s">
        <v>490</v>
      </c>
      <c r="C1541" s="334"/>
      <c r="D1541" s="335"/>
      <c r="E1541" s="95"/>
      <c r="F1541" s="72">
        <f t="shared" si="41"/>
        <v>0</v>
      </c>
      <c r="G1541" s="96">
        <v>0</v>
      </c>
      <c r="H1541" s="105" t="s">
        <v>464</v>
      </c>
      <c r="I1541" s="98">
        <v>100</v>
      </c>
      <c r="J1541" s="77">
        <v>0</v>
      </c>
      <c r="K1541" s="97" t="s">
        <v>109</v>
      </c>
      <c r="L1541" s="76" t="s">
        <v>57</v>
      </c>
    </row>
    <row r="1542" spans="1:12" s="65" customFormat="1" ht="18.75" customHeight="1">
      <c r="A1542" s="72"/>
      <c r="B1542" s="110" t="s">
        <v>491</v>
      </c>
      <c r="C1542" s="111"/>
      <c r="D1542" s="92"/>
      <c r="E1542" s="95"/>
      <c r="F1542" s="72">
        <f t="shared" si="41"/>
        <v>0</v>
      </c>
      <c r="G1542" s="96">
        <v>0</v>
      </c>
      <c r="H1542" s="105" t="s">
        <v>464</v>
      </c>
      <c r="I1542" s="98">
        <v>100</v>
      </c>
      <c r="J1542" s="77">
        <v>0</v>
      </c>
      <c r="K1542" s="97" t="s">
        <v>109</v>
      </c>
      <c r="L1542" s="76" t="s">
        <v>57</v>
      </c>
    </row>
    <row r="1543" spans="1:12" s="65" customFormat="1" ht="18.75" customHeight="1">
      <c r="A1543" s="72"/>
      <c r="B1543" s="333" t="s">
        <v>492</v>
      </c>
      <c r="C1543" s="334"/>
      <c r="D1543" s="335"/>
      <c r="E1543" s="95"/>
      <c r="F1543" s="72">
        <f t="shared" si="41"/>
        <v>0</v>
      </c>
      <c r="G1543" s="96">
        <v>0</v>
      </c>
      <c r="H1543" s="105" t="s">
        <v>464</v>
      </c>
      <c r="I1543" s="98">
        <v>100</v>
      </c>
      <c r="J1543" s="77">
        <v>0</v>
      </c>
      <c r="K1543" s="97" t="s">
        <v>109</v>
      </c>
      <c r="L1543" s="76" t="s">
        <v>57</v>
      </c>
    </row>
    <row r="1544" spans="1:12" s="65" customFormat="1" ht="18.75" customHeight="1">
      <c r="A1544" s="72"/>
      <c r="B1544" s="110" t="s">
        <v>493</v>
      </c>
      <c r="C1544" s="111"/>
      <c r="D1544" s="92"/>
      <c r="E1544" s="95"/>
      <c r="F1544" s="72">
        <f t="shared" si="41"/>
        <v>0</v>
      </c>
      <c r="G1544" s="96">
        <v>0</v>
      </c>
      <c r="H1544" s="105" t="s">
        <v>464</v>
      </c>
      <c r="I1544" s="98">
        <v>100</v>
      </c>
      <c r="J1544" s="77">
        <v>0</v>
      </c>
      <c r="K1544" s="97" t="s">
        <v>109</v>
      </c>
      <c r="L1544" s="76" t="s">
        <v>57</v>
      </c>
    </row>
    <row r="1545" spans="1:12" s="65" customFormat="1" ht="18.75" customHeight="1">
      <c r="A1545" s="72"/>
      <c r="B1545" s="110" t="s">
        <v>494</v>
      </c>
      <c r="C1545" s="111"/>
      <c r="D1545" s="92"/>
      <c r="E1545" s="95"/>
      <c r="F1545" s="72">
        <f t="shared" si="41"/>
        <v>0</v>
      </c>
      <c r="G1545" s="96">
        <v>0</v>
      </c>
      <c r="H1545" s="105" t="s">
        <v>464</v>
      </c>
      <c r="I1545" s="98">
        <v>100</v>
      </c>
      <c r="J1545" s="77">
        <v>0</v>
      </c>
      <c r="K1545" s="97" t="s">
        <v>109</v>
      </c>
      <c r="L1545" s="76" t="s">
        <v>57</v>
      </c>
    </row>
    <row r="1546" spans="1:12" s="65" customFormat="1" ht="18.75" customHeight="1">
      <c r="A1546" s="72"/>
      <c r="B1546" s="333" t="s">
        <v>495</v>
      </c>
      <c r="C1546" s="334"/>
      <c r="D1546" s="335"/>
      <c r="E1546" s="95"/>
      <c r="F1546" s="72">
        <f t="shared" si="41"/>
        <v>0</v>
      </c>
      <c r="G1546" s="96">
        <v>0</v>
      </c>
      <c r="H1546" s="105" t="s">
        <v>464</v>
      </c>
      <c r="I1546" s="98">
        <v>100</v>
      </c>
      <c r="J1546" s="77">
        <v>0</v>
      </c>
      <c r="K1546" s="97" t="s">
        <v>109</v>
      </c>
      <c r="L1546" s="76" t="s">
        <v>57</v>
      </c>
    </row>
    <row r="1547" spans="1:12" s="65" customFormat="1" ht="18.75" customHeight="1">
      <c r="A1547" s="72"/>
      <c r="B1547" s="333" t="s">
        <v>496</v>
      </c>
      <c r="C1547" s="334"/>
      <c r="D1547" s="335"/>
      <c r="E1547" s="95"/>
      <c r="F1547" s="72">
        <f t="shared" si="41"/>
        <v>0</v>
      </c>
      <c r="G1547" s="96">
        <v>0</v>
      </c>
      <c r="H1547" s="105" t="s">
        <v>464</v>
      </c>
      <c r="I1547" s="98">
        <v>100</v>
      </c>
      <c r="J1547" s="77">
        <v>0</v>
      </c>
      <c r="K1547" s="97" t="s">
        <v>109</v>
      </c>
      <c r="L1547" s="76" t="s">
        <v>57</v>
      </c>
    </row>
    <row r="1548" spans="1:12" s="65" customFormat="1" ht="18.75" customHeight="1">
      <c r="A1548" s="72"/>
      <c r="B1548" s="333" t="s">
        <v>286</v>
      </c>
      <c r="C1548" s="334"/>
      <c r="D1548" s="335"/>
      <c r="E1548" s="95"/>
      <c r="F1548" s="72">
        <f t="shared" si="41"/>
        <v>0</v>
      </c>
      <c r="G1548" s="96">
        <v>0</v>
      </c>
      <c r="H1548" s="105" t="s">
        <v>464</v>
      </c>
      <c r="I1548" s="98">
        <v>100</v>
      </c>
      <c r="J1548" s="77">
        <v>0</v>
      </c>
      <c r="K1548" s="97" t="s">
        <v>109</v>
      </c>
      <c r="L1548" s="76" t="s">
        <v>57</v>
      </c>
    </row>
    <row r="1549" spans="1:12" s="65" customFormat="1" ht="18.75" customHeight="1">
      <c r="A1549" s="72"/>
      <c r="B1549" s="333" t="s">
        <v>497</v>
      </c>
      <c r="C1549" s="334"/>
      <c r="D1549" s="335"/>
      <c r="E1549" s="95"/>
      <c r="F1549" s="72">
        <f t="shared" si="41"/>
        <v>0</v>
      </c>
      <c r="G1549" s="96">
        <v>0</v>
      </c>
      <c r="H1549" s="105" t="s">
        <v>464</v>
      </c>
      <c r="I1549" s="98">
        <v>100</v>
      </c>
      <c r="J1549" s="77">
        <v>0</v>
      </c>
      <c r="K1549" s="97" t="s">
        <v>109</v>
      </c>
      <c r="L1549" s="76" t="s">
        <v>57</v>
      </c>
    </row>
    <row r="1550" spans="1:12" s="65" customFormat="1" ht="18.75" customHeight="1">
      <c r="A1550" s="72"/>
      <c r="B1550" s="333" t="s">
        <v>498</v>
      </c>
      <c r="C1550" s="334"/>
      <c r="D1550" s="335"/>
      <c r="E1550" s="95"/>
      <c r="F1550" s="72">
        <f t="shared" si="41"/>
        <v>0</v>
      </c>
      <c r="G1550" s="96">
        <v>0</v>
      </c>
      <c r="H1550" s="105" t="s">
        <v>464</v>
      </c>
      <c r="I1550" s="98">
        <v>100</v>
      </c>
      <c r="J1550" s="77">
        <v>0</v>
      </c>
      <c r="K1550" s="97" t="s">
        <v>109</v>
      </c>
      <c r="L1550" s="76" t="s">
        <v>57</v>
      </c>
    </row>
    <row r="1551" spans="1:12" s="65" customFormat="1" ht="18.75" customHeight="1">
      <c r="A1551" s="72"/>
      <c r="B1551" s="333" t="s">
        <v>499</v>
      </c>
      <c r="C1551" s="334"/>
      <c r="D1551" s="335"/>
      <c r="E1551" s="95"/>
      <c r="F1551" s="72">
        <f t="shared" si="41"/>
        <v>0</v>
      </c>
      <c r="G1551" s="96">
        <v>0</v>
      </c>
      <c r="H1551" s="105" t="s">
        <v>464</v>
      </c>
      <c r="I1551" s="98">
        <v>100</v>
      </c>
      <c r="J1551" s="77">
        <v>0</v>
      </c>
      <c r="K1551" s="97" t="s">
        <v>109</v>
      </c>
      <c r="L1551" s="76" t="s">
        <v>57</v>
      </c>
    </row>
    <row r="1552" spans="1:12" s="65" customFormat="1" ht="18.75" customHeight="1">
      <c r="A1552" s="72"/>
      <c r="B1552" s="333" t="s">
        <v>500</v>
      </c>
      <c r="C1552" s="334"/>
      <c r="D1552" s="335"/>
      <c r="E1552" s="95"/>
      <c r="F1552" s="72">
        <f t="shared" si="41"/>
        <v>0</v>
      </c>
      <c r="G1552" s="96">
        <v>0</v>
      </c>
      <c r="H1552" s="105" t="s">
        <v>464</v>
      </c>
      <c r="I1552" s="98">
        <v>100</v>
      </c>
      <c r="J1552" s="77">
        <v>0</v>
      </c>
      <c r="K1552" s="97" t="s">
        <v>109</v>
      </c>
      <c r="L1552" s="76" t="s">
        <v>57</v>
      </c>
    </row>
    <row r="1553" spans="1:12" s="65" customFormat="1" ht="18.75" customHeight="1">
      <c r="A1553" s="72"/>
      <c r="B1553" s="333" t="s">
        <v>501</v>
      </c>
      <c r="C1553" s="334"/>
      <c r="D1553" s="335"/>
      <c r="E1553" s="95"/>
      <c r="F1553" s="72">
        <f t="shared" si="41"/>
        <v>0</v>
      </c>
      <c r="G1553" s="96">
        <v>0</v>
      </c>
      <c r="H1553" s="105" t="s">
        <v>464</v>
      </c>
      <c r="I1553" s="98">
        <v>100</v>
      </c>
      <c r="J1553" s="77">
        <v>0</v>
      </c>
      <c r="K1553" s="97" t="s">
        <v>109</v>
      </c>
      <c r="L1553" s="76" t="s">
        <v>57</v>
      </c>
    </row>
    <row r="1554" spans="1:12" s="65" customFormat="1" ht="18.75" customHeight="1">
      <c r="A1554" s="72"/>
      <c r="B1554" s="333" t="s">
        <v>502</v>
      </c>
      <c r="C1554" s="334"/>
      <c r="D1554" s="335"/>
      <c r="E1554" s="95"/>
      <c r="F1554" s="72">
        <f t="shared" si="41"/>
        <v>0</v>
      </c>
      <c r="G1554" s="96">
        <v>0</v>
      </c>
      <c r="H1554" s="105" t="s">
        <v>464</v>
      </c>
      <c r="I1554" s="98">
        <v>100</v>
      </c>
      <c r="J1554" s="77">
        <v>0</v>
      </c>
      <c r="K1554" s="97" t="s">
        <v>109</v>
      </c>
      <c r="L1554" s="76" t="s">
        <v>57</v>
      </c>
    </row>
    <row r="1555" spans="1:12" s="65" customFormat="1" ht="18.75" customHeight="1">
      <c r="A1555" s="72"/>
      <c r="B1555" s="333" t="s">
        <v>503</v>
      </c>
      <c r="C1555" s="334"/>
      <c r="D1555" s="335"/>
      <c r="E1555" s="95"/>
      <c r="F1555" s="72">
        <f t="shared" si="41"/>
        <v>0</v>
      </c>
      <c r="G1555" s="96">
        <v>0</v>
      </c>
      <c r="H1555" s="105" t="s">
        <v>464</v>
      </c>
      <c r="I1555" s="98">
        <v>100</v>
      </c>
      <c r="J1555" s="77">
        <v>0</v>
      </c>
      <c r="K1555" s="97" t="s">
        <v>109</v>
      </c>
      <c r="L1555" s="76" t="s">
        <v>57</v>
      </c>
    </row>
    <row r="1556" spans="1:12" s="65" customFormat="1" ht="18.75" customHeight="1">
      <c r="A1556" s="72"/>
      <c r="B1556" s="333" t="s">
        <v>504</v>
      </c>
      <c r="C1556" s="334"/>
      <c r="D1556" s="335"/>
      <c r="E1556" s="95"/>
      <c r="F1556" s="72">
        <f t="shared" si="41"/>
        <v>0</v>
      </c>
      <c r="G1556" s="96">
        <v>0</v>
      </c>
      <c r="H1556" s="105" t="s">
        <v>464</v>
      </c>
      <c r="I1556" s="98">
        <v>100</v>
      </c>
      <c r="J1556" s="77">
        <v>0</v>
      </c>
      <c r="K1556" s="97" t="s">
        <v>109</v>
      </c>
      <c r="L1556" s="76" t="s">
        <v>57</v>
      </c>
    </row>
    <row r="1557" spans="1:12" s="65" customFormat="1" ht="18.75" customHeight="1">
      <c r="A1557" s="72"/>
      <c r="B1557" s="333" t="s">
        <v>505</v>
      </c>
      <c r="C1557" s="334"/>
      <c r="D1557" s="335"/>
      <c r="E1557" s="95"/>
      <c r="F1557" s="72">
        <f t="shared" si="41"/>
        <v>0</v>
      </c>
      <c r="G1557" s="96">
        <v>0</v>
      </c>
      <c r="H1557" s="105" t="s">
        <v>464</v>
      </c>
      <c r="I1557" s="98">
        <v>100</v>
      </c>
      <c r="J1557" s="77">
        <v>0</v>
      </c>
      <c r="K1557" s="97" t="s">
        <v>109</v>
      </c>
      <c r="L1557" s="76" t="s">
        <v>57</v>
      </c>
    </row>
    <row r="1558" spans="1:12" s="65" customFormat="1" ht="18.75" customHeight="1">
      <c r="A1558" s="72"/>
      <c r="B1558" s="333" t="s">
        <v>506</v>
      </c>
      <c r="C1558" s="334"/>
      <c r="D1558" s="335"/>
      <c r="E1558" s="95"/>
      <c r="F1558" s="72">
        <f t="shared" si="41"/>
        <v>0</v>
      </c>
      <c r="G1558" s="96">
        <v>0</v>
      </c>
      <c r="H1558" s="105" t="s">
        <v>464</v>
      </c>
      <c r="I1558" s="98">
        <v>100</v>
      </c>
      <c r="J1558" s="77">
        <v>0</v>
      </c>
      <c r="K1558" s="97" t="s">
        <v>109</v>
      </c>
      <c r="L1558" s="76" t="s">
        <v>57</v>
      </c>
    </row>
    <row r="1559" spans="1:12" s="65" customFormat="1" ht="18.75" customHeight="1">
      <c r="A1559" s="72"/>
      <c r="B1559" s="333" t="s">
        <v>507</v>
      </c>
      <c r="C1559" s="334"/>
      <c r="D1559" s="335"/>
      <c r="E1559" s="95"/>
      <c r="F1559" s="72">
        <f t="shared" si="41"/>
        <v>0</v>
      </c>
      <c r="G1559" s="96">
        <v>0</v>
      </c>
      <c r="H1559" s="105" t="s">
        <v>464</v>
      </c>
      <c r="I1559" s="98">
        <v>100</v>
      </c>
      <c r="J1559" s="77">
        <v>0</v>
      </c>
      <c r="K1559" s="97" t="s">
        <v>109</v>
      </c>
      <c r="L1559" s="76" t="s">
        <v>57</v>
      </c>
    </row>
    <row r="1560" spans="1:12" s="65" customFormat="1" ht="18.75" customHeight="1">
      <c r="A1560" s="72"/>
      <c r="B1560" s="333" t="s">
        <v>508</v>
      </c>
      <c r="C1560" s="334"/>
      <c r="D1560" s="335"/>
      <c r="E1560" s="95"/>
      <c r="F1560" s="72">
        <f t="shared" si="41"/>
        <v>0</v>
      </c>
      <c r="G1560" s="96">
        <v>0</v>
      </c>
      <c r="H1560" s="105" t="s">
        <v>464</v>
      </c>
      <c r="I1560" s="98">
        <v>100</v>
      </c>
      <c r="J1560" s="77">
        <v>0</v>
      </c>
      <c r="K1560" s="97" t="s">
        <v>109</v>
      </c>
      <c r="L1560" s="76" t="s">
        <v>57</v>
      </c>
    </row>
    <row r="1561" spans="1:12" s="65" customFormat="1" ht="18.75" customHeight="1">
      <c r="A1561" s="72"/>
      <c r="B1561" s="333" t="s">
        <v>509</v>
      </c>
      <c r="C1561" s="334"/>
      <c r="D1561" s="335"/>
      <c r="E1561" s="95"/>
      <c r="F1561" s="72">
        <f t="shared" si="41"/>
        <v>0</v>
      </c>
      <c r="G1561" s="96">
        <v>0</v>
      </c>
      <c r="H1561" s="105" t="s">
        <v>464</v>
      </c>
      <c r="I1561" s="98">
        <v>100</v>
      </c>
      <c r="J1561" s="77">
        <v>0</v>
      </c>
      <c r="K1561" s="97" t="s">
        <v>109</v>
      </c>
      <c r="L1561" s="76" t="s">
        <v>57</v>
      </c>
    </row>
    <row r="1562" spans="1:12" s="65" customFormat="1" ht="18.75" customHeight="1">
      <c r="A1562" s="72"/>
      <c r="B1562" s="333" t="s">
        <v>510</v>
      </c>
      <c r="C1562" s="334"/>
      <c r="D1562" s="335"/>
      <c r="E1562" s="95"/>
      <c r="F1562" s="72">
        <f t="shared" si="41"/>
        <v>0</v>
      </c>
      <c r="G1562" s="96">
        <v>0</v>
      </c>
      <c r="H1562" s="105" t="s">
        <v>464</v>
      </c>
      <c r="I1562" s="98">
        <v>100</v>
      </c>
      <c r="J1562" s="77">
        <v>0</v>
      </c>
      <c r="K1562" s="97" t="s">
        <v>109</v>
      </c>
      <c r="L1562" s="76" t="s">
        <v>57</v>
      </c>
    </row>
    <row r="1563" spans="1:12" s="65" customFormat="1" ht="18.75" customHeight="1">
      <c r="A1563" s="72"/>
      <c r="B1563" s="333" t="s">
        <v>511</v>
      </c>
      <c r="C1563" s="334"/>
      <c r="D1563" s="335"/>
      <c r="E1563" s="95"/>
      <c r="F1563" s="72">
        <f t="shared" si="41"/>
        <v>0</v>
      </c>
      <c r="G1563" s="96">
        <v>0</v>
      </c>
      <c r="H1563" s="105" t="s">
        <v>464</v>
      </c>
      <c r="I1563" s="98">
        <v>100</v>
      </c>
      <c r="J1563" s="77">
        <v>0</v>
      </c>
      <c r="K1563" s="97" t="s">
        <v>109</v>
      </c>
      <c r="L1563" s="76" t="s">
        <v>57</v>
      </c>
    </row>
    <row r="1564" spans="1:12" s="65" customFormat="1" ht="18.75" customHeight="1">
      <c r="A1564" s="72"/>
      <c r="B1564" s="333" t="s">
        <v>512</v>
      </c>
      <c r="C1564" s="334"/>
      <c r="D1564" s="335"/>
      <c r="E1564" s="95"/>
      <c r="F1564" s="72">
        <f t="shared" ref="F1564:F1597" si="42">G1564*E1564</f>
        <v>0</v>
      </c>
      <c r="G1564" s="96">
        <v>0</v>
      </c>
      <c r="H1564" s="105" t="s">
        <v>464</v>
      </c>
      <c r="I1564" s="98">
        <v>100</v>
      </c>
      <c r="J1564" s="77">
        <v>0</v>
      </c>
      <c r="K1564" s="97" t="s">
        <v>109</v>
      </c>
      <c r="L1564" s="76" t="s">
        <v>57</v>
      </c>
    </row>
    <row r="1565" spans="1:12" s="65" customFormat="1" ht="18.75" customHeight="1">
      <c r="A1565" s="72"/>
      <c r="B1565" s="333" t="s">
        <v>513</v>
      </c>
      <c r="C1565" s="334"/>
      <c r="D1565" s="335"/>
      <c r="E1565" s="95"/>
      <c r="F1565" s="72">
        <f t="shared" si="42"/>
        <v>0</v>
      </c>
      <c r="G1565" s="96">
        <v>0</v>
      </c>
      <c r="H1565" s="105" t="s">
        <v>464</v>
      </c>
      <c r="I1565" s="98">
        <v>100</v>
      </c>
      <c r="J1565" s="77">
        <v>0</v>
      </c>
      <c r="K1565" s="97" t="s">
        <v>109</v>
      </c>
      <c r="L1565" s="76" t="s">
        <v>57</v>
      </c>
    </row>
    <row r="1566" spans="1:12" s="65" customFormat="1" ht="18.75" customHeight="1">
      <c r="A1566" s="72"/>
      <c r="B1566" s="333" t="s">
        <v>514</v>
      </c>
      <c r="C1566" s="334"/>
      <c r="D1566" s="335"/>
      <c r="E1566" s="95"/>
      <c r="F1566" s="72">
        <f t="shared" si="42"/>
        <v>0</v>
      </c>
      <c r="G1566" s="96">
        <v>0</v>
      </c>
      <c r="H1566" s="105" t="s">
        <v>464</v>
      </c>
      <c r="I1566" s="98">
        <v>100</v>
      </c>
      <c r="J1566" s="77">
        <v>0</v>
      </c>
      <c r="K1566" s="97" t="s">
        <v>109</v>
      </c>
      <c r="L1566" s="76" t="s">
        <v>57</v>
      </c>
    </row>
    <row r="1567" spans="1:12" s="65" customFormat="1" ht="18.75" customHeight="1">
      <c r="A1567" s="72"/>
      <c r="B1567" s="333" t="s">
        <v>515</v>
      </c>
      <c r="C1567" s="334"/>
      <c r="D1567" s="335"/>
      <c r="E1567" s="95"/>
      <c r="F1567" s="72">
        <f t="shared" si="42"/>
        <v>0</v>
      </c>
      <c r="G1567" s="96">
        <v>0</v>
      </c>
      <c r="H1567" s="105" t="s">
        <v>464</v>
      </c>
      <c r="I1567" s="98">
        <v>100</v>
      </c>
      <c r="J1567" s="77">
        <v>0</v>
      </c>
      <c r="K1567" s="97" t="s">
        <v>109</v>
      </c>
      <c r="L1567" s="76" t="s">
        <v>57</v>
      </c>
    </row>
    <row r="1568" spans="1:12" s="65" customFormat="1" ht="18.75" customHeight="1">
      <c r="A1568" s="72"/>
      <c r="B1568" s="333" t="s">
        <v>516</v>
      </c>
      <c r="C1568" s="334"/>
      <c r="D1568" s="335"/>
      <c r="E1568" s="95"/>
      <c r="F1568" s="72">
        <f t="shared" si="42"/>
        <v>0</v>
      </c>
      <c r="G1568" s="96">
        <v>0</v>
      </c>
      <c r="H1568" s="105" t="s">
        <v>464</v>
      </c>
      <c r="I1568" s="98">
        <v>100</v>
      </c>
      <c r="J1568" s="77">
        <v>0</v>
      </c>
      <c r="K1568" s="97" t="s">
        <v>109</v>
      </c>
      <c r="L1568" s="76" t="s">
        <v>57</v>
      </c>
    </row>
    <row r="1569" spans="1:12" s="65" customFormat="1" ht="18.75" customHeight="1">
      <c r="A1569" s="72"/>
      <c r="B1569" s="333" t="s">
        <v>517</v>
      </c>
      <c r="C1569" s="334"/>
      <c r="D1569" s="335"/>
      <c r="E1569" s="95"/>
      <c r="F1569" s="72">
        <f t="shared" si="42"/>
        <v>0</v>
      </c>
      <c r="G1569" s="96">
        <v>0</v>
      </c>
      <c r="H1569" s="105" t="s">
        <v>464</v>
      </c>
      <c r="I1569" s="98">
        <v>100</v>
      </c>
      <c r="J1569" s="77">
        <v>0</v>
      </c>
      <c r="K1569" s="97" t="s">
        <v>109</v>
      </c>
      <c r="L1569" s="76" t="s">
        <v>57</v>
      </c>
    </row>
    <row r="1570" spans="1:12" s="65" customFormat="1" ht="18.75" customHeight="1">
      <c r="A1570" s="72"/>
      <c r="B1570" s="333" t="s">
        <v>518</v>
      </c>
      <c r="C1570" s="334"/>
      <c r="D1570" s="335"/>
      <c r="E1570" s="95"/>
      <c r="F1570" s="72">
        <f t="shared" si="42"/>
        <v>0</v>
      </c>
      <c r="G1570" s="96">
        <v>0</v>
      </c>
      <c r="H1570" s="105" t="s">
        <v>464</v>
      </c>
      <c r="I1570" s="98">
        <v>100</v>
      </c>
      <c r="J1570" s="77">
        <v>0</v>
      </c>
      <c r="K1570" s="97" t="s">
        <v>109</v>
      </c>
      <c r="L1570" s="76" t="s">
        <v>57</v>
      </c>
    </row>
    <row r="1571" spans="1:12" s="65" customFormat="1" ht="18.75" customHeight="1">
      <c r="A1571" s="72"/>
      <c r="B1571" s="333" t="s">
        <v>342</v>
      </c>
      <c r="C1571" s="334"/>
      <c r="D1571" s="335"/>
      <c r="E1571" s="95"/>
      <c r="F1571" s="72">
        <f t="shared" si="42"/>
        <v>0</v>
      </c>
      <c r="G1571" s="96">
        <v>0</v>
      </c>
      <c r="H1571" s="105" t="s">
        <v>464</v>
      </c>
      <c r="I1571" s="98">
        <v>100</v>
      </c>
      <c r="J1571" s="77">
        <v>0</v>
      </c>
      <c r="K1571" s="97" t="s">
        <v>109</v>
      </c>
      <c r="L1571" s="76" t="s">
        <v>57</v>
      </c>
    </row>
    <row r="1572" spans="1:12" s="65" customFormat="1" ht="18.75" customHeight="1">
      <c r="A1572" s="72"/>
      <c r="B1572" s="333" t="s">
        <v>519</v>
      </c>
      <c r="C1572" s="334"/>
      <c r="D1572" s="335"/>
      <c r="E1572" s="95"/>
      <c r="F1572" s="72">
        <f t="shared" si="42"/>
        <v>0</v>
      </c>
      <c r="G1572" s="96">
        <v>0</v>
      </c>
      <c r="H1572" s="105" t="s">
        <v>464</v>
      </c>
      <c r="I1572" s="98">
        <v>100</v>
      </c>
      <c r="J1572" s="77">
        <v>0</v>
      </c>
      <c r="K1572" s="97" t="s">
        <v>109</v>
      </c>
      <c r="L1572" s="76" t="s">
        <v>57</v>
      </c>
    </row>
    <row r="1573" spans="1:12" s="65" customFormat="1" ht="18.75" customHeight="1">
      <c r="A1573" s="72"/>
      <c r="B1573" s="333" t="s">
        <v>520</v>
      </c>
      <c r="C1573" s="334"/>
      <c r="D1573" s="335"/>
      <c r="E1573" s="95"/>
      <c r="F1573" s="72">
        <f t="shared" si="42"/>
        <v>0</v>
      </c>
      <c r="G1573" s="96">
        <v>0</v>
      </c>
      <c r="H1573" s="105" t="s">
        <v>464</v>
      </c>
      <c r="I1573" s="98">
        <v>100</v>
      </c>
      <c r="J1573" s="77">
        <v>0</v>
      </c>
      <c r="K1573" s="97" t="s">
        <v>109</v>
      </c>
      <c r="L1573" s="76" t="s">
        <v>57</v>
      </c>
    </row>
    <row r="1574" spans="1:12" s="65" customFormat="1" ht="18.75" customHeight="1">
      <c r="A1574" s="72"/>
      <c r="B1574" s="333" t="s">
        <v>521</v>
      </c>
      <c r="C1574" s="334"/>
      <c r="D1574" s="335"/>
      <c r="E1574" s="95"/>
      <c r="F1574" s="72">
        <f t="shared" si="42"/>
        <v>0</v>
      </c>
      <c r="G1574" s="96">
        <v>0</v>
      </c>
      <c r="H1574" s="105" t="s">
        <v>464</v>
      </c>
      <c r="I1574" s="98">
        <v>100</v>
      </c>
      <c r="J1574" s="77">
        <v>0</v>
      </c>
      <c r="K1574" s="97" t="s">
        <v>109</v>
      </c>
      <c r="L1574" s="76" t="s">
        <v>57</v>
      </c>
    </row>
    <row r="1575" spans="1:12" s="65" customFormat="1" ht="18.75" customHeight="1">
      <c r="A1575" s="72"/>
      <c r="B1575" s="333" t="s">
        <v>522</v>
      </c>
      <c r="C1575" s="334"/>
      <c r="D1575" s="335"/>
      <c r="E1575" s="95"/>
      <c r="F1575" s="72">
        <f t="shared" si="42"/>
        <v>0</v>
      </c>
      <c r="G1575" s="96">
        <v>0</v>
      </c>
      <c r="H1575" s="105" t="s">
        <v>464</v>
      </c>
      <c r="I1575" s="98">
        <v>100</v>
      </c>
      <c r="J1575" s="77">
        <v>0</v>
      </c>
      <c r="K1575" s="97" t="s">
        <v>109</v>
      </c>
      <c r="L1575" s="76" t="s">
        <v>57</v>
      </c>
    </row>
    <row r="1576" spans="1:12" s="65" customFormat="1" ht="18.75" customHeight="1">
      <c r="A1576" s="72"/>
      <c r="B1576" s="333" t="s">
        <v>735</v>
      </c>
      <c r="C1576" s="334"/>
      <c r="D1576" s="335"/>
      <c r="E1576" s="95"/>
      <c r="F1576" s="72">
        <f t="shared" si="42"/>
        <v>0</v>
      </c>
      <c r="G1576" s="96">
        <v>0</v>
      </c>
      <c r="H1576" s="105" t="s">
        <v>464</v>
      </c>
      <c r="I1576" s="98">
        <v>100</v>
      </c>
      <c r="J1576" s="77">
        <v>0</v>
      </c>
      <c r="K1576" s="97" t="s">
        <v>109</v>
      </c>
      <c r="L1576" s="76" t="s">
        <v>57</v>
      </c>
    </row>
    <row r="1577" spans="1:12" s="65" customFormat="1" ht="18.75" customHeight="1">
      <c r="A1577" s="72"/>
      <c r="B1577" s="333" t="s">
        <v>524</v>
      </c>
      <c r="C1577" s="334"/>
      <c r="D1577" s="335"/>
      <c r="E1577" s="95"/>
      <c r="F1577" s="72">
        <f t="shared" si="42"/>
        <v>0</v>
      </c>
      <c r="G1577" s="96">
        <v>0</v>
      </c>
      <c r="H1577" s="105" t="s">
        <v>464</v>
      </c>
      <c r="I1577" s="98">
        <v>100</v>
      </c>
      <c r="J1577" s="77">
        <v>0</v>
      </c>
      <c r="K1577" s="97" t="s">
        <v>109</v>
      </c>
      <c r="L1577" s="76" t="s">
        <v>57</v>
      </c>
    </row>
    <row r="1578" spans="1:12" s="65" customFormat="1" ht="18.75" customHeight="1">
      <c r="A1578" s="72"/>
      <c r="B1578" s="333" t="s">
        <v>525</v>
      </c>
      <c r="C1578" s="334"/>
      <c r="D1578" s="335"/>
      <c r="E1578" s="95"/>
      <c r="F1578" s="72">
        <f t="shared" si="42"/>
        <v>0</v>
      </c>
      <c r="G1578" s="96">
        <v>0</v>
      </c>
      <c r="H1578" s="105" t="s">
        <v>464</v>
      </c>
      <c r="I1578" s="98">
        <v>100</v>
      </c>
      <c r="J1578" s="77">
        <v>0</v>
      </c>
      <c r="K1578" s="97" t="s">
        <v>109</v>
      </c>
      <c r="L1578" s="76" t="s">
        <v>57</v>
      </c>
    </row>
    <row r="1579" spans="1:12" s="65" customFormat="1" ht="18.75" customHeight="1">
      <c r="A1579" s="72"/>
      <c r="B1579" s="333" t="s">
        <v>526</v>
      </c>
      <c r="C1579" s="334"/>
      <c r="D1579" s="335"/>
      <c r="E1579" s="95"/>
      <c r="F1579" s="72">
        <f t="shared" si="42"/>
        <v>0</v>
      </c>
      <c r="G1579" s="96">
        <v>0</v>
      </c>
      <c r="H1579" s="105" t="s">
        <v>464</v>
      </c>
      <c r="I1579" s="98">
        <v>100</v>
      </c>
      <c r="J1579" s="77">
        <v>0</v>
      </c>
      <c r="K1579" s="97" t="s">
        <v>109</v>
      </c>
      <c r="L1579" s="76" t="s">
        <v>57</v>
      </c>
    </row>
    <row r="1580" spans="1:12" s="65" customFormat="1" ht="18.75" customHeight="1">
      <c r="A1580" s="72"/>
      <c r="B1580" s="333" t="s">
        <v>527</v>
      </c>
      <c r="C1580" s="334"/>
      <c r="D1580" s="335"/>
      <c r="E1580" s="95"/>
      <c r="F1580" s="72">
        <f t="shared" si="42"/>
        <v>0</v>
      </c>
      <c r="G1580" s="96">
        <v>0</v>
      </c>
      <c r="H1580" s="105" t="s">
        <v>464</v>
      </c>
      <c r="I1580" s="98">
        <v>100</v>
      </c>
      <c r="J1580" s="77">
        <v>0</v>
      </c>
      <c r="K1580" s="97" t="s">
        <v>109</v>
      </c>
      <c r="L1580" s="76" t="s">
        <v>57</v>
      </c>
    </row>
    <row r="1581" spans="1:12" s="65" customFormat="1" ht="18.75" customHeight="1">
      <c r="A1581" s="72"/>
      <c r="B1581" s="333" t="s">
        <v>528</v>
      </c>
      <c r="C1581" s="334"/>
      <c r="D1581" s="335"/>
      <c r="E1581" s="95"/>
      <c r="F1581" s="72">
        <f t="shared" si="42"/>
        <v>0</v>
      </c>
      <c r="G1581" s="96">
        <v>0</v>
      </c>
      <c r="H1581" s="105" t="s">
        <v>464</v>
      </c>
      <c r="I1581" s="98">
        <v>100</v>
      </c>
      <c r="J1581" s="77">
        <v>0</v>
      </c>
      <c r="K1581" s="97" t="s">
        <v>109</v>
      </c>
      <c r="L1581" s="76" t="s">
        <v>57</v>
      </c>
    </row>
    <row r="1582" spans="1:12" s="65" customFormat="1" ht="18.75" customHeight="1">
      <c r="A1582" s="72"/>
      <c r="B1582" s="333" t="s">
        <v>529</v>
      </c>
      <c r="C1582" s="334"/>
      <c r="D1582" s="335"/>
      <c r="E1582" s="95"/>
      <c r="F1582" s="72">
        <f t="shared" si="42"/>
        <v>0</v>
      </c>
      <c r="G1582" s="96">
        <v>0</v>
      </c>
      <c r="H1582" s="105" t="s">
        <v>464</v>
      </c>
      <c r="I1582" s="98">
        <v>100</v>
      </c>
      <c r="J1582" s="77">
        <v>0</v>
      </c>
      <c r="K1582" s="97" t="s">
        <v>109</v>
      </c>
      <c r="L1582" s="76" t="s">
        <v>57</v>
      </c>
    </row>
    <row r="1583" spans="1:12" s="65" customFormat="1" ht="18.75" customHeight="1">
      <c r="A1583" s="72"/>
      <c r="B1583" s="333" t="s">
        <v>530</v>
      </c>
      <c r="C1583" s="334"/>
      <c r="D1583" s="335"/>
      <c r="E1583" s="95"/>
      <c r="F1583" s="72">
        <f t="shared" si="42"/>
        <v>0</v>
      </c>
      <c r="G1583" s="96">
        <v>0</v>
      </c>
      <c r="H1583" s="105" t="s">
        <v>464</v>
      </c>
      <c r="I1583" s="98">
        <v>100</v>
      </c>
      <c r="J1583" s="77">
        <v>0</v>
      </c>
      <c r="K1583" s="97" t="s">
        <v>109</v>
      </c>
      <c r="L1583" s="76" t="s">
        <v>57</v>
      </c>
    </row>
    <row r="1584" spans="1:12" s="65" customFormat="1" ht="18.75" customHeight="1">
      <c r="A1584" s="72"/>
      <c r="B1584" s="333" t="s">
        <v>531</v>
      </c>
      <c r="C1584" s="334"/>
      <c r="D1584" s="335"/>
      <c r="E1584" s="95"/>
      <c r="F1584" s="72">
        <f t="shared" si="42"/>
        <v>0</v>
      </c>
      <c r="G1584" s="96">
        <v>0</v>
      </c>
      <c r="H1584" s="105" t="s">
        <v>464</v>
      </c>
      <c r="I1584" s="98">
        <v>100</v>
      </c>
      <c r="J1584" s="77">
        <v>0</v>
      </c>
      <c r="K1584" s="97" t="s">
        <v>109</v>
      </c>
      <c r="L1584" s="76" t="s">
        <v>57</v>
      </c>
    </row>
    <row r="1585" spans="1:12" s="65" customFormat="1" ht="18.75" customHeight="1">
      <c r="A1585" s="72"/>
      <c r="B1585" s="333" t="s">
        <v>532</v>
      </c>
      <c r="C1585" s="334"/>
      <c r="D1585" s="335"/>
      <c r="E1585" s="95"/>
      <c r="F1585" s="72">
        <f t="shared" si="42"/>
        <v>0</v>
      </c>
      <c r="G1585" s="96">
        <v>0</v>
      </c>
      <c r="H1585" s="105" t="s">
        <v>464</v>
      </c>
      <c r="I1585" s="98">
        <v>100</v>
      </c>
      <c r="J1585" s="77">
        <v>0</v>
      </c>
      <c r="K1585" s="97" t="s">
        <v>109</v>
      </c>
      <c r="L1585" s="76" t="s">
        <v>57</v>
      </c>
    </row>
    <row r="1586" spans="1:12" s="65" customFormat="1" ht="18.75" customHeight="1">
      <c r="A1586" s="72"/>
      <c r="B1586" s="333" t="s">
        <v>533</v>
      </c>
      <c r="C1586" s="334"/>
      <c r="D1586" s="335"/>
      <c r="E1586" s="95"/>
      <c r="F1586" s="72">
        <f t="shared" si="42"/>
        <v>0</v>
      </c>
      <c r="G1586" s="96">
        <v>0</v>
      </c>
      <c r="H1586" s="105" t="s">
        <v>464</v>
      </c>
      <c r="I1586" s="98">
        <v>100</v>
      </c>
      <c r="J1586" s="77">
        <v>0</v>
      </c>
      <c r="K1586" s="97" t="s">
        <v>109</v>
      </c>
      <c r="L1586" s="76" t="s">
        <v>57</v>
      </c>
    </row>
    <row r="1587" spans="1:12" s="65" customFormat="1" ht="18.75" customHeight="1">
      <c r="A1587" s="72"/>
      <c r="B1587" s="333" t="s">
        <v>534</v>
      </c>
      <c r="C1587" s="334"/>
      <c r="D1587" s="335"/>
      <c r="E1587" s="95"/>
      <c r="F1587" s="72">
        <f t="shared" si="42"/>
        <v>0</v>
      </c>
      <c r="G1587" s="96">
        <v>0</v>
      </c>
      <c r="H1587" s="105" t="s">
        <v>464</v>
      </c>
      <c r="I1587" s="98">
        <v>100</v>
      </c>
      <c r="J1587" s="77">
        <v>0</v>
      </c>
      <c r="K1587" s="97" t="s">
        <v>109</v>
      </c>
      <c r="L1587" s="76" t="s">
        <v>57</v>
      </c>
    </row>
    <row r="1588" spans="1:12" s="65" customFormat="1" ht="18.75" customHeight="1">
      <c r="A1588" s="72"/>
      <c r="B1588" s="333" t="s">
        <v>535</v>
      </c>
      <c r="C1588" s="334"/>
      <c r="D1588" s="335"/>
      <c r="E1588" s="95"/>
      <c r="F1588" s="72">
        <f t="shared" si="42"/>
        <v>0</v>
      </c>
      <c r="G1588" s="96">
        <v>0</v>
      </c>
      <c r="H1588" s="105" t="s">
        <v>464</v>
      </c>
      <c r="I1588" s="98">
        <v>100</v>
      </c>
      <c r="J1588" s="77">
        <v>0</v>
      </c>
      <c r="K1588" s="97" t="s">
        <v>109</v>
      </c>
      <c r="L1588" s="76" t="s">
        <v>57</v>
      </c>
    </row>
    <row r="1589" spans="1:12" s="65" customFormat="1" ht="18.75" customHeight="1">
      <c r="A1589" s="72"/>
      <c r="B1589" s="333" t="s">
        <v>536</v>
      </c>
      <c r="C1589" s="334"/>
      <c r="D1589" s="335"/>
      <c r="E1589" s="95"/>
      <c r="F1589" s="72">
        <f t="shared" si="42"/>
        <v>0</v>
      </c>
      <c r="G1589" s="96">
        <v>0</v>
      </c>
      <c r="H1589" s="105" t="s">
        <v>464</v>
      </c>
      <c r="I1589" s="98">
        <v>100</v>
      </c>
      <c r="J1589" s="77">
        <v>0</v>
      </c>
      <c r="K1589" s="97" t="s">
        <v>109</v>
      </c>
      <c r="L1589" s="76" t="s">
        <v>57</v>
      </c>
    </row>
    <row r="1590" spans="1:12" s="65" customFormat="1" ht="18.75" customHeight="1">
      <c r="A1590" s="72"/>
      <c r="B1590" s="333" t="s">
        <v>537</v>
      </c>
      <c r="C1590" s="334"/>
      <c r="D1590" s="335"/>
      <c r="E1590" s="95"/>
      <c r="F1590" s="72">
        <f t="shared" si="42"/>
        <v>0</v>
      </c>
      <c r="G1590" s="96">
        <v>0</v>
      </c>
      <c r="H1590" s="105" t="s">
        <v>464</v>
      </c>
      <c r="I1590" s="98">
        <v>100</v>
      </c>
      <c r="J1590" s="77">
        <v>0</v>
      </c>
      <c r="K1590" s="97" t="s">
        <v>109</v>
      </c>
      <c r="L1590" s="76" t="s">
        <v>57</v>
      </c>
    </row>
    <row r="1591" spans="1:12" s="65" customFormat="1" ht="18.75" customHeight="1">
      <c r="A1591" s="72"/>
      <c r="B1591" s="110" t="s">
        <v>538</v>
      </c>
      <c r="C1591" s="111"/>
      <c r="D1591" s="92"/>
      <c r="E1591" s="95"/>
      <c r="F1591" s="72">
        <f t="shared" si="42"/>
        <v>0</v>
      </c>
      <c r="G1591" s="96">
        <v>0</v>
      </c>
      <c r="H1591" s="105" t="s">
        <v>464</v>
      </c>
      <c r="I1591" s="98">
        <v>100</v>
      </c>
      <c r="J1591" s="77">
        <v>0</v>
      </c>
      <c r="K1591" s="97" t="s">
        <v>109</v>
      </c>
      <c r="L1591" s="76" t="s">
        <v>57</v>
      </c>
    </row>
    <row r="1592" spans="1:12" s="65" customFormat="1" ht="18.75" customHeight="1">
      <c r="A1592" s="72"/>
      <c r="B1592" s="333" t="s">
        <v>539</v>
      </c>
      <c r="C1592" s="334"/>
      <c r="D1592" s="335"/>
      <c r="E1592" s="95"/>
      <c r="F1592" s="72">
        <f t="shared" si="42"/>
        <v>0</v>
      </c>
      <c r="G1592" s="96">
        <v>0</v>
      </c>
      <c r="H1592" s="105" t="s">
        <v>464</v>
      </c>
      <c r="I1592" s="98">
        <v>100</v>
      </c>
      <c r="J1592" s="77">
        <v>0</v>
      </c>
      <c r="K1592" s="97" t="s">
        <v>109</v>
      </c>
      <c r="L1592" s="76" t="s">
        <v>57</v>
      </c>
    </row>
    <row r="1593" spans="1:12" s="65" customFormat="1" ht="18.75" customHeight="1">
      <c r="A1593" s="72"/>
      <c r="B1593" s="333" t="s">
        <v>540</v>
      </c>
      <c r="C1593" s="334"/>
      <c r="D1593" s="335"/>
      <c r="E1593" s="95"/>
      <c r="F1593" s="72">
        <f t="shared" si="42"/>
        <v>0</v>
      </c>
      <c r="G1593" s="96">
        <v>0</v>
      </c>
      <c r="H1593" s="105" t="s">
        <v>464</v>
      </c>
      <c r="I1593" s="98">
        <v>100</v>
      </c>
      <c r="J1593" s="77">
        <v>0</v>
      </c>
      <c r="K1593" s="97" t="s">
        <v>109</v>
      </c>
      <c r="L1593" s="76" t="s">
        <v>57</v>
      </c>
    </row>
    <row r="1594" spans="1:12" s="65" customFormat="1" ht="18.75" customHeight="1">
      <c r="A1594" s="72"/>
      <c r="B1594" s="333" t="s">
        <v>541</v>
      </c>
      <c r="C1594" s="334"/>
      <c r="D1594" s="335"/>
      <c r="E1594" s="95"/>
      <c r="F1594" s="72">
        <f t="shared" si="42"/>
        <v>0</v>
      </c>
      <c r="G1594" s="96">
        <v>0</v>
      </c>
      <c r="H1594" s="105" t="s">
        <v>464</v>
      </c>
      <c r="I1594" s="98">
        <v>100</v>
      </c>
      <c r="J1594" s="77">
        <v>0</v>
      </c>
      <c r="K1594" s="97" t="s">
        <v>109</v>
      </c>
      <c r="L1594" s="76" t="s">
        <v>57</v>
      </c>
    </row>
    <row r="1595" spans="1:12" s="65" customFormat="1" ht="18.75" customHeight="1">
      <c r="A1595" s="72"/>
      <c r="B1595" s="333" t="s">
        <v>542</v>
      </c>
      <c r="C1595" s="334"/>
      <c r="D1595" s="335"/>
      <c r="E1595" s="95"/>
      <c r="F1595" s="72">
        <f t="shared" si="42"/>
        <v>0</v>
      </c>
      <c r="G1595" s="96">
        <v>0</v>
      </c>
      <c r="H1595" s="105" t="s">
        <v>464</v>
      </c>
      <c r="I1595" s="98">
        <v>100</v>
      </c>
      <c r="J1595" s="77">
        <v>0</v>
      </c>
      <c r="K1595" s="97" t="s">
        <v>109</v>
      </c>
      <c r="L1595" s="76" t="s">
        <v>57</v>
      </c>
    </row>
    <row r="1596" spans="1:12" s="65" customFormat="1" ht="18.75" customHeight="1">
      <c r="A1596" s="72"/>
      <c r="B1596" s="333" t="s">
        <v>527</v>
      </c>
      <c r="C1596" s="334"/>
      <c r="D1596" s="335"/>
      <c r="E1596" s="95"/>
      <c r="F1596" s="72">
        <f t="shared" si="42"/>
        <v>0</v>
      </c>
      <c r="G1596" s="96">
        <v>0</v>
      </c>
      <c r="H1596" s="105" t="s">
        <v>464</v>
      </c>
      <c r="I1596" s="98">
        <v>100</v>
      </c>
      <c r="J1596" s="77">
        <v>0</v>
      </c>
      <c r="K1596" s="97" t="s">
        <v>109</v>
      </c>
      <c r="L1596" s="76" t="s">
        <v>57</v>
      </c>
    </row>
    <row r="1597" spans="1:12" s="65" customFormat="1" ht="18.75" customHeight="1">
      <c r="A1597" s="72"/>
      <c r="B1597" s="333" t="s">
        <v>543</v>
      </c>
      <c r="C1597" s="334"/>
      <c r="D1597" s="335"/>
      <c r="E1597" s="95"/>
      <c r="F1597" s="72">
        <f t="shared" si="42"/>
        <v>0</v>
      </c>
      <c r="G1597" s="96">
        <v>0</v>
      </c>
      <c r="H1597" s="105" t="s">
        <v>464</v>
      </c>
      <c r="I1597" s="98">
        <v>100</v>
      </c>
      <c r="J1597" s="77">
        <v>0</v>
      </c>
      <c r="K1597" s="97" t="s">
        <v>109</v>
      </c>
      <c r="L1597" s="76" t="s">
        <v>57</v>
      </c>
    </row>
    <row r="1598" spans="1:12" s="65" customFormat="1" ht="18.75" customHeight="1">
      <c r="A1598" s="72"/>
      <c r="B1598" s="341"/>
      <c r="C1598" s="342"/>
      <c r="D1598" s="343"/>
      <c r="E1598" s="104"/>
      <c r="F1598" s="98"/>
      <c r="G1598" s="96"/>
      <c r="H1598" s="105"/>
      <c r="I1598" s="98"/>
      <c r="J1598" s="77"/>
      <c r="K1598" s="97"/>
      <c r="L1598" s="76"/>
    </row>
    <row r="1599" spans="1:12" s="65" customFormat="1" ht="18.75" customHeight="1">
      <c r="A1599" s="66">
        <v>31</v>
      </c>
      <c r="B1599" s="344" t="s">
        <v>736</v>
      </c>
      <c r="C1599" s="345"/>
      <c r="D1599" s="346"/>
      <c r="E1599" s="106"/>
      <c r="F1599" s="66">
        <f>G1599*E1599</f>
        <v>0</v>
      </c>
      <c r="G1599" s="107">
        <f>SUM(G1600:G1678)</f>
        <v>0</v>
      </c>
      <c r="H1599" s="108" t="s">
        <v>464</v>
      </c>
      <c r="I1599" s="70">
        <v>100</v>
      </c>
      <c r="J1599" s="71">
        <v>0</v>
      </c>
      <c r="K1599" s="109" t="s">
        <v>109</v>
      </c>
      <c r="L1599" s="70" t="s">
        <v>57</v>
      </c>
    </row>
    <row r="1600" spans="1:12" s="65" customFormat="1" ht="18.75" customHeight="1">
      <c r="A1600" s="72"/>
      <c r="B1600" s="350" t="s">
        <v>191</v>
      </c>
      <c r="C1600" s="351"/>
      <c r="D1600" s="352"/>
      <c r="E1600" s="95"/>
      <c r="F1600" s="72">
        <f>G1600*E1600</f>
        <v>0</v>
      </c>
      <c r="G1600" s="96">
        <v>0</v>
      </c>
      <c r="H1600" s="105" t="s">
        <v>464</v>
      </c>
      <c r="I1600" s="98">
        <v>100</v>
      </c>
      <c r="J1600" s="77">
        <v>0</v>
      </c>
      <c r="K1600" s="97" t="s">
        <v>109</v>
      </c>
      <c r="L1600" s="76" t="s">
        <v>57</v>
      </c>
    </row>
    <row r="1601" spans="1:12" s="65" customFormat="1" ht="18.75" customHeight="1">
      <c r="A1601" s="72"/>
      <c r="B1601" s="350" t="s">
        <v>545</v>
      </c>
      <c r="C1601" s="353"/>
      <c r="D1601" s="354"/>
      <c r="E1601" s="95"/>
      <c r="F1601" s="72">
        <f t="shared" ref="F1601:F1664" si="43">G1601*E1601</f>
        <v>0</v>
      </c>
      <c r="G1601" s="96">
        <v>0</v>
      </c>
      <c r="H1601" s="105" t="s">
        <v>464</v>
      </c>
      <c r="I1601" s="98">
        <v>100</v>
      </c>
      <c r="J1601" s="77">
        <v>0</v>
      </c>
      <c r="K1601" s="97" t="s">
        <v>109</v>
      </c>
      <c r="L1601" s="76" t="s">
        <v>57</v>
      </c>
    </row>
    <row r="1602" spans="1:12" s="65" customFormat="1" ht="18.75" customHeight="1">
      <c r="A1602" s="72"/>
      <c r="B1602" s="350" t="s">
        <v>203</v>
      </c>
      <c r="C1602" s="353"/>
      <c r="D1602" s="354"/>
      <c r="E1602" s="95"/>
      <c r="F1602" s="72">
        <f t="shared" si="43"/>
        <v>0</v>
      </c>
      <c r="G1602" s="96">
        <v>0</v>
      </c>
      <c r="H1602" s="105" t="s">
        <v>464</v>
      </c>
      <c r="I1602" s="98">
        <v>100</v>
      </c>
      <c r="J1602" s="77">
        <v>0</v>
      </c>
      <c r="K1602" s="97" t="s">
        <v>109</v>
      </c>
      <c r="L1602" s="76" t="s">
        <v>57</v>
      </c>
    </row>
    <row r="1603" spans="1:12" s="65" customFormat="1" ht="18.75" customHeight="1">
      <c r="A1603" s="72"/>
      <c r="B1603" s="350" t="s">
        <v>546</v>
      </c>
      <c r="C1603" s="351"/>
      <c r="D1603" s="352"/>
      <c r="E1603" s="95"/>
      <c r="F1603" s="72">
        <f t="shared" si="43"/>
        <v>0</v>
      </c>
      <c r="G1603" s="96">
        <v>0</v>
      </c>
      <c r="H1603" s="105" t="s">
        <v>464</v>
      </c>
      <c r="I1603" s="98">
        <v>100</v>
      </c>
      <c r="J1603" s="77">
        <v>0</v>
      </c>
      <c r="K1603" s="97" t="s">
        <v>109</v>
      </c>
      <c r="L1603" s="76" t="s">
        <v>57</v>
      </c>
    </row>
    <row r="1604" spans="1:12" s="65" customFormat="1" ht="18.75" customHeight="1">
      <c r="A1604" s="72"/>
      <c r="B1604" s="350" t="s">
        <v>547</v>
      </c>
      <c r="C1604" s="353"/>
      <c r="D1604" s="354"/>
      <c r="E1604" s="95"/>
      <c r="F1604" s="72">
        <f t="shared" si="43"/>
        <v>0</v>
      </c>
      <c r="G1604" s="96">
        <v>0</v>
      </c>
      <c r="H1604" s="105" t="s">
        <v>464</v>
      </c>
      <c r="I1604" s="98">
        <v>100</v>
      </c>
      <c r="J1604" s="77">
        <v>0</v>
      </c>
      <c r="K1604" s="97" t="s">
        <v>109</v>
      </c>
      <c r="L1604" s="76" t="s">
        <v>57</v>
      </c>
    </row>
    <row r="1605" spans="1:12" s="65" customFormat="1" ht="18.75" customHeight="1">
      <c r="A1605" s="72"/>
      <c r="B1605" s="350" t="s">
        <v>709</v>
      </c>
      <c r="C1605" s="351"/>
      <c r="D1605" s="352"/>
      <c r="E1605" s="95"/>
      <c r="F1605" s="72">
        <f t="shared" si="43"/>
        <v>0</v>
      </c>
      <c r="G1605" s="96">
        <v>0</v>
      </c>
      <c r="H1605" s="105" t="s">
        <v>464</v>
      </c>
      <c r="I1605" s="98">
        <v>100</v>
      </c>
      <c r="J1605" s="77">
        <v>0</v>
      </c>
      <c r="K1605" s="97" t="s">
        <v>109</v>
      </c>
      <c r="L1605" s="76" t="s">
        <v>57</v>
      </c>
    </row>
    <row r="1606" spans="1:12" s="65" customFormat="1" ht="18.75" customHeight="1">
      <c r="A1606" s="72"/>
      <c r="B1606" s="350" t="s">
        <v>710</v>
      </c>
      <c r="C1606" s="351"/>
      <c r="D1606" s="352"/>
      <c r="E1606" s="95"/>
      <c r="F1606" s="72">
        <f t="shared" si="43"/>
        <v>0</v>
      </c>
      <c r="G1606" s="96">
        <v>0</v>
      </c>
      <c r="H1606" s="105" t="s">
        <v>464</v>
      </c>
      <c r="I1606" s="98">
        <v>100</v>
      </c>
      <c r="J1606" s="77">
        <v>0</v>
      </c>
      <c r="K1606" s="97" t="s">
        <v>109</v>
      </c>
      <c r="L1606" s="76" t="s">
        <v>57</v>
      </c>
    </row>
    <row r="1607" spans="1:12" s="65" customFormat="1" ht="18.75" customHeight="1">
      <c r="A1607" s="72"/>
      <c r="B1607" s="350" t="s">
        <v>550</v>
      </c>
      <c r="C1607" s="353"/>
      <c r="D1607" s="354"/>
      <c r="E1607" s="95"/>
      <c r="F1607" s="72">
        <f t="shared" si="43"/>
        <v>0</v>
      </c>
      <c r="G1607" s="96">
        <v>0</v>
      </c>
      <c r="H1607" s="105" t="s">
        <v>464</v>
      </c>
      <c r="I1607" s="98">
        <v>100</v>
      </c>
      <c r="J1607" s="77">
        <v>0</v>
      </c>
      <c r="K1607" s="97" t="s">
        <v>109</v>
      </c>
      <c r="L1607" s="76" t="s">
        <v>57</v>
      </c>
    </row>
    <row r="1608" spans="1:12" s="65" customFormat="1" ht="18.75" customHeight="1">
      <c r="A1608" s="72"/>
      <c r="B1608" s="350" t="s">
        <v>551</v>
      </c>
      <c r="C1608" s="353"/>
      <c r="D1608" s="354"/>
      <c r="E1608" s="95"/>
      <c r="F1608" s="72">
        <f t="shared" si="43"/>
        <v>0</v>
      </c>
      <c r="G1608" s="96">
        <v>0</v>
      </c>
      <c r="H1608" s="105" t="s">
        <v>464</v>
      </c>
      <c r="I1608" s="98">
        <v>100</v>
      </c>
      <c r="J1608" s="77">
        <v>0</v>
      </c>
      <c r="K1608" s="97" t="s">
        <v>109</v>
      </c>
      <c r="L1608" s="76" t="s">
        <v>57</v>
      </c>
    </row>
    <row r="1609" spans="1:12" s="65" customFormat="1" ht="18.75" customHeight="1">
      <c r="A1609" s="72"/>
      <c r="B1609" s="350" t="s">
        <v>552</v>
      </c>
      <c r="C1609" s="353"/>
      <c r="D1609" s="354"/>
      <c r="E1609" s="95"/>
      <c r="F1609" s="72">
        <f t="shared" si="43"/>
        <v>0</v>
      </c>
      <c r="G1609" s="96">
        <v>0</v>
      </c>
      <c r="H1609" s="105" t="s">
        <v>464</v>
      </c>
      <c r="I1609" s="98">
        <v>100</v>
      </c>
      <c r="J1609" s="77">
        <v>0</v>
      </c>
      <c r="K1609" s="97" t="s">
        <v>109</v>
      </c>
      <c r="L1609" s="76" t="s">
        <v>57</v>
      </c>
    </row>
    <row r="1610" spans="1:12" s="65" customFormat="1" ht="18.75" customHeight="1">
      <c r="A1610" s="72"/>
      <c r="B1610" s="350" t="s">
        <v>553</v>
      </c>
      <c r="C1610" s="353"/>
      <c r="D1610" s="354"/>
      <c r="E1610" s="95"/>
      <c r="F1610" s="72">
        <f t="shared" si="43"/>
        <v>0</v>
      </c>
      <c r="G1610" s="96">
        <v>0</v>
      </c>
      <c r="H1610" s="105" t="s">
        <v>464</v>
      </c>
      <c r="I1610" s="98">
        <v>100</v>
      </c>
      <c r="J1610" s="77">
        <v>0</v>
      </c>
      <c r="K1610" s="97" t="s">
        <v>109</v>
      </c>
      <c r="L1610" s="76" t="s">
        <v>57</v>
      </c>
    </row>
    <row r="1611" spans="1:12" s="65" customFormat="1" ht="18.75" customHeight="1">
      <c r="A1611" s="72"/>
      <c r="B1611" s="333" t="s">
        <v>554</v>
      </c>
      <c r="C1611" s="334"/>
      <c r="D1611" s="335"/>
      <c r="E1611" s="95"/>
      <c r="F1611" s="72">
        <f t="shared" si="43"/>
        <v>0</v>
      </c>
      <c r="G1611" s="96">
        <v>0</v>
      </c>
      <c r="H1611" s="105" t="s">
        <v>464</v>
      </c>
      <c r="I1611" s="98">
        <v>100</v>
      </c>
      <c r="J1611" s="77">
        <v>0</v>
      </c>
      <c r="K1611" s="97" t="s">
        <v>109</v>
      </c>
      <c r="L1611" s="76" t="s">
        <v>57</v>
      </c>
    </row>
    <row r="1612" spans="1:12" s="65" customFormat="1" ht="18.75" customHeight="1">
      <c r="A1612" s="72"/>
      <c r="B1612" s="333" t="s">
        <v>555</v>
      </c>
      <c r="C1612" s="334"/>
      <c r="D1612" s="335"/>
      <c r="E1612" s="95"/>
      <c r="F1612" s="72">
        <f t="shared" si="43"/>
        <v>0</v>
      </c>
      <c r="G1612" s="96">
        <v>0</v>
      </c>
      <c r="H1612" s="105" t="s">
        <v>464</v>
      </c>
      <c r="I1612" s="98">
        <v>100</v>
      </c>
      <c r="J1612" s="77">
        <v>0</v>
      </c>
      <c r="K1612" s="97" t="s">
        <v>109</v>
      </c>
      <c r="L1612" s="76" t="s">
        <v>57</v>
      </c>
    </row>
    <row r="1613" spans="1:12" s="65" customFormat="1" ht="18.75" customHeight="1">
      <c r="A1613" s="72"/>
      <c r="B1613" s="333" t="s">
        <v>556</v>
      </c>
      <c r="C1613" s="334"/>
      <c r="D1613" s="335"/>
      <c r="E1613" s="95"/>
      <c r="F1613" s="72">
        <f t="shared" si="43"/>
        <v>0</v>
      </c>
      <c r="G1613" s="96">
        <v>0</v>
      </c>
      <c r="H1613" s="105" t="s">
        <v>464</v>
      </c>
      <c r="I1613" s="98">
        <v>100</v>
      </c>
      <c r="J1613" s="77">
        <v>0</v>
      </c>
      <c r="K1613" s="97" t="s">
        <v>109</v>
      </c>
      <c r="L1613" s="76" t="s">
        <v>57</v>
      </c>
    </row>
    <row r="1614" spans="1:12" s="65" customFormat="1" ht="18.75" customHeight="1">
      <c r="A1614" s="72"/>
      <c r="B1614" s="333" t="s">
        <v>557</v>
      </c>
      <c r="C1614" s="334"/>
      <c r="D1614" s="335"/>
      <c r="E1614" s="95"/>
      <c r="F1614" s="72">
        <f t="shared" si="43"/>
        <v>0</v>
      </c>
      <c r="G1614" s="96">
        <v>0</v>
      </c>
      <c r="H1614" s="105" t="s">
        <v>464</v>
      </c>
      <c r="I1614" s="98">
        <v>100</v>
      </c>
      <c r="J1614" s="77">
        <v>0</v>
      </c>
      <c r="K1614" s="97" t="s">
        <v>109</v>
      </c>
      <c r="L1614" s="76" t="s">
        <v>57</v>
      </c>
    </row>
    <row r="1615" spans="1:12" s="65" customFormat="1" ht="18.75" customHeight="1">
      <c r="A1615" s="72"/>
      <c r="B1615" s="333" t="s">
        <v>558</v>
      </c>
      <c r="C1615" s="334"/>
      <c r="D1615" s="335"/>
      <c r="E1615" s="95"/>
      <c r="F1615" s="72">
        <f t="shared" si="43"/>
        <v>0</v>
      </c>
      <c r="G1615" s="96">
        <v>0</v>
      </c>
      <c r="H1615" s="105" t="s">
        <v>464</v>
      </c>
      <c r="I1615" s="98">
        <v>100</v>
      </c>
      <c r="J1615" s="77">
        <v>0</v>
      </c>
      <c r="K1615" s="97" t="s">
        <v>109</v>
      </c>
      <c r="L1615" s="76" t="s">
        <v>57</v>
      </c>
    </row>
    <row r="1616" spans="1:12" s="65" customFormat="1" ht="18.75" customHeight="1">
      <c r="A1616" s="72"/>
      <c r="B1616" s="333" t="s">
        <v>559</v>
      </c>
      <c r="C1616" s="334"/>
      <c r="D1616" s="335"/>
      <c r="E1616" s="95"/>
      <c r="F1616" s="72">
        <f t="shared" si="43"/>
        <v>0</v>
      </c>
      <c r="G1616" s="96">
        <v>0</v>
      </c>
      <c r="H1616" s="105" t="s">
        <v>464</v>
      </c>
      <c r="I1616" s="98">
        <v>100</v>
      </c>
      <c r="J1616" s="77">
        <v>0</v>
      </c>
      <c r="K1616" s="97" t="s">
        <v>109</v>
      </c>
      <c r="L1616" s="76" t="s">
        <v>57</v>
      </c>
    </row>
    <row r="1617" spans="1:12" s="65" customFormat="1" ht="18.75" customHeight="1">
      <c r="A1617" s="72"/>
      <c r="B1617" s="333" t="s">
        <v>560</v>
      </c>
      <c r="C1617" s="334"/>
      <c r="D1617" s="335"/>
      <c r="E1617" s="95"/>
      <c r="F1617" s="72">
        <f t="shared" si="43"/>
        <v>0</v>
      </c>
      <c r="G1617" s="96">
        <v>0</v>
      </c>
      <c r="H1617" s="105" t="s">
        <v>464</v>
      </c>
      <c r="I1617" s="98">
        <v>100</v>
      </c>
      <c r="J1617" s="77">
        <v>0</v>
      </c>
      <c r="K1617" s="97" t="s">
        <v>109</v>
      </c>
      <c r="L1617" s="76" t="s">
        <v>57</v>
      </c>
    </row>
    <row r="1618" spans="1:12" s="65" customFormat="1" ht="18.75" customHeight="1">
      <c r="A1618" s="72"/>
      <c r="B1618" s="333" t="s">
        <v>737</v>
      </c>
      <c r="C1618" s="334"/>
      <c r="D1618" s="335"/>
      <c r="E1618" s="95"/>
      <c r="F1618" s="72">
        <f t="shared" si="43"/>
        <v>0</v>
      </c>
      <c r="G1618" s="96">
        <v>0</v>
      </c>
      <c r="H1618" s="105" t="s">
        <v>738</v>
      </c>
      <c r="I1618" s="98">
        <v>100</v>
      </c>
      <c r="J1618" s="77">
        <v>0</v>
      </c>
      <c r="K1618" s="97" t="s">
        <v>109</v>
      </c>
      <c r="L1618" s="76" t="s">
        <v>57</v>
      </c>
    </row>
    <row r="1619" spans="1:12" s="65" customFormat="1" ht="18.75" customHeight="1">
      <c r="A1619" s="72"/>
      <c r="B1619" s="333" t="s">
        <v>561</v>
      </c>
      <c r="C1619" s="334"/>
      <c r="D1619" s="335"/>
      <c r="E1619" s="95"/>
      <c r="F1619" s="72">
        <f t="shared" si="43"/>
        <v>0</v>
      </c>
      <c r="G1619" s="96">
        <v>0</v>
      </c>
      <c r="H1619" s="105" t="s">
        <v>464</v>
      </c>
      <c r="I1619" s="98">
        <v>100</v>
      </c>
      <c r="J1619" s="77">
        <v>0</v>
      </c>
      <c r="K1619" s="97" t="s">
        <v>109</v>
      </c>
      <c r="L1619" s="76" t="s">
        <v>57</v>
      </c>
    </row>
    <row r="1620" spans="1:12" s="65" customFormat="1" ht="18.75" customHeight="1">
      <c r="A1620" s="72"/>
      <c r="B1620" s="333" t="s">
        <v>562</v>
      </c>
      <c r="C1620" s="334"/>
      <c r="D1620" s="335"/>
      <c r="E1620" s="95"/>
      <c r="F1620" s="72">
        <f t="shared" si="43"/>
        <v>0</v>
      </c>
      <c r="G1620" s="96">
        <v>0</v>
      </c>
      <c r="H1620" s="105" t="s">
        <v>464</v>
      </c>
      <c r="I1620" s="98">
        <v>100</v>
      </c>
      <c r="J1620" s="77">
        <v>0</v>
      </c>
      <c r="K1620" s="97" t="s">
        <v>109</v>
      </c>
      <c r="L1620" s="76" t="s">
        <v>57</v>
      </c>
    </row>
    <row r="1621" spans="1:12" s="65" customFormat="1" ht="18.75" customHeight="1">
      <c r="A1621" s="72"/>
      <c r="B1621" s="333" t="s">
        <v>563</v>
      </c>
      <c r="C1621" s="334"/>
      <c r="D1621" s="335"/>
      <c r="E1621" s="95"/>
      <c r="F1621" s="72">
        <f t="shared" si="43"/>
        <v>0</v>
      </c>
      <c r="G1621" s="96">
        <v>0</v>
      </c>
      <c r="H1621" s="105" t="s">
        <v>464</v>
      </c>
      <c r="I1621" s="98">
        <v>100</v>
      </c>
      <c r="J1621" s="77">
        <v>0</v>
      </c>
      <c r="K1621" s="97" t="s">
        <v>109</v>
      </c>
      <c r="L1621" s="76" t="s">
        <v>57</v>
      </c>
    </row>
    <row r="1622" spans="1:12" s="65" customFormat="1" ht="18.75" customHeight="1">
      <c r="A1622" s="72"/>
      <c r="B1622" s="333" t="s">
        <v>564</v>
      </c>
      <c r="C1622" s="334"/>
      <c r="D1622" s="335"/>
      <c r="E1622" s="95"/>
      <c r="F1622" s="72">
        <f t="shared" si="43"/>
        <v>0</v>
      </c>
      <c r="G1622" s="96">
        <v>0</v>
      </c>
      <c r="H1622" s="105" t="s">
        <v>464</v>
      </c>
      <c r="I1622" s="98">
        <v>100</v>
      </c>
      <c r="J1622" s="77">
        <v>0</v>
      </c>
      <c r="K1622" s="97" t="s">
        <v>109</v>
      </c>
      <c r="L1622" s="76" t="s">
        <v>57</v>
      </c>
    </row>
    <row r="1623" spans="1:12" s="65" customFormat="1" ht="18.75" customHeight="1">
      <c r="A1623" s="72"/>
      <c r="B1623" s="333" t="s">
        <v>565</v>
      </c>
      <c r="C1623" s="334"/>
      <c r="D1623" s="335"/>
      <c r="E1623" s="95"/>
      <c r="F1623" s="72">
        <f t="shared" si="43"/>
        <v>0</v>
      </c>
      <c r="G1623" s="96">
        <v>0</v>
      </c>
      <c r="H1623" s="105" t="s">
        <v>464</v>
      </c>
      <c r="I1623" s="98">
        <v>100</v>
      </c>
      <c r="J1623" s="77">
        <v>0</v>
      </c>
      <c r="K1623" s="97" t="s">
        <v>109</v>
      </c>
      <c r="L1623" s="76" t="s">
        <v>57</v>
      </c>
    </row>
    <row r="1624" spans="1:12" s="65" customFormat="1" ht="18.75" customHeight="1">
      <c r="A1624" s="72"/>
      <c r="B1624" s="333" t="s">
        <v>566</v>
      </c>
      <c r="C1624" s="334"/>
      <c r="D1624" s="335"/>
      <c r="E1624" s="95"/>
      <c r="F1624" s="72">
        <f t="shared" si="43"/>
        <v>0</v>
      </c>
      <c r="G1624" s="96">
        <v>0</v>
      </c>
      <c r="H1624" s="105" t="s">
        <v>464</v>
      </c>
      <c r="I1624" s="98">
        <v>100</v>
      </c>
      <c r="J1624" s="77">
        <v>0</v>
      </c>
      <c r="K1624" s="97" t="s">
        <v>109</v>
      </c>
      <c r="L1624" s="76" t="s">
        <v>57</v>
      </c>
    </row>
    <row r="1625" spans="1:12" s="65" customFormat="1" ht="18.75" customHeight="1">
      <c r="A1625" s="72"/>
      <c r="B1625" s="333" t="s">
        <v>567</v>
      </c>
      <c r="C1625" s="334"/>
      <c r="D1625" s="335"/>
      <c r="E1625" s="95"/>
      <c r="F1625" s="72">
        <f t="shared" si="43"/>
        <v>0</v>
      </c>
      <c r="G1625" s="96">
        <v>0</v>
      </c>
      <c r="H1625" s="105" t="s">
        <v>464</v>
      </c>
      <c r="I1625" s="98">
        <v>100</v>
      </c>
      <c r="J1625" s="77">
        <v>0</v>
      </c>
      <c r="K1625" s="97" t="s">
        <v>109</v>
      </c>
      <c r="L1625" s="76" t="s">
        <v>57</v>
      </c>
    </row>
    <row r="1626" spans="1:12" s="65" customFormat="1" ht="18.75" customHeight="1">
      <c r="A1626" s="72"/>
      <c r="B1626" s="333" t="s">
        <v>568</v>
      </c>
      <c r="C1626" s="334"/>
      <c r="D1626" s="335"/>
      <c r="E1626" s="95"/>
      <c r="F1626" s="72">
        <f t="shared" si="43"/>
        <v>0</v>
      </c>
      <c r="G1626" s="96">
        <v>0</v>
      </c>
      <c r="H1626" s="105" t="s">
        <v>464</v>
      </c>
      <c r="I1626" s="98">
        <v>100</v>
      </c>
      <c r="J1626" s="77">
        <v>0</v>
      </c>
      <c r="K1626" s="97" t="s">
        <v>109</v>
      </c>
      <c r="L1626" s="76" t="s">
        <v>57</v>
      </c>
    </row>
    <row r="1627" spans="1:12" s="65" customFormat="1" ht="18.75" customHeight="1">
      <c r="A1627" s="72"/>
      <c r="B1627" s="333" t="s">
        <v>166</v>
      </c>
      <c r="C1627" s="334"/>
      <c r="D1627" s="335"/>
      <c r="E1627" s="95"/>
      <c r="F1627" s="72">
        <f t="shared" si="43"/>
        <v>0</v>
      </c>
      <c r="G1627" s="96">
        <v>0</v>
      </c>
      <c r="H1627" s="105" t="s">
        <v>464</v>
      </c>
      <c r="I1627" s="98">
        <v>100</v>
      </c>
      <c r="J1627" s="77">
        <v>0</v>
      </c>
      <c r="K1627" s="97" t="s">
        <v>109</v>
      </c>
      <c r="L1627" s="76" t="s">
        <v>57</v>
      </c>
    </row>
    <row r="1628" spans="1:12" s="65" customFormat="1" ht="18.75" customHeight="1">
      <c r="A1628" s="72"/>
      <c r="B1628" s="333" t="s">
        <v>570</v>
      </c>
      <c r="C1628" s="334"/>
      <c r="D1628" s="335"/>
      <c r="E1628" s="95"/>
      <c r="F1628" s="72">
        <f t="shared" si="43"/>
        <v>0</v>
      </c>
      <c r="G1628" s="96">
        <v>0</v>
      </c>
      <c r="H1628" s="105" t="s">
        <v>464</v>
      </c>
      <c r="I1628" s="98">
        <v>100</v>
      </c>
      <c r="J1628" s="77">
        <v>0</v>
      </c>
      <c r="K1628" s="97" t="s">
        <v>109</v>
      </c>
      <c r="L1628" s="76" t="s">
        <v>57</v>
      </c>
    </row>
    <row r="1629" spans="1:12" s="65" customFormat="1" ht="18.75" customHeight="1">
      <c r="A1629" s="72"/>
      <c r="B1629" s="333" t="s">
        <v>571</v>
      </c>
      <c r="C1629" s="334"/>
      <c r="D1629" s="335"/>
      <c r="E1629" s="95"/>
      <c r="F1629" s="72">
        <f t="shared" si="43"/>
        <v>0</v>
      </c>
      <c r="G1629" s="96">
        <v>0</v>
      </c>
      <c r="H1629" s="105" t="s">
        <v>464</v>
      </c>
      <c r="I1629" s="98">
        <v>100</v>
      </c>
      <c r="J1629" s="77">
        <v>0</v>
      </c>
      <c r="K1629" s="97" t="s">
        <v>109</v>
      </c>
      <c r="L1629" s="76" t="s">
        <v>57</v>
      </c>
    </row>
    <row r="1630" spans="1:12" s="65" customFormat="1" ht="18.75" customHeight="1">
      <c r="A1630" s="72"/>
      <c r="B1630" s="333" t="s">
        <v>572</v>
      </c>
      <c r="C1630" s="334"/>
      <c r="D1630" s="335"/>
      <c r="E1630" s="95"/>
      <c r="F1630" s="72">
        <f t="shared" si="43"/>
        <v>0</v>
      </c>
      <c r="G1630" s="96">
        <v>0</v>
      </c>
      <c r="H1630" s="105" t="s">
        <v>464</v>
      </c>
      <c r="I1630" s="98">
        <v>100</v>
      </c>
      <c r="J1630" s="77">
        <v>0</v>
      </c>
      <c r="K1630" s="97" t="s">
        <v>109</v>
      </c>
      <c r="L1630" s="76" t="s">
        <v>57</v>
      </c>
    </row>
    <row r="1631" spans="1:12" s="65" customFormat="1" ht="18.75" customHeight="1">
      <c r="A1631" s="72"/>
      <c r="B1631" s="333" t="s">
        <v>573</v>
      </c>
      <c r="C1631" s="334"/>
      <c r="D1631" s="335"/>
      <c r="E1631" s="95"/>
      <c r="F1631" s="72">
        <f t="shared" si="43"/>
        <v>0</v>
      </c>
      <c r="G1631" s="96">
        <v>0</v>
      </c>
      <c r="H1631" s="105" t="s">
        <v>464</v>
      </c>
      <c r="I1631" s="98">
        <v>100</v>
      </c>
      <c r="J1631" s="77">
        <v>0</v>
      </c>
      <c r="K1631" s="97" t="s">
        <v>109</v>
      </c>
      <c r="L1631" s="76" t="s">
        <v>57</v>
      </c>
    </row>
    <row r="1632" spans="1:12" s="65" customFormat="1" ht="18.75" customHeight="1">
      <c r="A1632" s="72"/>
      <c r="B1632" s="333" t="s">
        <v>574</v>
      </c>
      <c r="C1632" s="334"/>
      <c r="D1632" s="335"/>
      <c r="E1632" s="95"/>
      <c r="F1632" s="72">
        <f t="shared" si="43"/>
        <v>0</v>
      </c>
      <c r="G1632" s="96">
        <v>0</v>
      </c>
      <c r="H1632" s="105" t="s">
        <v>464</v>
      </c>
      <c r="I1632" s="98">
        <v>100</v>
      </c>
      <c r="J1632" s="77">
        <v>0</v>
      </c>
      <c r="K1632" s="97" t="s">
        <v>109</v>
      </c>
      <c r="L1632" s="76" t="s">
        <v>57</v>
      </c>
    </row>
    <row r="1633" spans="1:12" s="65" customFormat="1" ht="18.75" customHeight="1">
      <c r="A1633" s="72"/>
      <c r="B1633" s="333" t="s">
        <v>575</v>
      </c>
      <c r="C1633" s="334"/>
      <c r="D1633" s="335"/>
      <c r="E1633" s="95"/>
      <c r="F1633" s="72">
        <f t="shared" si="43"/>
        <v>0</v>
      </c>
      <c r="G1633" s="96">
        <v>0</v>
      </c>
      <c r="H1633" s="105" t="s">
        <v>464</v>
      </c>
      <c r="I1633" s="98">
        <v>100</v>
      </c>
      <c r="J1633" s="77">
        <v>0</v>
      </c>
      <c r="K1633" s="97" t="s">
        <v>109</v>
      </c>
      <c r="L1633" s="76" t="s">
        <v>57</v>
      </c>
    </row>
    <row r="1634" spans="1:12" s="65" customFormat="1" ht="18.75" customHeight="1">
      <c r="A1634" s="72"/>
      <c r="B1634" s="333" t="s">
        <v>576</v>
      </c>
      <c r="C1634" s="334"/>
      <c r="D1634" s="335"/>
      <c r="E1634" s="95"/>
      <c r="F1634" s="72">
        <f t="shared" si="43"/>
        <v>0</v>
      </c>
      <c r="G1634" s="96">
        <v>0</v>
      </c>
      <c r="H1634" s="105" t="s">
        <v>464</v>
      </c>
      <c r="I1634" s="98">
        <v>100</v>
      </c>
      <c r="J1634" s="77">
        <v>0</v>
      </c>
      <c r="K1634" s="97" t="s">
        <v>109</v>
      </c>
      <c r="L1634" s="76" t="s">
        <v>57</v>
      </c>
    </row>
    <row r="1635" spans="1:12" s="65" customFormat="1" ht="18.75" customHeight="1">
      <c r="A1635" s="72"/>
      <c r="B1635" s="333" t="s">
        <v>577</v>
      </c>
      <c r="C1635" s="334"/>
      <c r="D1635" s="335"/>
      <c r="E1635" s="95"/>
      <c r="F1635" s="72">
        <f t="shared" si="43"/>
        <v>0</v>
      </c>
      <c r="G1635" s="96">
        <v>0</v>
      </c>
      <c r="H1635" s="105" t="s">
        <v>464</v>
      </c>
      <c r="I1635" s="98">
        <v>100</v>
      </c>
      <c r="J1635" s="77">
        <v>0</v>
      </c>
      <c r="K1635" s="97" t="s">
        <v>109</v>
      </c>
      <c r="L1635" s="76" t="s">
        <v>57</v>
      </c>
    </row>
    <row r="1636" spans="1:12" s="65" customFormat="1" ht="18.75" customHeight="1">
      <c r="A1636" s="72"/>
      <c r="B1636" s="333" t="s">
        <v>578</v>
      </c>
      <c r="C1636" s="334"/>
      <c r="D1636" s="335"/>
      <c r="E1636" s="95"/>
      <c r="F1636" s="72">
        <f t="shared" si="43"/>
        <v>0</v>
      </c>
      <c r="G1636" s="96">
        <v>0</v>
      </c>
      <c r="H1636" s="105" t="s">
        <v>464</v>
      </c>
      <c r="I1636" s="98">
        <v>100</v>
      </c>
      <c r="J1636" s="77">
        <v>0</v>
      </c>
      <c r="K1636" s="97" t="s">
        <v>109</v>
      </c>
      <c r="L1636" s="76" t="s">
        <v>57</v>
      </c>
    </row>
    <row r="1637" spans="1:12" s="65" customFormat="1" ht="18.75" customHeight="1">
      <c r="A1637" s="72"/>
      <c r="B1637" s="333" t="s">
        <v>579</v>
      </c>
      <c r="C1637" s="334"/>
      <c r="D1637" s="335"/>
      <c r="E1637" s="95"/>
      <c r="F1637" s="72">
        <f t="shared" si="43"/>
        <v>0</v>
      </c>
      <c r="G1637" s="96">
        <v>0</v>
      </c>
      <c r="H1637" s="105" t="s">
        <v>464</v>
      </c>
      <c r="I1637" s="98">
        <v>100</v>
      </c>
      <c r="J1637" s="77">
        <v>0</v>
      </c>
      <c r="K1637" s="97" t="s">
        <v>109</v>
      </c>
      <c r="L1637" s="76" t="s">
        <v>57</v>
      </c>
    </row>
    <row r="1638" spans="1:12" s="65" customFormat="1" ht="18.75" customHeight="1">
      <c r="A1638" s="72"/>
      <c r="B1638" s="333" t="s">
        <v>580</v>
      </c>
      <c r="C1638" s="334"/>
      <c r="D1638" s="335"/>
      <c r="E1638" s="95"/>
      <c r="F1638" s="72">
        <f t="shared" si="43"/>
        <v>0</v>
      </c>
      <c r="G1638" s="96">
        <v>0</v>
      </c>
      <c r="H1638" s="105" t="s">
        <v>464</v>
      </c>
      <c r="I1638" s="98">
        <v>100</v>
      </c>
      <c r="J1638" s="77">
        <v>0</v>
      </c>
      <c r="K1638" s="97" t="s">
        <v>109</v>
      </c>
      <c r="L1638" s="76" t="s">
        <v>57</v>
      </c>
    </row>
    <row r="1639" spans="1:12" s="65" customFormat="1" ht="18.75" customHeight="1">
      <c r="A1639" s="72"/>
      <c r="B1639" s="333" t="s">
        <v>581</v>
      </c>
      <c r="C1639" s="334"/>
      <c r="D1639" s="335"/>
      <c r="E1639" s="95"/>
      <c r="F1639" s="72">
        <f t="shared" si="43"/>
        <v>0</v>
      </c>
      <c r="G1639" s="96">
        <v>0</v>
      </c>
      <c r="H1639" s="105" t="s">
        <v>464</v>
      </c>
      <c r="I1639" s="98">
        <v>100</v>
      </c>
      <c r="J1639" s="77">
        <v>0</v>
      </c>
      <c r="K1639" s="97" t="s">
        <v>109</v>
      </c>
      <c r="L1639" s="76" t="s">
        <v>57</v>
      </c>
    </row>
    <row r="1640" spans="1:12" s="65" customFormat="1" ht="18.75" customHeight="1">
      <c r="A1640" s="72"/>
      <c r="B1640" s="333" t="s">
        <v>582</v>
      </c>
      <c r="C1640" s="334"/>
      <c r="D1640" s="335"/>
      <c r="E1640" s="95"/>
      <c r="F1640" s="72">
        <f t="shared" si="43"/>
        <v>0</v>
      </c>
      <c r="G1640" s="96">
        <v>0</v>
      </c>
      <c r="H1640" s="105" t="s">
        <v>464</v>
      </c>
      <c r="I1640" s="98">
        <v>100</v>
      </c>
      <c r="J1640" s="77">
        <v>0</v>
      </c>
      <c r="K1640" s="97" t="s">
        <v>109</v>
      </c>
      <c r="L1640" s="76" t="s">
        <v>57</v>
      </c>
    </row>
    <row r="1641" spans="1:12" s="65" customFormat="1" ht="18.75" customHeight="1">
      <c r="A1641" s="72"/>
      <c r="B1641" s="333" t="s">
        <v>299</v>
      </c>
      <c r="C1641" s="334"/>
      <c r="D1641" s="92"/>
      <c r="E1641" s="95"/>
      <c r="F1641" s="72">
        <f t="shared" si="43"/>
        <v>0</v>
      </c>
      <c r="G1641" s="96">
        <v>0</v>
      </c>
      <c r="H1641" s="105" t="s">
        <v>464</v>
      </c>
      <c r="I1641" s="98">
        <v>100</v>
      </c>
      <c r="J1641" s="77">
        <v>0</v>
      </c>
      <c r="K1641" s="97" t="s">
        <v>109</v>
      </c>
      <c r="L1641" s="76" t="s">
        <v>57</v>
      </c>
    </row>
    <row r="1642" spans="1:12" s="65" customFormat="1" ht="18.75" customHeight="1">
      <c r="A1642" s="72"/>
      <c r="B1642" s="333" t="s">
        <v>301</v>
      </c>
      <c r="C1642" s="334"/>
      <c r="D1642" s="92"/>
      <c r="E1642" s="95"/>
      <c r="F1642" s="72">
        <f t="shared" si="43"/>
        <v>0</v>
      </c>
      <c r="G1642" s="96">
        <v>0</v>
      </c>
      <c r="H1642" s="105" t="s">
        <v>464</v>
      </c>
      <c r="I1642" s="98">
        <v>100</v>
      </c>
      <c r="J1642" s="77">
        <v>0</v>
      </c>
      <c r="K1642" s="97" t="s">
        <v>109</v>
      </c>
      <c r="L1642" s="76" t="s">
        <v>57</v>
      </c>
    </row>
    <row r="1643" spans="1:12" s="65" customFormat="1" ht="18.75" customHeight="1">
      <c r="A1643" s="72"/>
      <c r="B1643" s="333" t="s">
        <v>583</v>
      </c>
      <c r="C1643" s="334"/>
      <c r="D1643" s="92"/>
      <c r="E1643" s="95"/>
      <c r="F1643" s="72">
        <f t="shared" si="43"/>
        <v>0</v>
      </c>
      <c r="G1643" s="96">
        <v>0</v>
      </c>
      <c r="H1643" s="105" t="s">
        <v>464</v>
      </c>
      <c r="I1643" s="98">
        <v>100</v>
      </c>
      <c r="J1643" s="77">
        <v>0</v>
      </c>
      <c r="K1643" s="97" t="s">
        <v>109</v>
      </c>
      <c r="L1643" s="76" t="s">
        <v>57</v>
      </c>
    </row>
    <row r="1644" spans="1:12" s="65" customFormat="1" ht="18.75" customHeight="1">
      <c r="A1644" s="72"/>
      <c r="B1644" s="333" t="s">
        <v>584</v>
      </c>
      <c r="C1644" s="334"/>
      <c r="D1644" s="92"/>
      <c r="E1644" s="95"/>
      <c r="F1644" s="72">
        <f t="shared" si="43"/>
        <v>0</v>
      </c>
      <c r="G1644" s="96">
        <v>0</v>
      </c>
      <c r="H1644" s="105" t="s">
        <v>464</v>
      </c>
      <c r="I1644" s="98">
        <v>100</v>
      </c>
      <c r="J1644" s="77">
        <v>0</v>
      </c>
      <c r="K1644" s="97" t="s">
        <v>109</v>
      </c>
      <c r="L1644" s="76" t="s">
        <v>57</v>
      </c>
    </row>
    <row r="1645" spans="1:12" s="65" customFormat="1" ht="18.75" customHeight="1">
      <c r="A1645" s="72"/>
      <c r="B1645" s="333" t="s">
        <v>585</v>
      </c>
      <c r="C1645" s="334"/>
      <c r="D1645" s="92"/>
      <c r="E1645" s="95"/>
      <c r="F1645" s="72">
        <f t="shared" si="43"/>
        <v>0</v>
      </c>
      <c r="G1645" s="96">
        <v>0</v>
      </c>
      <c r="H1645" s="105" t="s">
        <v>464</v>
      </c>
      <c r="I1645" s="98">
        <v>100</v>
      </c>
      <c r="J1645" s="77">
        <v>0</v>
      </c>
      <c r="K1645" s="97" t="s">
        <v>109</v>
      </c>
      <c r="L1645" s="76" t="s">
        <v>57</v>
      </c>
    </row>
    <row r="1646" spans="1:12" s="65" customFormat="1" ht="18.75" customHeight="1">
      <c r="A1646" s="72"/>
      <c r="B1646" s="333" t="s">
        <v>304</v>
      </c>
      <c r="C1646" s="334"/>
      <c r="D1646" s="92"/>
      <c r="E1646" s="95"/>
      <c r="F1646" s="72">
        <f t="shared" si="43"/>
        <v>0</v>
      </c>
      <c r="G1646" s="96">
        <v>0</v>
      </c>
      <c r="H1646" s="105" t="s">
        <v>464</v>
      </c>
      <c r="I1646" s="98">
        <v>100</v>
      </c>
      <c r="J1646" s="77">
        <v>0</v>
      </c>
      <c r="K1646" s="97" t="s">
        <v>109</v>
      </c>
      <c r="L1646" s="76" t="s">
        <v>57</v>
      </c>
    </row>
    <row r="1647" spans="1:12" s="65" customFormat="1" ht="18.75" customHeight="1">
      <c r="A1647" s="72"/>
      <c r="B1647" s="333" t="s">
        <v>305</v>
      </c>
      <c r="C1647" s="334"/>
      <c r="D1647" s="92"/>
      <c r="E1647" s="95"/>
      <c r="F1647" s="72">
        <f t="shared" si="43"/>
        <v>0</v>
      </c>
      <c r="G1647" s="96">
        <v>0</v>
      </c>
      <c r="H1647" s="105" t="s">
        <v>464</v>
      </c>
      <c r="I1647" s="98">
        <v>100</v>
      </c>
      <c r="J1647" s="77">
        <v>0</v>
      </c>
      <c r="K1647" s="97" t="s">
        <v>109</v>
      </c>
      <c r="L1647" s="76" t="s">
        <v>57</v>
      </c>
    </row>
    <row r="1648" spans="1:12" s="65" customFormat="1" ht="18.75" customHeight="1">
      <c r="A1648" s="72"/>
      <c r="B1648" s="333" t="s">
        <v>586</v>
      </c>
      <c r="C1648" s="334"/>
      <c r="D1648" s="92"/>
      <c r="E1648" s="95"/>
      <c r="F1648" s="72">
        <f t="shared" si="43"/>
        <v>0</v>
      </c>
      <c r="G1648" s="96">
        <v>0</v>
      </c>
      <c r="H1648" s="105" t="s">
        <v>464</v>
      </c>
      <c r="I1648" s="98">
        <v>100</v>
      </c>
      <c r="J1648" s="77">
        <v>0</v>
      </c>
      <c r="K1648" s="97" t="s">
        <v>109</v>
      </c>
      <c r="L1648" s="76" t="s">
        <v>57</v>
      </c>
    </row>
    <row r="1649" spans="1:12" s="65" customFormat="1" ht="18.75" customHeight="1">
      <c r="A1649" s="72"/>
      <c r="B1649" s="333" t="s">
        <v>711</v>
      </c>
      <c r="C1649" s="334"/>
      <c r="D1649" s="92"/>
      <c r="E1649" s="95"/>
      <c r="F1649" s="72">
        <f t="shared" si="43"/>
        <v>0</v>
      </c>
      <c r="G1649" s="96">
        <v>0</v>
      </c>
      <c r="H1649" s="105" t="s">
        <v>464</v>
      </c>
      <c r="I1649" s="98">
        <v>100</v>
      </c>
      <c r="J1649" s="77">
        <v>0</v>
      </c>
      <c r="K1649" s="97" t="s">
        <v>109</v>
      </c>
      <c r="L1649" s="76" t="s">
        <v>57</v>
      </c>
    </row>
    <row r="1650" spans="1:12" s="65" customFormat="1" ht="18.75" customHeight="1">
      <c r="A1650" s="72"/>
      <c r="B1650" s="333" t="s">
        <v>588</v>
      </c>
      <c r="C1650" s="334"/>
      <c r="D1650" s="92"/>
      <c r="E1650" s="95"/>
      <c r="F1650" s="72">
        <f t="shared" si="43"/>
        <v>0</v>
      </c>
      <c r="G1650" s="96">
        <v>0</v>
      </c>
      <c r="H1650" s="105" t="s">
        <v>464</v>
      </c>
      <c r="I1650" s="98">
        <v>100</v>
      </c>
      <c r="J1650" s="77">
        <v>0</v>
      </c>
      <c r="K1650" s="97" t="s">
        <v>109</v>
      </c>
      <c r="L1650" s="76" t="s">
        <v>57</v>
      </c>
    </row>
    <row r="1651" spans="1:12" s="65" customFormat="1" ht="18.75" customHeight="1">
      <c r="A1651" s="72"/>
      <c r="B1651" s="333" t="s">
        <v>589</v>
      </c>
      <c r="C1651" s="334"/>
      <c r="D1651" s="92"/>
      <c r="E1651" s="95"/>
      <c r="F1651" s="72">
        <f t="shared" si="43"/>
        <v>0</v>
      </c>
      <c r="G1651" s="96">
        <v>0</v>
      </c>
      <c r="H1651" s="105" t="s">
        <v>464</v>
      </c>
      <c r="I1651" s="98">
        <v>100</v>
      </c>
      <c r="J1651" s="77">
        <v>0</v>
      </c>
      <c r="K1651" s="97" t="s">
        <v>109</v>
      </c>
      <c r="L1651" s="76" t="s">
        <v>57</v>
      </c>
    </row>
    <row r="1652" spans="1:12" s="65" customFormat="1" ht="18.75" customHeight="1">
      <c r="A1652" s="72"/>
      <c r="B1652" s="333" t="s">
        <v>175</v>
      </c>
      <c r="C1652" s="334"/>
      <c r="D1652" s="92"/>
      <c r="E1652" s="95"/>
      <c r="F1652" s="72">
        <f t="shared" si="43"/>
        <v>0</v>
      </c>
      <c r="G1652" s="96">
        <v>0</v>
      </c>
      <c r="H1652" s="105" t="s">
        <v>464</v>
      </c>
      <c r="I1652" s="98">
        <v>100</v>
      </c>
      <c r="J1652" s="77">
        <v>0</v>
      </c>
      <c r="K1652" s="97" t="s">
        <v>109</v>
      </c>
      <c r="L1652" s="76" t="s">
        <v>57</v>
      </c>
    </row>
    <row r="1653" spans="1:12" s="65" customFormat="1" ht="18.75" customHeight="1">
      <c r="A1653" s="72"/>
      <c r="B1653" s="333" t="s">
        <v>309</v>
      </c>
      <c r="C1653" s="334"/>
      <c r="D1653" s="92"/>
      <c r="E1653" s="95"/>
      <c r="F1653" s="72">
        <f t="shared" si="43"/>
        <v>0</v>
      </c>
      <c r="G1653" s="96">
        <v>0</v>
      </c>
      <c r="H1653" s="105" t="s">
        <v>464</v>
      </c>
      <c r="I1653" s="98">
        <v>100</v>
      </c>
      <c r="J1653" s="77">
        <v>0</v>
      </c>
      <c r="K1653" s="97" t="s">
        <v>109</v>
      </c>
      <c r="L1653" s="76" t="s">
        <v>57</v>
      </c>
    </row>
    <row r="1654" spans="1:12" s="65" customFormat="1" ht="18.75" customHeight="1">
      <c r="A1654" s="72"/>
      <c r="B1654" s="333" t="s">
        <v>590</v>
      </c>
      <c r="C1654" s="334"/>
      <c r="D1654" s="92"/>
      <c r="E1654" s="112"/>
      <c r="F1654" s="72">
        <f t="shared" si="43"/>
        <v>0</v>
      </c>
      <c r="G1654" s="96">
        <v>0</v>
      </c>
      <c r="H1654" s="105" t="s">
        <v>464</v>
      </c>
      <c r="I1654" s="98">
        <v>100</v>
      </c>
      <c r="J1654" s="77">
        <v>0</v>
      </c>
      <c r="K1654" s="97" t="s">
        <v>109</v>
      </c>
      <c r="L1654" s="76" t="s">
        <v>57</v>
      </c>
    </row>
    <row r="1655" spans="1:12" s="65" customFormat="1" ht="18.75" customHeight="1">
      <c r="A1655" s="72"/>
      <c r="B1655" s="333" t="s">
        <v>314</v>
      </c>
      <c r="C1655" s="334"/>
      <c r="D1655" s="92"/>
      <c r="E1655" s="112"/>
      <c r="F1655" s="72">
        <f t="shared" si="43"/>
        <v>0</v>
      </c>
      <c r="G1655" s="96">
        <v>0</v>
      </c>
      <c r="H1655" s="105" t="s">
        <v>464</v>
      </c>
      <c r="I1655" s="98">
        <v>100</v>
      </c>
      <c r="J1655" s="77">
        <v>0</v>
      </c>
      <c r="K1655" s="97" t="s">
        <v>109</v>
      </c>
      <c r="L1655" s="76" t="s">
        <v>57</v>
      </c>
    </row>
    <row r="1656" spans="1:12" s="65" customFormat="1" ht="18.75" customHeight="1">
      <c r="A1656" s="72"/>
      <c r="B1656" s="333" t="s">
        <v>591</v>
      </c>
      <c r="C1656" s="334"/>
      <c r="D1656" s="92"/>
      <c r="E1656" s="112"/>
      <c r="F1656" s="72">
        <f t="shared" si="43"/>
        <v>0</v>
      </c>
      <c r="G1656" s="96">
        <v>0</v>
      </c>
      <c r="H1656" s="105" t="s">
        <v>464</v>
      </c>
      <c r="I1656" s="98">
        <v>100</v>
      </c>
      <c r="J1656" s="77">
        <v>0</v>
      </c>
      <c r="K1656" s="97" t="s">
        <v>109</v>
      </c>
      <c r="L1656" s="76" t="s">
        <v>57</v>
      </c>
    </row>
    <row r="1657" spans="1:12" s="65" customFormat="1" ht="18.75" customHeight="1">
      <c r="A1657" s="72"/>
      <c r="B1657" s="333" t="s">
        <v>318</v>
      </c>
      <c r="C1657" s="334"/>
      <c r="D1657" s="92"/>
      <c r="E1657" s="112"/>
      <c r="F1657" s="72">
        <f t="shared" si="43"/>
        <v>0</v>
      </c>
      <c r="G1657" s="96">
        <v>0</v>
      </c>
      <c r="H1657" s="105" t="s">
        <v>464</v>
      </c>
      <c r="I1657" s="98">
        <v>100</v>
      </c>
      <c r="J1657" s="77">
        <v>0</v>
      </c>
      <c r="K1657" s="97" t="s">
        <v>109</v>
      </c>
      <c r="L1657" s="76" t="s">
        <v>57</v>
      </c>
    </row>
    <row r="1658" spans="1:12" s="65" customFormat="1" ht="18.75" customHeight="1">
      <c r="A1658" s="72"/>
      <c r="B1658" s="333" t="s">
        <v>592</v>
      </c>
      <c r="C1658" s="334"/>
      <c r="D1658" s="92"/>
      <c r="E1658" s="112"/>
      <c r="F1658" s="72">
        <f t="shared" si="43"/>
        <v>0</v>
      </c>
      <c r="G1658" s="96">
        <v>0</v>
      </c>
      <c r="H1658" s="105" t="s">
        <v>464</v>
      </c>
      <c r="I1658" s="98">
        <v>100</v>
      </c>
      <c r="J1658" s="77">
        <v>0</v>
      </c>
      <c r="K1658" s="97" t="s">
        <v>109</v>
      </c>
      <c r="L1658" s="76" t="s">
        <v>57</v>
      </c>
    </row>
    <row r="1659" spans="1:12" s="65" customFormat="1" ht="18.75" customHeight="1">
      <c r="A1659" s="72"/>
      <c r="B1659" s="333" t="s">
        <v>593</v>
      </c>
      <c r="C1659" s="334"/>
      <c r="D1659" s="92"/>
      <c r="E1659" s="112"/>
      <c r="F1659" s="72">
        <f t="shared" si="43"/>
        <v>0</v>
      </c>
      <c r="G1659" s="96">
        <v>0</v>
      </c>
      <c r="H1659" s="105" t="s">
        <v>464</v>
      </c>
      <c r="I1659" s="98">
        <v>100</v>
      </c>
      <c r="J1659" s="77">
        <v>0</v>
      </c>
      <c r="K1659" s="97" t="s">
        <v>109</v>
      </c>
      <c r="L1659" s="76" t="s">
        <v>57</v>
      </c>
    </row>
    <row r="1660" spans="1:12" s="65" customFormat="1" ht="18.75" customHeight="1">
      <c r="A1660" s="72"/>
      <c r="B1660" s="333" t="s">
        <v>594</v>
      </c>
      <c r="C1660" s="334"/>
      <c r="D1660" s="92"/>
      <c r="E1660" s="95"/>
      <c r="F1660" s="72">
        <f t="shared" si="43"/>
        <v>0</v>
      </c>
      <c r="G1660" s="96">
        <v>0</v>
      </c>
      <c r="H1660" s="105" t="s">
        <v>464</v>
      </c>
      <c r="I1660" s="98">
        <v>100</v>
      </c>
      <c r="J1660" s="77">
        <v>0</v>
      </c>
      <c r="K1660" s="97" t="s">
        <v>109</v>
      </c>
      <c r="L1660" s="76" t="s">
        <v>57</v>
      </c>
    </row>
    <row r="1661" spans="1:12" s="65" customFormat="1" ht="18.75" customHeight="1">
      <c r="A1661" s="72"/>
      <c r="B1661" s="333" t="s">
        <v>595</v>
      </c>
      <c r="C1661" s="349"/>
      <c r="D1661" s="92"/>
      <c r="E1661" s="95"/>
      <c r="F1661" s="72">
        <f t="shared" si="43"/>
        <v>0</v>
      </c>
      <c r="G1661" s="96">
        <v>0</v>
      </c>
      <c r="H1661" s="105" t="s">
        <v>464</v>
      </c>
      <c r="I1661" s="98">
        <v>100</v>
      </c>
      <c r="J1661" s="77">
        <v>0</v>
      </c>
      <c r="K1661" s="97" t="s">
        <v>109</v>
      </c>
      <c r="L1661" s="76" t="s">
        <v>57</v>
      </c>
    </row>
    <row r="1662" spans="1:12" s="65" customFormat="1" ht="18.75" customHeight="1">
      <c r="A1662" s="72"/>
      <c r="B1662" s="333" t="s">
        <v>596</v>
      </c>
      <c r="C1662" s="334"/>
      <c r="D1662" s="92"/>
      <c r="E1662" s="95"/>
      <c r="F1662" s="72">
        <f t="shared" si="43"/>
        <v>0</v>
      </c>
      <c r="G1662" s="96">
        <v>0</v>
      </c>
      <c r="H1662" s="105" t="s">
        <v>464</v>
      </c>
      <c r="I1662" s="98">
        <v>100</v>
      </c>
      <c r="J1662" s="77">
        <v>0</v>
      </c>
      <c r="K1662" s="97" t="s">
        <v>109</v>
      </c>
      <c r="L1662" s="76" t="s">
        <v>57</v>
      </c>
    </row>
    <row r="1663" spans="1:12" s="65" customFormat="1" ht="18.75" customHeight="1">
      <c r="A1663" s="72"/>
      <c r="B1663" s="333" t="s">
        <v>597</v>
      </c>
      <c r="C1663" s="334"/>
      <c r="D1663" s="92"/>
      <c r="E1663" s="95"/>
      <c r="F1663" s="72">
        <f t="shared" si="43"/>
        <v>0</v>
      </c>
      <c r="G1663" s="96">
        <v>0</v>
      </c>
      <c r="H1663" s="105" t="s">
        <v>464</v>
      </c>
      <c r="I1663" s="98">
        <v>100</v>
      </c>
      <c r="J1663" s="77">
        <v>0</v>
      </c>
      <c r="K1663" s="97" t="s">
        <v>109</v>
      </c>
      <c r="L1663" s="76" t="s">
        <v>57</v>
      </c>
    </row>
    <row r="1664" spans="1:12" s="65" customFormat="1" ht="18.75" customHeight="1">
      <c r="A1664" s="72"/>
      <c r="B1664" s="333" t="s">
        <v>598</v>
      </c>
      <c r="C1664" s="334"/>
      <c r="D1664" s="92"/>
      <c r="E1664" s="113"/>
      <c r="F1664" s="72">
        <f t="shared" si="43"/>
        <v>0</v>
      </c>
      <c r="G1664" s="96">
        <v>0</v>
      </c>
      <c r="H1664" s="105" t="s">
        <v>464</v>
      </c>
      <c r="I1664" s="98">
        <v>100</v>
      </c>
      <c r="J1664" s="77">
        <v>0</v>
      </c>
      <c r="K1664" s="97" t="s">
        <v>109</v>
      </c>
      <c r="L1664" s="76" t="s">
        <v>57</v>
      </c>
    </row>
    <row r="1665" spans="1:12" s="65" customFormat="1" ht="18.75" customHeight="1">
      <c r="A1665" s="72"/>
      <c r="B1665" s="333" t="s">
        <v>599</v>
      </c>
      <c r="C1665" s="334"/>
      <c r="D1665" s="92"/>
      <c r="E1665" s="95"/>
      <c r="F1665" s="72">
        <f t="shared" ref="F1665:F1678" si="44">G1665*E1665</f>
        <v>0</v>
      </c>
      <c r="G1665" s="96">
        <v>0</v>
      </c>
      <c r="H1665" s="105" t="s">
        <v>464</v>
      </c>
      <c r="I1665" s="98">
        <v>100</v>
      </c>
      <c r="J1665" s="77">
        <v>0</v>
      </c>
      <c r="K1665" s="97" t="s">
        <v>109</v>
      </c>
      <c r="L1665" s="76" t="s">
        <v>57</v>
      </c>
    </row>
    <row r="1666" spans="1:12" s="65" customFormat="1" ht="18.75" customHeight="1">
      <c r="A1666" s="72"/>
      <c r="B1666" s="333" t="s">
        <v>600</v>
      </c>
      <c r="C1666" s="334"/>
      <c r="D1666" s="92"/>
      <c r="E1666" s="95"/>
      <c r="F1666" s="72">
        <f t="shared" si="44"/>
        <v>0</v>
      </c>
      <c r="G1666" s="96">
        <v>0</v>
      </c>
      <c r="H1666" s="105" t="s">
        <v>464</v>
      </c>
      <c r="I1666" s="98">
        <v>100</v>
      </c>
      <c r="J1666" s="77">
        <v>0</v>
      </c>
      <c r="K1666" s="97" t="s">
        <v>109</v>
      </c>
      <c r="L1666" s="76" t="s">
        <v>57</v>
      </c>
    </row>
    <row r="1667" spans="1:12" s="65" customFormat="1" ht="18.75" customHeight="1">
      <c r="A1667" s="72"/>
      <c r="B1667" s="333" t="s">
        <v>601</v>
      </c>
      <c r="C1667" s="334"/>
      <c r="D1667" s="92"/>
      <c r="E1667" s="95"/>
      <c r="F1667" s="72">
        <f t="shared" si="44"/>
        <v>0</v>
      </c>
      <c r="G1667" s="96">
        <v>0</v>
      </c>
      <c r="H1667" s="105" t="s">
        <v>464</v>
      </c>
      <c r="I1667" s="98">
        <v>100</v>
      </c>
      <c r="J1667" s="77">
        <v>0</v>
      </c>
      <c r="K1667" s="97" t="s">
        <v>109</v>
      </c>
      <c r="L1667" s="76" t="s">
        <v>57</v>
      </c>
    </row>
    <row r="1668" spans="1:12" s="65" customFormat="1" ht="18.75" customHeight="1">
      <c r="A1668" s="72"/>
      <c r="B1668" s="333" t="s">
        <v>602</v>
      </c>
      <c r="C1668" s="334"/>
      <c r="D1668" s="92"/>
      <c r="E1668" s="95"/>
      <c r="F1668" s="72">
        <f t="shared" si="44"/>
        <v>0</v>
      </c>
      <c r="G1668" s="96">
        <v>0</v>
      </c>
      <c r="H1668" s="105" t="s">
        <v>464</v>
      </c>
      <c r="I1668" s="98">
        <v>100</v>
      </c>
      <c r="J1668" s="77">
        <v>0</v>
      </c>
      <c r="K1668" s="97" t="s">
        <v>109</v>
      </c>
      <c r="L1668" s="76" t="s">
        <v>57</v>
      </c>
    </row>
    <row r="1669" spans="1:12" s="65" customFormat="1" ht="18.75" customHeight="1">
      <c r="A1669" s="72"/>
      <c r="B1669" s="333" t="s">
        <v>603</v>
      </c>
      <c r="C1669" s="334"/>
      <c r="D1669" s="92"/>
      <c r="E1669" s="95"/>
      <c r="F1669" s="72">
        <f t="shared" si="44"/>
        <v>0</v>
      </c>
      <c r="G1669" s="96">
        <v>0</v>
      </c>
      <c r="H1669" s="105" t="s">
        <v>464</v>
      </c>
      <c r="I1669" s="98">
        <v>100</v>
      </c>
      <c r="J1669" s="77">
        <v>0</v>
      </c>
      <c r="K1669" s="97" t="s">
        <v>109</v>
      </c>
      <c r="L1669" s="76" t="s">
        <v>57</v>
      </c>
    </row>
    <row r="1670" spans="1:12" s="65" customFormat="1" ht="18.75" customHeight="1">
      <c r="A1670" s="72"/>
      <c r="B1670" s="333" t="s">
        <v>604</v>
      </c>
      <c r="C1670" s="349"/>
      <c r="D1670" s="114"/>
      <c r="E1670" s="95"/>
      <c r="F1670" s="72">
        <f t="shared" si="44"/>
        <v>0</v>
      </c>
      <c r="G1670" s="96">
        <v>0</v>
      </c>
      <c r="H1670" s="105" t="s">
        <v>464</v>
      </c>
      <c r="I1670" s="98">
        <v>100</v>
      </c>
      <c r="J1670" s="77">
        <v>0</v>
      </c>
      <c r="K1670" s="97" t="s">
        <v>109</v>
      </c>
      <c r="L1670" s="76" t="s">
        <v>57</v>
      </c>
    </row>
    <row r="1671" spans="1:12" s="65" customFormat="1" ht="18.75" customHeight="1">
      <c r="A1671" s="72"/>
      <c r="B1671" s="333" t="s">
        <v>605</v>
      </c>
      <c r="C1671" s="334"/>
      <c r="D1671" s="92"/>
      <c r="E1671" s="95"/>
      <c r="F1671" s="72">
        <f t="shared" si="44"/>
        <v>0</v>
      </c>
      <c r="G1671" s="96">
        <v>0</v>
      </c>
      <c r="H1671" s="105" t="s">
        <v>464</v>
      </c>
      <c r="I1671" s="98">
        <v>100</v>
      </c>
      <c r="J1671" s="77">
        <v>0</v>
      </c>
      <c r="K1671" s="97" t="s">
        <v>109</v>
      </c>
      <c r="L1671" s="76" t="s">
        <v>57</v>
      </c>
    </row>
    <row r="1672" spans="1:12" s="65" customFormat="1" ht="18.75" customHeight="1">
      <c r="A1672" s="72"/>
      <c r="B1672" s="333" t="s">
        <v>606</v>
      </c>
      <c r="C1672" s="334"/>
      <c r="D1672" s="92"/>
      <c r="E1672" s="95"/>
      <c r="F1672" s="72">
        <f t="shared" si="44"/>
        <v>0</v>
      </c>
      <c r="G1672" s="96">
        <v>0</v>
      </c>
      <c r="H1672" s="105" t="s">
        <v>464</v>
      </c>
      <c r="I1672" s="98">
        <v>100</v>
      </c>
      <c r="J1672" s="77">
        <v>0</v>
      </c>
      <c r="K1672" s="97" t="s">
        <v>109</v>
      </c>
      <c r="L1672" s="76" t="s">
        <v>57</v>
      </c>
    </row>
    <row r="1673" spans="1:12" s="65" customFormat="1" ht="18.75" customHeight="1">
      <c r="A1673" s="72"/>
      <c r="B1673" s="333" t="s">
        <v>607</v>
      </c>
      <c r="C1673" s="334"/>
      <c r="D1673" s="335"/>
      <c r="E1673" s="95"/>
      <c r="F1673" s="72">
        <f t="shared" si="44"/>
        <v>0</v>
      </c>
      <c r="G1673" s="96">
        <v>0</v>
      </c>
      <c r="H1673" s="105" t="s">
        <v>464</v>
      </c>
      <c r="I1673" s="98">
        <v>100</v>
      </c>
      <c r="J1673" s="77">
        <v>0</v>
      </c>
      <c r="K1673" s="97" t="s">
        <v>109</v>
      </c>
      <c r="L1673" s="76" t="s">
        <v>57</v>
      </c>
    </row>
    <row r="1674" spans="1:12" s="65" customFormat="1" ht="18.75" customHeight="1">
      <c r="A1674" s="72"/>
      <c r="B1674" s="333" t="s">
        <v>608</v>
      </c>
      <c r="C1674" s="334"/>
      <c r="D1674" s="335"/>
      <c r="E1674" s="95"/>
      <c r="F1674" s="72">
        <f t="shared" si="44"/>
        <v>0</v>
      </c>
      <c r="G1674" s="96">
        <v>0</v>
      </c>
      <c r="H1674" s="105" t="s">
        <v>464</v>
      </c>
      <c r="I1674" s="98">
        <v>100</v>
      </c>
      <c r="J1674" s="77">
        <v>0</v>
      </c>
      <c r="K1674" s="97" t="s">
        <v>109</v>
      </c>
      <c r="L1674" s="76" t="s">
        <v>57</v>
      </c>
    </row>
    <row r="1675" spans="1:12" s="65" customFormat="1" ht="18.75" customHeight="1">
      <c r="A1675" s="72"/>
      <c r="B1675" s="333" t="s">
        <v>609</v>
      </c>
      <c r="C1675" s="334"/>
      <c r="D1675" s="335"/>
      <c r="E1675" s="95"/>
      <c r="F1675" s="72">
        <f t="shared" si="44"/>
        <v>0</v>
      </c>
      <c r="G1675" s="96">
        <v>0</v>
      </c>
      <c r="H1675" s="105" t="s">
        <v>464</v>
      </c>
      <c r="I1675" s="98">
        <v>100</v>
      </c>
      <c r="J1675" s="77">
        <v>0</v>
      </c>
      <c r="K1675" s="97" t="s">
        <v>109</v>
      </c>
      <c r="L1675" s="76" t="s">
        <v>57</v>
      </c>
    </row>
    <row r="1676" spans="1:12" s="65" customFormat="1" ht="18.75" customHeight="1">
      <c r="A1676" s="72"/>
      <c r="B1676" s="347" t="s">
        <v>610</v>
      </c>
      <c r="C1676" s="348"/>
      <c r="D1676" s="92"/>
      <c r="E1676" s="95"/>
      <c r="F1676" s="72">
        <f t="shared" si="44"/>
        <v>0</v>
      </c>
      <c r="G1676" s="96">
        <v>0</v>
      </c>
      <c r="H1676" s="105" t="s">
        <v>464</v>
      </c>
      <c r="I1676" s="98">
        <v>100</v>
      </c>
      <c r="J1676" s="77">
        <v>0</v>
      </c>
      <c r="K1676" s="97" t="s">
        <v>109</v>
      </c>
      <c r="L1676" s="76" t="s">
        <v>57</v>
      </c>
    </row>
    <row r="1677" spans="1:12" s="65" customFormat="1" ht="18.75" customHeight="1">
      <c r="A1677" s="72"/>
      <c r="B1677" s="347" t="s">
        <v>611</v>
      </c>
      <c r="C1677" s="348"/>
      <c r="D1677" s="92"/>
      <c r="E1677" s="95"/>
      <c r="F1677" s="72">
        <f t="shared" si="44"/>
        <v>0</v>
      </c>
      <c r="G1677" s="96">
        <v>0</v>
      </c>
      <c r="H1677" s="105" t="s">
        <v>464</v>
      </c>
      <c r="I1677" s="98">
        <v>100</v>
      </c>
      <c r="J1677" s="77">
        <v>0</v>
      </c>
      <c r="K1677" s="97" t="s">
        <v>109</v>
      </c>
      <c r="L1677" s="76" t="s">
        <v>57</v>
      </c>
    </row>
    <row r="1678" spans="1:12" s="65" customFormat="1" ht="24.95" customHeight="1">
      <c r="A1678" s="72"/>
      <c r="B1678" s="333" t="s">
        <v>612</v>
      </c>
      <c r="C1678" s="334"/>
      <c r="D1678" s="335"/>
      <c r="E1678" s="115"/>
      <c r="F1678" s="72">
        <f t="shared" si="44"/>
        <v>0</v>
      </c>
      <c r="G1678" s="96">
        <v>0</v>
      </c>
      <c r="H1678" s="105" t="s">
        <v>464</v>
      </c>
      <c r="I1678" s="98">
        <v>100</v>
      </c>
      <c r="J1678" s="77">
        <v>0</v>
      </c>
      <c r="K1678" s="97" t="s">
        <v>109</v>
      </c>
      <c r="L1678" s="76" t="s">
        <v>57</v>
      </c>
    </row>
    <row r="1679" spans="1:12" s="65" customFormat="1" ht="18.75" customHeight="1">
      <c r="A1679" s="72"/>
      <c r="B1679" s="341"/>
      <c r="C1679" s="342"/>
      <c r="D1679" s="343"/>
      <c r="E1679" s="116"/>
      <c r="F1679" s="98"/>
      <c r="G1679" s="103"/>
      <c r="H1679" s="117"/>
      <c r="I1679" s="98"/>
      <c r="J1679" s="77"/>
      <c r="K1679" s="77"/>
      <c r="L1679" s="118"/>
    </row>
    <row r="1680" spans="1:12" s="65" customFormat="1" ht="18.75" customHeight="1">
      <c r="A1680" s="66">
        <v>32</v>
      </c>
      <c r="B1680" s="344" t="s">
        <v>739</v>
      </c>
      <c r="C1680" s="345"/>
      <c r="D1680" s="346"/>
      <c r="E1680" s="119"/>
      <c r="F1680" s="66">
        <f>G1680*E1680</f>
        <v>0</v>
      </c>
      <c r="G1680" s="120">
        <f>SUM(G1681:G1690)</f>
        <v>0</v>
      </c>
      <c r="H1680" s="121" t="s">
        <v>152</v>
      </c>
      <c r="I1680" s="70">
        <v>100</v>
      </c>
      <c r="J1680" s="71">
        <v>5</v>
      </c>
      <c r="K1680" s="71" t="s">
        <v>109</v>
      </c>
      <c r="L1680" s="70" t="s">
        <v>57</v>
      </c>
    </row>
    <row r="1681" spans="1:12" s="65" customFormat="1" ht="18.75" customHeight="1">
      <c r="A1681" s="72"/>
      <c r="B1681" s="333" t="s">
        <v>202</v>
      </c>
      <c r="C1681" s="334"/>
      <c r="D1681" s="335"/>
      <c r="E1681" s="115"/>
      <c r="F1681" s="72">
        <f>G1681*E1681</f>
        <v>0</v>
      </c>
      <c r="G1681" s="103">
        <v>0</v>
      </c>
      <c r="H1681" s="117" t="s">
        <v>152</v>
      </c>
      <c r="I1681" s="98"/>
      <c r="J1681" s="77">
        <v>0</v>
      </c>
      <c r="K1681" s="77" t="s">
        <v>109</v>
      </c>
      <c r="L1681" s="76" t="s">
        <v>57</v>
      </c>
    </row>
    <row r="1682" spans="1:12" s="65" customFormat="1" ht="18.75" customHeight="1">
      <c r="A1682" s="72"/>
      <c r="B1682" s="333" t="s">
        <v>740</v>
      </c>
      <c r="C1682" s="334"/>
      <c r="D1682" s="335"/>
      <c r="E1682" s="115"/>
      <c r="F1682" s="72">
        <f t="shared" ref="F1682:F1690" si="45">G1682*E1682</f>
        <v>0</v>
      </c>
      <c r="G1682" s="103">
        <v>0</v>
      </c>
      <c r="H1682" s="117" t="s">
        <v>152</v>
      </c>
      <c r="I1682" s="98"/>
      <c r="J1682" s="77">
        <v>0</v>
      </c>
      <c r="K1682" s="77" t="s">
        <v>109</v>
      </c>
      <c r="L1682" s="76" t="s">
        <v>57</v>
      </c>
    </row>
    <row r="1683" spans="1:12" s="65" customFormat="1" ht="24.95" customHeight="1">
      <c r="A1683" s="72"/>
      <c r="B1683" s="333" t="s">
        <v>616</v>
      </c>
      <c r="C1683" s="334"/>
      <c r="D1683" s="335"/>
      <c r="E1683" s="115"/>
      <c r="F1683" s="72">
        <f t="shared" si="45"/>
        <v>0</v>
      </c>
      <c r="G1683" s="103">
        <v>0</v>
      </c>
      <c r="H1683" s="117" t="s">
        <v>152</v>
      </c>
      <c r="I1683" s="98"/>
      <c r="J1683" s="77">
        <v>0</v>
      </c>
      <c r="K1683" s="77" t="s">
        <v>109</v>
      </c>
      <c r="L1683" s="76" t="s">
        <v>57</v>
      </c>
    </row>
    <row r="1684" spans="1:12" s="65" customFormat="1" ht="18.75" customHeight="1">
      <c r="A1684" s="72"/>
      <c r="B1684" s="333" t="s">
        <v>300</v>
      </c>
      <c r="C1684" s="334"/>
      <c r="D1684" s="335"/>
      <c r="E1684" s="95"/>
      <c r="F1684" s="72">
        <f t="shared" si="45"/>
        <v>0</v>
      </c>
      <c r="G1684" s="103">
        <v>0</v>
      </c>
      <c r="H1684" s="117" t="s">
        <v>152</v>
      </c>
      <c r="I1684" s="98"/>
      <c r="J1684" s="77">
        <v>0</v>
      </c>
      <c r="K1684" s="77" t="s">
        <v>109</v>
      </c>
      <c r="L1684" s="76" t="s">
        <v>57</v>
      </c>
    </row>
    <row r="1685" spans="1:12" s="65" customFormat="1" ht="18.75" customHeight="1">
      <c r="A1685" s="72"/>
      <c r="B1685" s="333" t="s">
        <v>715</v>
      </c>
      <c r="C1685" s="334"/>
      <c r="D1685" s="92"/>
      <c r="E1685" s="95"/>
      <c r="F1685" s="72">
        <f t="shared" si="45"/>
        <v>0</v>
      </c>
      <c r="G1685" s="103">
        <v>0</v>
      </c>
      <c r="H1685" s="117" t="s">
        <v>152</v>
      </c>
      <c r="I1685" s="98"/>
      <c r="J1685" s="77">
        <v>0</v>
      </c>
      <c r="K1685" s="77" t="s">
        <v>109</v>
      </c>
      <c r="L1685" s="76" t="s">
        <v>57</v>
      </c>
    </row>
    <row r="1686" spans="1:12" s="65" customFormat="1" ht="18.75" customHeight="1">
      <c r="A1686" s="72"/>
      <c r="B1686" s="333" t="s">
        <v>741</v>
      </c>
      <c r="C1686" s="334"/>
      <c r="D1686" s="335"/>
      <c r="E1686" s="95"/>
      <c r="F1686" s="72">
        <f t="shared" si="45"/>
        <v>0</v>
      </c>
      <c r="G1686" s="103">
        <v>0</v>
      </c>
      <c r="H1686" s="117" t="s">
        <v>738</v>
      </c>
      <c r="I1686" s="98"/>
      <c r="J1686" s="77">
        <v>0</v>
      </c>
      <c r="K1686" s="77" t="s">
        <v>109</v>
      </c>
      <c r="L1686" s="76" t="s">
        <v>57</v>
      </c>
    </row>
    <row r="1687" spans="1:12" s="65" customFormat="1" ht="18.75" customHeight="1">
      <c r="A1687" s="122"/>
      <c r="B1687" s="333" t="s">
        <v>706</v>
      </c>
      <c r="C1687" s="334"/>
      <c r="D1687" s="335"/>
      <c r="E1687" s="123"/>
      <c r="F1687" s="72">
        <f t="shared" si="45"/>
        <v>0</v>
      </c>
      <c r="G1687" s="103">
        <v>0</v>
      </c>
      <c r="H1687" s="117" t="s">
        <v>152</v>
      </c>
      <c r="I1687" s="98"/>
      <c r="J1687" s="77">
        <v>0</v>
      </c>
      <c r="K1687" s="77" t="s">
        <v>109</v>
      </c>
      <c r="L1687" s="76" t="s">
        <v>57</v>
      </c>
    </row>
    <row r="1688" spans="1:12" s="65" customFormat="1" ht="18.75" customHeight="1">
      <c r="A1688" s="122"/>
      <c r="B1688" s="333" t="s">
        <v>719</v>
      </c>
      <c r="C1688" s="334"/>
      <c r="D1688" s="335"/>
      <c r="E1688" s="123"/>
      <c r="F1688" s="72">
        <f t="shared" si="45"/>
        <v>0</v>
      </c>
      <c r="G1688" s="103">
        <v>0</v>
      </c>
      <c r="H1688" s="117" t="s">
        <v>152</v>
      </c>
      <c r="I1688" s="98"/>
      <c r="J1688" s="77">
        <v>0</v>
      </c>
      <c r="K1688" s="77" t="s">
        <v>109</v>
      </c>
      <c r="L1688" s="76" t="s">
        <v>57</v>
      </c>
    </row>
    <row r="1689" spans="1:12" s="65" customFormat="1" ht="18.75" customHeight="1">
      <c r="A1689" s="122"/>
      <c r="B1689" s="333" t="s">
        <v>720</v>
      </c>
      <c r="C1689" s="334"/>
      <c r="D1689" s="335"/>
      <c r="E1689" s="123"/>
      <c r="F1689" s="72">
        <f t="shared" si="45"/>
        <v>0</v>
      </c>
      <c r="G1689" s="103">
        <v>0</v>
      </c>
      <c r="H1689" s="117" t="s">
        <v>152</v>
      </c>
      <c r="I1689" s="98"/>
      <c r="J1689" s="77">
        <v>0</v>
      </c>
      <c r="K1689" s="77" t="s">
        <v>109</v>
      </c>
      <c r="L1689" s="76" t="s">
        <v>57</v>
      </c>
    </row>
    <row r="1690" spans="1:12" s="65" customFormat="1" ht="18.75" customHeight="1">
      <c r="A1690" s="122"/>
      <c r="B1690" s="333" t="s">
        <v>721</v>
      </c>
      <c r="C1690" s="334"/>
      <c r="D1690" s="335"/>
      <c r="E1690" s="123"/>
      <c r="F1690" s="72">
        <f t="shared" si="45"/>
        <v>0</v>
      </c>
      <c r="G1690" s="103">
        <v>0</v>
      </c>
      <c r="H1690" s="117" t="s">
        <v>152</v>
      </c>
      <c r="I1690" s="98"/>
      <c r="J1690" s="77">
        <v>0</v>
      </c>
      <c r="K1690" s="77" t="s">
        <v>109</v>
      </c>
      <c r="L1690" s="76" t="s">
        <v>57</v>
      </c>
    </row>
    <row r="1691" spans="1:12" s="65" customFormat="1" ht="20.25" customHeight="1" thickBot="1">
      <c r="A1691" s="138"/>
      <c r="B1691" s="336"/>
      <c r="C1691" s="337"/>
      <c r="D1691" s="338"/>
      <c r="E1691" s="139"/>
      <c r="F1691" s="138"/>
      <c r="G1691" s="140"/>
      <c r="H1691" s="141"/>
      <c r="I1691" s="138"/>
      <c r="J1691" s="141"/>
      <c r="K1691" s="140"/>
      <c r="L1691" s="142"/>
    </row>
    <row r="1692" spans="1:12" ht="6.75" customHeight="1" thickTop="1">
      <c r="E1692" s="144"/>
    </row>
    <row r="1693" spans="1:12">
      <c r="E1693" s="144"/>
      <c r="H1693" s="339" t="s">
        <v>742</v>
      </c>
      <c r="I1693" s="330"/>
      <c r="J1693" s="330"/>
      <c r="K1693" s="330"/>
      <c r="L1693" s="330"/>
    </row>
    <row r="1694" spans="1:12">
      <c r="A1694" s="330" t="s">
        <v>58</v>
      </c>
      <c r="B1694" s="330"/>
      <c r="C1694" s="330"/>
      <c r="D1694" s="330"/>
      <c r="E1694" s="330"/>
      <c r="F1694" s="330"/>
      <c r="H1694" s="330" t="s">
        <v>59</v>
      </c>
      <c r="I1694" s="330"/>
      <c r="J1694" s="330"/>
      <c r="K1694" s="330"/>
      <c r="L1694" s="330"/>
    </row>
    <row r="1695" spans="1:12" ht="9.75" customHeight="1">
      <c r="E1695" s="144"/>
    </row>
    <row r="1696" spans="1:12" ht="9.75" customHeight="1">
      <c r="E1696" s="144"/>
    </row>
    <row r="1697" spans="1:12">
      <c r="A1697" s="340" t="e">
        <f>#REF!</f>
        <v>#REF!</v>
      </c>
      <c r="B1697" s="340"/>
      <c r="C1697" s="340"/>
      <c r="D1697" s="340"/>
      <c r="E1697" s="340"/>
      <c r="F1697" s="340"/>
      <c r="H1697" s="340" t="e">
        <f>#REF!</f>
        <v>#REF!</v>
      </c>
      <c r="I1697" s="340"/>
      <c r="J1697" s="340"/>
      <c r="K1697" s="340"/>
      <c r="L1697" s="340"/>
    </row>
    <row r="1698" spans="1:12">
      <c r="A1698" s="330" t="e">
        <f>#REF!</f>
        <v>#REF!</v>
      </c>
      <c r="B1698" s="330"/>
      <c r="C1698" s="330"/>
      <c r="D1698" s="330"/>
      <c r="E1698" s="330"/>
      <c r="F1698" s="330"/>
      <c r="H1698" s="330" t="e">
        <f>#REF!</f>
        <v>#REF!</v>
      </c>
      <c r="I1698" s="330"/>
      <c r="J1698" s="330"/>
      <c r="K1698" s="330"/>
      <c r="L1698" s="330"/>
    </row>
    <row r="1699" spans="1:12">
      <c r="E1699" s="144"/>
    </row>
    <row r="1700" spans="1:12">
      <c r="A1700" s="331" t="s">
        <v>60</v>
      </c>
      <c r="B1700" s="331"/>
      <c r="C1700" s="331"/>
      <c r="D1700" s="331"/>
      <c r="E1700" s="331"/>
      <c r="F1700" s="331"/>
    </row>
    <row r="1701" spans="1:12">
      <c r="A1701" s="331" t="s">
        <v>61</v>
      </c>
      <c r="B1701" s="331"/>
      <c r="C1701" s="331"/>
      <c r="D1701" s="331"/>
      <c r="E1701" s="331"/>
      <c r="F1701" s="331"/>
    </row>
    <row r="1702" spans="1:12">
      <c r="A1702" s="330"/>
      <c r="B1702" s="330"/>
      <c r="C1702" s="330"/>
      <c r="D1702" s="330"/>
      <c r="E1702" s="330"/>
      <c r="F1702" s="330"/>
    </row>
    <row r="1705" spans="1:12">
      <c r="A1705" s="143" t="s">
        <v>62</v>
      </c>
      <c r="B1705" s="147" t="s">
        <v>63</v>
      </c>
    </row>
    <row r="1707" spans="1:12">
      <c r="A1707" s="143" t="s">
        <v>64</v>
      </c>
      <c r="B1707" s="147" t="s">
        <v>65</v>
      </c>
    </row>
    <row r="1709" spans="1:12">
      <c r="A1709" s="143" t="s">
        <v>66</v>
      </c>
      <c r="B1709" s="147" t="s">
        <v>67</v>
      </c>
    </row>
    <row r="1711" spans="1:12">
      <c r="A1711" s="143" t="s">
        <v>68</v>
      </c>
      <c r="B1711" s="147" t="s">
        <v>69</v>
      </c>
    </row>
    <row r="1712" spans="1:12" s="151" customFormat="1" ht="32.25" customHeight="1">
      <c r="A1712" s="149"/>
      <c r="B1712" s="332" t="s">
        <v>70</v>
      </c>
      <c r="C1712" s="332"/>
      <c r="D1712" s="332"/>
      <c r="E1712" s="332"/>
      <c r="F1712" s="332"/>
      <c r="G1712" s="332"/>
      <c r="H1712" s="332"/>
      <c r="I1712" s="149"/>
      <c r="J1712" s="150"/>
      <c r="K1712" s="150"/>
    </row>
    <row r="1713" spans="2:2">
      <c r="B1713" s="147" t="s">
        <v>71</v>
      </c>
    </row>
  </sheetData>
  <mergeCells count="1681">
    <mergeCell ref="A1:L1"/>
    <mergeCell ref="A2:L2"/>
    <mergeCell ref="B3:D3"/>
    <mergeCell ref="G3:H3"/>
    <mergeCell ref="J3:K3"/>
    <mergeCell ref="B4:D4"/>
    <mergeCell ref="B17:D17"/>
    <mergeCell ref="B18:D18"/>
    <mergeCell ref="B19:D19"/>
    <mergeCell ref="B20:D20"/>
    <mergeCell ref="B21:D21"/>
    <mergeCell ref="B22:D22"/>
    <mergeCell ref="B11:D11"/>
    <mergeCell ref="B12:D12"/>
    <mergeCell ref="B13:D13"/>
    <mergeCell ref="B14:D14"/>
    <mergeCell ref="B15:D15"/>
    <mergeCell ref="B16:D16"/>
    <mergeCell ref="B5:D5"/>
    <mergeCell ref="B6:D6"/>
    <mergeCell ref="B7:D7"/>
    <mergeCell ref="B8:D8"/>
    <mergeCell ref="B9:D9"/>
    <mergeCell ref="B10:D10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71:D71"/>
    <mergeCell ref="B72:D72"/>
    <mergeCell ref="B73:D73"/>
    <mergeCell ref="B74:D74"/>
    <mergeCell ref="B76:D76"/>
    <mergeCell ref="B77:D77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53:D253"/>
    <mergeCell ref="B254:D254"/>
    <mergeCell ref="B255:D255"/>
    <mergeCell ref="B256:D256"/>
    <mergeCell ref="B257:D257"/>
    <mergeCell ref="B258:D258"/>
    <mergeCell ref="B247:D247"/>
    <mergeCell ref="B248:D248"/>
    <mergeCell ref="B249:D249"/>
    <mergeCell ref="B250:D250"/>
    <mergeCell ref="B251:D251"/>
    <mergeCell ref="B252:D252"/>
    <mergeCell ref="B240:D240"/>
    <mergeCell ref="B241:D241"/>
    <mergeCell ref="B242:D242"/>
    <mergeCell ref="B243:D243"/>
    <mergeCell ref="B244:D244"/>
    <mergeCell ref="B246:D246"/>
    <mergeCell ref="B271:D271"/>
    <mergeCell ref="B272:D272"/>
    <mergeCell ref="B273:D273"/>
    <mergeCell ref="B274:D274"/>
    <mergeCell ref="B275:D275"/>
    <mergeCell ref="B276:D276"/>
    <mergeCell ref="B265:D265"/>
    <mergeCell ref="B266:D266"/>
    <mergeCell ref="B267:D267"/>
    <mergeCell ref="B268:D268"/>
    <mergeCell ref="B269:D269"/>
    <mergeCell ref="B270:D270"/>
    <mergeCell ref="B259:D259"/>
    <mergeCell ref="B260:D260"/>
    <mergeCell ref="B261:D261"/>
    <mergeCell ref="B262:D262"/>
    <mergeCell ref="B263:D263"/>
    <mergeCell ref="B264:D264"/>
    <mergeCell ref="B289:D289"/>
    <mergeCell ref="B290:D290"/>
    <mergeCell ref="B291:D291"/>
    <mergeCell ref="B292:D292"/>
    <mergeCell ref="B293:D293"/>
    <mergeCell ref="B294:D294"/>
    <mergeCell ref="B283:D283"/>
    <mergeCell ref="B284:D284"/>
    <mergeCell ref="B285:D285"/>
    <mergeCell ref="B286:D286"/>
    <mergeCell ref="B287:D287"/>
    <mergeCell ref="B288:D288"/>
    <mergeCell ref="B277:D277"/>
    <mergeCell ref="B278:D278"/>
    <mergeCell ref="B279:D279"/>
    <mergeCell ref="B280:D280"/>
    <mergeCell ref="B281:D281"/>
    <mergeCell ref="B282:D282"/>
    <mergeCell ref="B307:D307"/>
    <mergeCell ref="B308:D308"/>
    <mergeCell ref="B309:D309"/>
    <mergeCell ref="B310:D310"/>
    <mergeCell ref="B311:D311"/>
    <mergeCell ref="B312:D312"/>
    <mergeCell ref="B301:D301"/>
    <mergeCell ref="B302:D302"/>
    <mergeCell ref="B303:D303"/>
    <mergeCell ref="B304:D304"/>
    <mergeCell ref="B305:D305"/>
    <mergeCell ref="B306:D306"/>
    <mergeCell ref="B295:D295"/>
    <mergeCell ref="B296:D296"/>
    <mergeCell ref="B297:D297"/>
    <mergeCell ref="B298:D298"/>
    <mergeCell ref="B299:D299"/>
    <mergeCell ref="B300:D300"/>
    <mergeCell ref="B325:D325"/>
    <mergeCell ref="B326:D326"/>
    <mergeCell ref="B327:D327"/>
    <mergeCell ref="B328:D328"/>
    <mergeCell ref="B329:D329"/>
    <mergeCell ref="B330:D330"/>
    <mergeCell ref="B319:D319"/>
    <mergeCell ref="B320:D320"/>
    <mergeCell ref="B321:D321"/>
    <mergeCell ref="B322:D322"/>
    <mergeCell ref="B323:D323"/>
    <mergeCell ref="B324:D324"/>
    <mergeCell ref="B313:D313"/>
    <mergeCell ref="B314:D314"/>
    <mergeCell ref="B315:D315"/>
    <mergeCell ref="B316:D316"/>
    <mergeCell ref="B317:D317"/>
    <mergeCell ref="B318:D318"/>
    <mergeCell ref="B343:D343"/>
    <mergeCell ref="B344:D344"/>
    <mergeCell ref="B345:D345"/>
    <mergeCell ref="B346:D346"/>
    <mergeCell ref="B347:D347"/>
    <mergeCell ref="B348:D348"/>
    <mergeCell ref="B337:D337"/>
    <mergeCell ref="B338:D338"/>
    <mergeCell ref="B339:D339"/>
    <mergeCell ref="B340:D340"/>
    <mergeCell ref="B341:D341"/>
    <mergeCell ref="B342:D342"/>
    <mergeCell ref="B331:D331"/>
    <mergeCell ref="B332:D332"/>
    <mergeCell ref="B333:D333"/>
    <mergeCell ref="B334:D334"/>
    <mergeCell ref="B335:D335"/>
    <mergeCell ref="B336:D336"/>
    <mergeCell ref="B361:D361"/>
    <mergeCell ref="B362:D362"/>
    <mergeCell ref="B363:D363"/>
    <mergeCell ref="B364:D364"/>
    <mergeCell ref="B365:D365"/>
    <mergeCell ref="B366:D366"/>
    <mergeCell ref="B355:D355"/>
    <mergeCell ref="B356:D356"/>
    <mergeCell ref="B357:D357"/>
    <mergeCell ref="B358:D358"/>
    <mergeCell ref="B359:D359"/>
    <mergeCell ref="B360:D360"/>
    <mergeCell ref="B349:D349"/>
    <mergeCell ref="B350:D350"/>
    <mergeCell ref="B351:D351"/>
    <mergeCell ref="B352:D352"/>
    <mergeCell ref="B353:D353"/>
    <mergeCell ref="B354:D354"/>
    <mergeCell ref="B379:D379"/>
    <mergeCell ref="B380:D380"/>
    <mergeCell ref="B381:D381"/>
    <mergeCell ref="B382:D382"/>
    <mergeCell ref="B383:D383"/>
    <mergeCell ref="B384:D384"/>
    <mergeCell ref="B373:D373"/>
    <mergeCell ref="B374:D374"/>
    <mergeCell ref="B375:D375"/>
    <mergeCell ref="B376:D376"/>
    <mergeCell ref="B377:D377"/>
    <mergeCell ref="B378:D378"/>
    <mergeCell ref="B367:D367"/>
    <mergeCell ref="B368:D368"/>
    <mergeCell ref="B369:D369"/>
    <mergeCell ref="B370:D370"/>
    <mergeCell ref="B371:D371"/>
    <mergeCell ref="B372:D372"/>
    <mergeCell ref="B397:D397"/>
    <mergeCell ref="B398:D398"/>
    <mergeCell ref="B399:D399"/>
    <mergeCell ref="B400:D400"/>
    <mergeCell ref="B401:D401"/>
    <mergeCell ref="B402:D402"/>
    <mergeCell ref="B391:D391"/>
    <mergeCell ref="B392:D392"/>
    <mergeCell ref="B393:D393"/>
    <mergeCell ref="B394:D394"/>
    <mergeCell ref="B395:D395"/>
    <mergeCell ref="B396:D396"/>
    <mergeCell ref="B385:D385"/>
    <mergeCell ref="B386:D386"/>
    <mergeCell ref="B387:D387"/>
    <mergeCell ref="B388:D388"/>
    <mergeCell ref="B389:D389"/>
    <mergeCell ref="B390:D390"/>
    <mergeCell ref="B416:D416"/>
    <mergeCell ref="B417:D417"/>
    <mergeCell ref="B418:D418"/>
    <mergeCell ref="B419:D419"/>
    <mergeCell ref="B420:D420"/>
    <mergeCell ref="B421:D421"/>
    <mergeCell ref="B409:D409"/>
    <mergeCell ref="B411:D411"/>
    <mergeCell ref="B412:D412"/>
    <mergeCell ref="B413:D413"/>
    <mergeCell ref="B414:D414"/>
    <mergeCell ref="B415:D415"/>
    <mergeCell ref="B403:D403"/>
    <mergeCell ref="B404:D404"/>
    <mergeCell ref="B405:D405"/>
    <mergeCell ref="B406:D406"/>
    <mergeCell ref="B407:D407"/>
    <mergeCell ref="B408:D408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88:D488"/>
    <mergeCell ref="B489:D489"/>
    <mergeCell ref="B490:D490"/>
    <mergeCell ref="B491:D491"/>
    <mergeCell ref="B492:D492"/>
    <mergeCell ref="B493:D493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506:D506"/>
    <mergeCell ref="B507:D507"/>
    <mergeCell ref="B508:D508"/>
    <mergeCell ref="B509:D509"/>
    <mergeCell ref="B510:D510"/>
    <mergeCell ref="B511:D511"/>
    <mergeCell ref="B500:D500"/>
    <mergeCell ref="B501:D501"/>
    <mergeCell ref="B502:D502"/>
    <mergeCell ref="B503:D503"/>
    <mergeCell ref="B504:D504"/>
    <mergeCell ref="B505:D505"/>
    <mergeCell ref="B494:D494"/>
    <mergeCell ref="B495:D495"/>
    <mergeCell ref="B496:D496"/>
    <mergeCell ref="B497:D497"/>
    <mergeCell ref="B498:D498"/>
    <mergeCell ref="B499:D499"/>
    <mergeCell ref="B524:D524"/>
    <mergeCell ref="B525:D525"/>
    <mergeCell ref="B526:D526"/>
    <mergeCell ref="B527:D527"/>
    <mergeCell ref="B528:D528"/>
    <mergeCell ref="B529:D529"/>
    <mergeCell ref="B518:D518"/>
    <mergeCell ref="B519:D519"/>
    <mergeCell ref="B520:D520"/>
    <mergeCell ref="B521:D521"/>
    <mergeCell ref="B522:D522"/>
    <mergeCell ref="B523:D523"/>
    <mergeCell ref="B512:D512"/>
    <mergeCell ref="B513:D513"/>
    <mergeCell ref="B514:D514"/>
    <mergeCell ref="B515:D515"/>
    <mergeCell ref="B516:D516"/>
    <mergeCell ref="B517:D517"/>
    <mergeCell ref="B542:D542"/>
    <mergeCell ref="B543:D543"/>
    <mergeCell ref="B544:D544"/>
    <mergeCell ref="B546:D546"/>
    <mergeCell ref="B547:D547"/>
    <mergeCell ref="B548:D548"/>
    <mergeCell ref="B536:D536"/>
    <mergeCell ref="B537:D537"/>
    <mergeCell ref="B538:D538"/>
    <mergeCell ref="B539:D539"/>
    <mergeCell ref="B540:D540"/>
    <mergeCell ref="B541:D541"/>
    <mergeCell ref="B530:D530"/>
    <mergeCell ref="B531:D531"/>
    <mergeCell ref="B532:D532"/>
    <mergeCell ref="B533:D533"/>
    <mergeCell ref="B534:D534"/>
    <mergeCell ref="B535:D535"/>
    <mergeCell ref="B561:D561"/>
    <mergeCell ref="B562:D562"/>
    <mergeCell ref="B563:D563"/>
    <mergeCell ref="B564:D564"/>
    <mergeCell ref="B565:D565"/>
    <mergeCell ref="B566:D566"/>
    <mergeCell ref="B555:D555"/>
    <mergeCell ref="B556:D556"/>
    <mergeCell ref="B557:D557"/>
    <mergeCell ref="B558:D558"/>
    <mergeCell ref="B559:D559"/>
    <mergeCell ref="B560:D560"/>
    <mergeCell ref="B549:D549"/>
    <mergeCell ref="B550:D550"/>
    <mergeCell ref="B551:D551"/>
    <mergeCell ref="B552:D552"/>
    <mergeCell ref="B553:D553"/>
    <mergeCell ref="B554:D554"/>
    <mergeCell ref="B579:D579"/>
    <mergeCell ref="B580:D580"/>
    <mergeCell ref="B581:D581"/>
    <mergeCell ref="B582:D582"/>
    <mergeCell ref="B583:D583"/>
    <mergeCell ref="B584:D584"/>
    <mergeCell ref="B573:D573"/>
    <mergeCell ref="B574:D574"/>
    <mergeCell ref="B575:D575"/>
    <mergeCell ref="B576:D576"/>
    <mergeCell ref="B577:D577"/>
    <mergeCell ref="B578:D578"/>
    <mergeCell ref="B567:D567"/>
    <mergeCell ref="B568:D568"/>
    <mergeCell ref="B569:D569"/>
    <mergeCell ref="B570:D570"/>
    <mergeCell ref="B571:D571"/>
    <mergeCell ref="B572:D572"/>
    <mergeCell ref="B597:D597"/>
    <mergeCell ref="B598:D598"/>
    <mergeCell ref="B599:D599"/>
    <mergeCell ref="B600:D600"/>
    <mergeCell ref="B601:D601"/>
    <mergeCell ref="B602:D602"/>
    <mergeCell ref="B591:D591"/>
    <mergeCell ref="B592:D592"/>
    <mergeCell ref="B593:D593"/>
    <mergeCell ref="B594:D594"/>
    <mergeCell ref="B595:D595"/>
    <mergeCell ref="B596:D596"/>
    <mergeCell ref="B585:D585"/>
    <mergeCell ref="B586:D586"/>
    <mergeCell ref="B587:D587"/>
    <mergeCell ref="B588:D588"/>
    <mergeCell ref="B589:D589"/>
    <mergeCell ref="B590:D590"/>
    <mergeCell ref="B615:D615"/>
    <mergeCell ref="B616:D616"/>
    <mergeCell ref="B617:D617"/>
    <mergeCell ref="B618:D618"/>
    <mergeCell ref="B619:D619"/>
    <mergeCell ref="B620:D620"/>
    <mergeCell ref="B609:D609"/>
    <mergeCell ref="B610:D610"/>
    <mergeCell ref="B611:D611"/>
    <mergeCell ref="B612:D612"/>
    <mergeCell ref="B613:D613"/>
    <mergeCell ref="B614:D614"/>
    <mergeCell ref="B603:D603"/>
    <mergeCell ref="B604:D604"/>
    <mergeCell ref="B605:D605"/>
    <mergeCell ref="B606:D606"/>
    <mergeCell ref="B607:D607"/>
    <mergeCell ref="B608:D608"/>
    <mergeCell ref="B633:D633"/>
    <mergeCell ref="B634:D634"/>
    <mergeCell ref="B635:D635"/>
    <mergeCell ref="B636:D636"/>
    <mergeCell ref="B637:D637"/>
    <mergeCell ref="B638:D638"/>
    <mergeCell ref="B627:D627"/>
    <mergeCell ref="B628:D628"/>
    <mergeCell ref="B629:D629"/>
    <mergeCell ref="B630:D630"/>
    <mergeCell ref="B631:D631"/>
    <mergeCell ref="B632:D632"/>
    <mergeCell ref="B621:D621"/>
    <mergeCell ref="B622:D622"/>
    <mergeCell ref="B623:D623"/>
    <mergeCell ref="B624:D624"/>
    <mergeCell ref="B625:D625"/>
    <mergeCell ref="B626:D626"/>
    <mergeCell ref="B651:D651"/>
    <mergeCell ref="B652:D652"/>
    <mergeCell ref="B653:D653"/>
    <mergeCell ref="B654:D654"/>
    <mergeCell ref="B655:D655"/>
    <mergeCell ref="B656:D656"/>
    <mergeCell ref="B645:D645"/>
    <mergeCell ref="B646:D646"/>
    <mergeCell ref="B647:D647"/>
    <mergeCell ref="B648:D648"/>
    <mergeCell ref="B649:D649"/>
    <mergeCell ref="B650:D650"/>
    <mergeCell ref="B639:D639"/>
    <mergeCell ref="B640:D640"/>
    <mergeCell ref="B641:D641"/>
    <mergeCell ref="B642:D642"/>
    <mergeCell ref="B643:D643"/>
    <mergeCell ref="B644:D644"/>
    <mergeCell ref="B669:D669"/>
    <mergeCell ref="B670:D670"/>
    <mergeCell ref="B671:D671"/>
    <mergeCell ref="B672:D672"/>
    <mergeCell ref="B673:D673"/>
    <mergeCell ref="B674:D674"/>
    <mergeCell ref="B663:D663"/>
    <mergeCell ref="B664:D664"/>
    <mergeCell ref="B665:D665"/>
    <mergeCell ref="B666:D666"/>
    <mergeCell ref="B667:D667"/>
    <mergeCell ref="B668:D668"/>
    <mergeCell ref="B657:D657"/>
    <mergeCell ref="B658:D658"/>
    <mergeCell ref="B659:D659"/>
    <mergeCell ref="B660:D660"/>
    <mergeCell ref="B661:D661"/>
    <mergeCell ref="B662:D662"/>
    <mergeCell ref="B687:D687"/>
    <mergeCell ref="B688:D688"/>
    <mergeCell ref="B689:D689"/>
    <mergeCell ref="B690:D690"/>
    <mergeCell ref="B691:D691"/>
    <mergeCell ref="B692:D692"/>
    <mergeCell ref="B681:D681"/>
    <mergeCell ref="B682:D682"/>
    <mergeCell ref="B683:D683"/>
    <mergeCell ref="B684:D684"/>
    <mergeCell ref="B685:D685"/>
    <mergeCell ref="B686:D686"/>
    <mergeCell ref="B675:D675"/>
    <mergeCell ref="B676:D676"/>
    <mergeCell ref="B677:D677"/>
    <mergeCell ref="B678:D678"/>
    <mergeCell ref="B679:D679"/>
    <mergeCell ref="B680:D680"/>
    <mergeCell ref="B705:D705"/>
    <mergeCell ref="B706:D706"/>
    <mergeCell ref="B707:D707"/>
    <mergeCell ref="B708:D708"/>
    <mergeCell ref="B709:D709"/>
    <mergeCell ref="B710:D710"/>
    <mergeCell ref="B699:D699"/>
    <mergeCell ref="B700:D700"/>
    <mergeCell ref="B701:D701"/>
    <mergeCell ref="B702:D702"/>
    <mergeCell ref="B703:D703"/>
    <mergeCell ref="B704:D704"/>
    <mergeCell ref="B693:D693"/>
    <mergeCell ref="B694:D694"/>
    <mergeCell ref="B695:D695"/>
    <mergeCell ref="B696:D696"/>
    <mergeCell ref="B697:D697"/>
    <mergeCell ref="B698:D698"/>
    <mergeCell ref="B723:D723"/>
    <mergeCell ref="B724:D724"/>
    <mergeCell ref="B725:D725"/>
    <mergeCell ref="B726:D726"/>
    <mergeCell ref="B727:D727"/>
    <mergeCell ref="B728:D728"/>
    <mergeCell ref="B717:D717"/>
    <mergeCell ref="B718:D718"/>
    <mergeCell ref="B719:D719"/>
    <mergeCell ref="B720:D720"/>
    <mergeCell ref="B721:D721"/>
    <mergeCell ref="B722:D722"/>
    <mergeCell ref="B711:D711"/>
    <mergeCell ref="B712:D712"/>
    <mergeCell ref="B713:D713"/>
    <mergeCell ref="B714:D714"/>
    <mergeCell ref="B715:D715"/>
    <mergeCell ref="B716:D716"/>
    <mergeCell ref="B741:D741"/>
    <mergeCell ref="B742:D742"/>
    <mergeCell ref="B743:D743"/>
    <mergeCell ref="B744:D744"/>
    <mergeCell ref="B745:D745"/>
    <mergeCell ref="B747:D747"/>
    <mergeCell ref="B735:D735"/>
    <mergeCell ref="B736:D736"/>
    <mergeCell ref="B737:D737"/>
    <mergeCell ref="B738:D738"/>
    <mergeCell ref="B739:D739"/>
    <mergeCell ref="B740:D740"/>
    <mergeCell ref="B729:D729"/>
    <mergeCell ref="B730:D730"/>
    <mergeCell ref="B731:D731"/>
    <mergeCell ref="B732:D732"/>
    <mergeCell ref="B733:D733"/>
    <mergeCell ref="B734:D734"/>
    <mergeCell ref="B760:D760"/>
    <mergeCell ref="B761:D761"/>
    <mergeCell ref="B762:D762"/>
    <mergeCell ref="B763:D763"/>
    <mergeCell ref="B764:D764"/>
    <mergeCell ref="B765:D765"/>
    <mergeCell ref="B754:D754"/>
    <mergeCell ref="B755:D755"/>
    <mergeCell ref="B756:D756"/>
    <mergeCell ref="B757:D757"/>
    <mergeCell ref="B758:D758"/>
    <mergeCell ref="B759:D759"/>
    <mergeCell ref="B748:D748"/>
    <mergeCell ref="B749:D749"/>
    <mergeCell ref="B750:D750"/>
    <mergeCell ref="B751:D751"/>
    <mergeCell ref="B752:D752"/>
    <mergeCell ref="B753:D753"/>
    <mergeCell ref="B778:D778"/>
    <mergeCell ref="B779:D779"/>
    <mergeCell ref="B780:D780"/>
    <mergeCell ref="B781:D781"/>
    <mergeCell ref="B782:D782"/>
    <mergeCell ref="B783:D783"/>
    <mergeCell ref="B772:D772"/>
    <mergeCell ref="B773:D773"/>
    <mergeCell ref="B774:D774"/>
    <mergeCell ref="B775:D775"/>
    <mergeCell ref="B776:D776"/>
    <mergeCell ref="B777:D777"/>
    <mergeCell ref="B766:D766"/>
    <mergeCell ref="B767:D767"/>
    <mergeCell ref="B768:D768"/>
    <mergeCell ref="B769:D769"/>
    <mergeCell ref="B770:D770"/>
    <mergeCell ref="B771:D771"/>
    <mergeCell ref="B796:D796"/>
    <mergeCell ref="B797:D797"/>
    <mergeCell ref="B798:D798"/>
    <mergeCell ref="B799:D799"/>
    <mergeCell ref="B800:D800"/>
    <mergeCell ref="B801:D801"/>
    <mergeCell ref="B790:D790"/>
    <mergeCell ref="B791:D791"/>
    <mergeCell ref="B792:D792"/>
    <mergeCell ref="B793:D793"/>
    <mergeCell ref="B794:D794"/>
    <mergeCell ref="B795:D795"/>
    <mergeCell ref="B784:D784"/>
    <mergeCell ref="B785:D785"/>
    <mergeCell ref="B786:D786"/>
    <mergeCell ref="B787:D787"/>
    <mergeCell ref="B788:D788"/>
    <mergeCell ref="B789:D789"/>
    <mergeCell ref="B814:D814"/>
    <mergeCell ref="B815:D815"/>
    <mergeCell ref="B816:D816"/>
    <mergeCell ref="B817:D817"/>
    <mergeCell ref="B818:D818"/>
    <mergeCell ref="B819:D819"/>
    <mergeCell ref="B808:D808"/>
    <mergeCell ref="B809:D809"/>
    <mergeCell ref="B810:D810"/>
    <mergeCell ref="B811:D811"/>
    <mergeCell ref="B812:D812"/>
    <mergeCell ref="B813:D813"/>
    <mergeCell ref="B802:D802"/>
    <mergeCell ref="B803:D803"/>
    <mergeCell ref="B804:D804"/>
    <mergeCell ref="B805:D805"/>
    <mergeCell ref="B806:D806"/>
    <mergeCell ref="B807:D807"/>
    <mergeCell ref="B832:D832"/>
    <mergeCell ref="B833:D833"/>
    <mergeCell ref="B834:D834"/>
    <mergeCell ref="B835:D835"/>
    <mergeCell ref="B836:D836"/>
    <mergeCell ref="B837:D837"/>
    <mergeCell ref="B826:D826"/>
    <mergeCell ref="B827:D827"/>
    <mergeCell ref="B828:D828"/>
    <mergeCell ref="B829:D829"/>
    <mergeCell ref="B830:D830"/>
    <mergeCell ref="B831:D831"/>
    <mergeCell ref="B820:D820"/>
    <mergeCell ref="B821:D821"/>
    <mergeCell ref="B822:D822"/>
    <mergeCell ref="B823:D823"/>
    <mergeCell ref="B824:D824"/>
    <mergeCell ref="B825:D825"/>
    <mergeCell ref="B850:D850"/>
    <mergeCell ref="B851:D851"/>
    <mergeCell ref="B852:D852"/>
    <mergeCell ref="B853:D853"/>
    <mergeCell ref="B854:D854"/>
    <mergeCell ref="B855:D855"/>
    <mergeCell ref="B844:D844"/>
    <mergeCell ref="B845:D845"/>
    <mergeCell ref="B846:D846"/>
    <mergeCell ref="B847:D847"/>
    <mergeCell ref="B848:D848"/>
    <mergeCell ref="B849:D849"/>
    <mergeCell ref="B838:D838"/>
    <mergeCell ref="B839:D839"/>
    <mergeCell ref="B840:D840"/>
    <mergeCell ref="B841:D841"/>
    <mergeCell ref="B842:D842"/>
    <mergeCell ref="B843:D843"/>
    <mergeCell ref="B868:D868"/>
    <mergeCell ref="B869:D869"/>
    <mergeCell ref="B870:D870"/>
    <mergeCell ref="B871:D871"/>
    <mergeCell ref="B872:D872"/>
    <mergeCell ref="B873:D873"/>
    <mergeCell ref="B862:D862"/>
    <mergeCell ref="B863:D863"/>
    <mergeCell ref="B864:D864"/>
    <mergeCell ref="B865:D865"/>
    <mergeCell ref="B866:D866"/>
    <mergeCell ref="B867:D867"/>
    <mergeCell ref="B856:D856"/>
    <mergeCell ref="B857:D857"/>
    <mergeCell ref="B858:D858"/>
    <mergeCell ref="B859:D859"/>
    <mergeCell ref="B860:D860"/>
    <mergeCell ref="B861:D861"/>
    <mergeCell ref="B886:D886"/>
    <mergeCell ref="B887:D887"/>
    <mergeCell ref="B888:D888"/>
    <mergeCell ref="B889:D889"/>
    <mergeCell ref="B890:D890"/>
    <mergeCell ref="B891:D891"/>
    <mergeCell ref="B880:D880"/>
    <mergeCell ref="B881:D881"/>
    <mergeCell ref="B882:D882"/>
    <mergeCell ref="B883:D883"/>
    <mergeCell ref="B884:D884"/>
    <mergeCell ref="B885:C885"/>
    <mergeCell ref="B874:D874"/>
    <mergeCell ref="B875:D875"/>
    <mergeCell ref="B876:D876"/>
    <mergeCell ref="B877:D877"/>
    <mergeCell ref="B878:D878"/>
    <mergeCell ref="B879:D879"/>
    <mergeCell ref="B904:D904"/>
    <mergeCell ref="B905:D905"/>
    <mergeCell ref="B906:D906"/>
    <mergeCell ref="B907:D907"/>
    <mergeCell ref="B908:D908"/>
    <mergeCell ref="B909:D909"/>
    <mergeCell ref="B898:D898"/>
    <mergeCell ref="B899:D899"/>
    <mergeCell ref="B900:D900"/>
    <mergeCell ref="B901:D901"/>
    <mergeCell ref="B902:D902"/>
    <mergeCell ref="B903:D903"/>
    <mergeCell ref="B892:D892"/>
    <mergeCell ref="B893:D893"/>
    <mergeCell ref="B894:D894"/>
    <mergeCell ref="B895:D895"/>
    <mergeCell ref="B896:D896"/>
    <mergeCell ref="B897:D897"/>
    <mergeCell ref="B922:D922"/>
    <mergeCell ref="B923:D923"/>
    <mergeCell ref="B924:D924"/>
    <mergeCell ref="B925:D925"/>
    <mergeCell ref="B926:D926"/>
    <mergeCell ref="B927:D927"/>
    <mergeCell ref="B916:D916"/>
    <mergeCell ref="B917:D917"/>
    <mergeCell ref="B918:D918"/>
    <mergeCell ref="B919:D919"/>
    <mergeCell ref="B920:D920"/>
    <mergeCell ref="B921:D921"/>
    <mergeCell ref="B910:D910"/>
    <mergeCell ref="B911:D911"/>
    <mergeCell ref="B912:D912"/>
    <mergeCell ref="B913:D913"/>
    <mergeCell ref="B914:D914"/>
    <mergeCell ref="B915:D915"/>
    <mergeCell ref="B941:D941"/>
    <mergeCell ref="B942:D942"/>
    <mergeCell ref="B943:D943"/>
    <mergeCell ref="B944:D944"/>
    <mergeCell ref="B945:D945"/>
    <mergeCell ref="B953:D953"/>
    <mergeCell ref="B934:D934"/>
    <mergeCell ref="B935:D935"/>
    <mergeCell ref="B936:D936"/>
    <mergeCell ref="B938:D938"/>
    <mergeCell ref="B939:D939"/>
    <mergeCell ref="B940:D940"/>
    <mergeCell ref="B928:D928"/>
    <mergeCell ref="B929:D929"/>
    <mergeCell ref="B930:D930"/>
    <mergeCell ref="B931:D931"/>
    <mergeCell ref="B932:D932"/>
    <mergeCell ref="B933:D933"/>
    <mergeCell ref="B964:C964"/>
    <mergeCell ref="B965:C965"/>
    <mergeCell ref="B966:D966"/>
    <mergeCell ref="B967:D967"/>
    <mergeCell ref="B968:D968"/>
    <mergeCell ref="B969:C969"/>
    <mergeCell ref="B958:C958"/>
    <mergeCell ref="B959:C959"/>
    <mergeCell ref="B960:C960"/>
    <mergeCell ref="B961:C961"/>
    <mergeCell ref="B962:C962"/>
    <mergeCell ref="B963:C963"/>
    <mergeCell ref="B954:D954"/>
    <mergeCell ref="G954:H954"/>
    <mergeCell ref="J954:K954"/>
    <mergeCell ref="B955:D955"/>
    <mergeCell ref="B956:D956"/>
    <mergeCell ref="B957:D957"/>
    <mergeCell ref="B982:D982"/>
    <mergeCell ref="B983:C983"/>
    <mergeCell ref="B984:D984"/>
    <mergeCell ref="B985:D985"/>
    <mergeCell ref="B986:D986"/>
    <mergeCell ref="B987:D987"/>
    <mergeCell ref="B976:D976"/>
    <mergeCell ref="B977:D977"/>
    <mergeCell ref="B978:D978"/>
    <mergeCell ref="B979:D979"/>
    <mergeCell ref="B980:D980"/>
    <mergeCell ref="B981:D981"/>
    <mergeCell ref="B970:C970"/>
    <mergeCell ref="B971:D971"/>
    <mergeCell ref="B972:D972"/>
    <mergeCell ref="B973:D973"/>
    <mergeCell ref="B974:D974"/>
    <mergeCell ref="B975:D975"/>
    <mergeCell ref="B1000:C1000"/>
    <mergeCell ref="B1001:D1001"/>
    <mergeCell ref="B1002:D1002"/>
    <mergeCell ref="B1003:D1003"/>
    <mergeCell ref="B1004:D1004"/>
    <mergeCell ref="B1005:D1005"/>
    <mergeCell ref="B994:D994"/>
    <mergeCell ref="B995:D995"/>
    <mergeCell ref="B996:D996"/>
    <mergeCell ref="B997:D997"/>
    <mergeCell ref="B998:D998"/>
    <mergeCell ref="B999:D999"/>
    <mergeCell ref="B988:D988"/>
    <mergeCell ref="B989:D989"/>
    <mergeCell ref="B990:D990"/>
    <mergeCell ref="B991:D991"/>
    <mergeCell ref="B992:D992"/>
    <mergeCell ref="B993:D993"/>
    <mergeCell ref="B1018:D1018"/>
    <mergeCell ref="B1019:D1019"/>
    <mergeCell ref="B1020:D1020"/>
    <mergeCell ref="B1021:D1021"/>
    <mergeCell ref="B1022:D1022"/>
    <mergeCell ref="B1023:D1023"/>
    <mergeCell ref="B1012:D1012"/>
    <mergeCell ref="B1013:D1013"/>
    <mergeCell ref="B1014:D1014"/>
    <mergeCell ref="B1015:D1015"/>
    <mergeCell ref="B1016:D1016"/>
    <mergeCell ref="B1017:D1017"/>
    <mergeCell ref="B1006:D1006"/>
    <mergeCell ref="B1007:D1007"/>
    <mergeCell ref="B1008:D1008"/>
    <mergeCell ref="B1009:D1009"/>
    <mergeCell ref="B1010:D1010"/>
    <mergeCell ref="B1011:D1011"/>
    <mergeCell ref="B1036:D1036"/>
    <mergeCell ref="B1037:D1037"/>
    <mergeCell ref="B1038:D1038"/>
    <mergeCell ref="B1039:D1039"/>
    <mergeCell ref="B1040:D1040"/>
    <mergeCell ref="B1041:D1041"/>
    <mergeCell ref="B1030:D1030"/>
    <mergeCell ref="B1031:D1031"/>
    <mergeCell ref="B1032:D1032"/>
    <mergeCell ref="B1033:D1033"/>
    <mergeCell ref="B1034:D1034"/>
    <mergeCell ref="B1035:D1035"/>
    <mergeCell ref="B1024:D1024"/>
    <mergeCell ref="B1025:D1025"/>
    <mergeCell ref="B1026:D1026"/>
    <mergeCell ref="B1027:D1027"/>
    <mergeCell ref="B1028:D1028"/>
    <mergeCell ref="B1029:D1029"/>
    <mergeCell ref="B1055:D1055"/>
    <mergeCell ref="B1056:D1056"/>
    <mergeCell ref="B1057:D1057"/>
    <mergeCell ref="B1058:D1058"/>
    <mergeCell ref="B1060:D1060"/>
    <mergeCell ref="B1061:D1061"/>
    <mergeCell ref="B1048:D1048"/>
    <mergeCell ref="B1049:D1049"/>
    <mergeCell ref="B1051:D1051"/>
    <mergeCell ref="B1052:D1052"/>
    <mergeCell ref="B1053:D1053"/>
    <mergeCell ref="B1054:D1054"/>
    <mergeCell ref="B1042:C1042"/>
    <mergeCell ref="B1043:C1043"/>
    <mergeCell ref="B1044:C1044"/>
    <mergeCell ref="B1045:D1045"/>
    <mergeCell ref="B1046:D1046"/>
    <mergeCell ref="B1047:C1047"/>
    <mergeCell ref="B1077:D1077"/>
    <mergeCell ref="B1078:D1078"/>
    <mergeCell ref="B1079:D1079"/>
    <mergeCell ref="B1080:D1080"/>
    <mergeCell ref="B1081:D1081"/>
    <mergeCell ref="B1082:D1082"/>
    <mergeCell ref="B1068:D1068"/>
    <mergeCell ref="B1069:D1069"/>
    <mergeCell ref="B1070:D1070"/>
    <mergeCell ref="B1071:D1071"/>
    <mergeCell ref="B1072:D1072"/>
    <mergeCell ref="B1074:D1074"/>
    <mergeCell ref="B1062:D1062"/>
    <mergeCell ref="B1063:D1063"/>
    <mergeCell ref="B1064:D1064"/>
    <mergeCell ref="B1065:D1065"/>
    <mergeCell ref="B1066:D1066"/>
    <mergeCell ref="B1067:D1067"/>
    <mergeCell ref="B1095:D1095"/>
    <mergeCell ref="B1096:D1096"/>
    <mergeCell ref="B1097:D1097"/>
    <mergeCell ref="B1098:D1098"/>
    <mergeCell ref="B1099:D1099"/>
    <mergeCell ref="B1100:D1100"/>
    <mergeCell ref="B1089:D1089"/>
    <mergeCell ref="B1090:D1090"/>
    <mergeCell ref="B1091:D1091"/>
    <mergeCell ref="B1092:D1092"/>
    <mergeCell ref="B1093:D1093"/>
    <mergeCell ref="B1094:D1094"/>
    <mergeCell ref="B1083:D1083"/>
    <mergeCell ref="B1084:D1084"/>
    <mergeCell ref="B1085:D1085"/>
    <mergeCell ref="B1086:D1086"/>
    <mergeCell ref="B1087:D1087"/>
    <mergeCell ref="B1088:D1088"/>
    <mergeCell ref="B1113:D1113"/>
    <mergeCell ref="B1114:D1114"/>
    <mergeCell ref="B1115:D1115"/>
    <mergeCell ref="B1116:D1116"/>
    <mergeCell ref="B1117:D1117"/>
    <mergeCell ref="B1118:D1118"/>
    <mergeCell ref="B1107:D1107"/>
    <mergeCell ref="B1108:D1108"/>
    <mergeCell ref="B1109:D1109"/>
    <mergeCell ref="B1110:D1110"/>
    <mergeCell ref="B1111:D1111"/>
    <mergeCell ref="B1112:D1112"/>
    <mergeCell ref="B1101:D1101"/>
    <mergeCell ref="B1102:D1102"/>
    <mergeCell ref="B1103:D1103"/>
    <mergeCell ref="B1104:D1104"/>
    <mergeCell ref="B1105:D1105"/>
    <mergeCell ref="B1106:D1106"/>
    <mergeCell ref="B1131:D1131"/>
    <mergeCell ref="B1132:D1132"/>
    <mergeCell ref="B1133:D1133"/>
    <mergeCell ref="B1134:D1134"/>
    <mergeCell ref="B1135:D1135"/>
    <mergeCell ref="B1136:D1136"/>
    <mergeCell ref="B1125:D1125"/>
    <mergeCell ref="B1126:D1126"/>
    <mergeCell ref="B1127:D1127"/>
    <mergeCell ref="B1128:D1128"/>
    <mergeCell ref="B1129:D1129"/>
    <mergeCell ref="B1130:D1130"/>
    <mergeCell ref="B1119:D1119"/>
    <mergeCell ref="B1120:D1120"/>
    <mergeCell ref="B1121:D1121"/>
    <mergeCell ref="B1122:D1122"/>
    <mergeCell ref="B1123:D1123"/>
    <mergeCell ref="B1124:D1124"/>
    <mergeCell ref="B1149:D1149"/>
    <mergeCell ref="B1150:D1150"/>
    <mergeCell ref="B1151:D1151"/>
    <mergeCell ref="B1152:D1152"/>
    <mergeCell ref="B1153:D1153"/>
    <mergeCell ref="B1154:D1154"/>
    <mergeCell ref="B1143:D1143"/>
    <mergeCell ref="B1144:D1144"/>
    <mergeCell ref="B1145:D1145"/>
    <mergeCell ref="B1146:D1146"/>
    <mergeCell ref="B1147:D1147"/>
    <mergeCell ref="B1148:D1148"/>
    <mergeCell ref="B1137:D1137"/>
    <mergeCell ref="B1138:D1138"/>
    <mergeCell ref="B1139:D1139"/>
    <mergeCell ref="B1140:D1140"/>
    <mergeCell ref="B1141:D1141"/>
    <mergeCell ref="B1142:D1142"/>
    <mergeCell ref="B1167:D1167"/>
    <mergeCell ref="B1168:D1168"/>
    <mergeCell ref="B1169:D1169"/>
    <mergeCell ref="B1170:D1170"/>
    <mergeCell ref="B1171:D1171"/>
    <mergeCell ref="B1172:C1172"/>
    <mergeCell ref="B1161:D1161"/>
    <mergeCell ref="B1162:D1162"/>
    <mergeCell ref="B1163:D1163"/>
    <mergeCell ref="B1164:D1164"/>
    <mergeCell ref="B1165:D1165"/>
    <mergeCell ref="B1166:D1166"/>
    <mergeCell ref="B1155:D1155"/>
    <mergeCell ref="B1156:D1156"/>
    <mergeCell ref="B1157:D1157"/>
    <mergeCell ref="B1158:D1158"/>
    <mergeCell ref="B1159:D1159"/>
    <mergeCell ref="B1160:D1160"/>
    <mergeCell ref="B1185:C1185"/>
    <mergeCell ref="B1186:C1186"/>
    <mergeCell ref="B1187:C1187"/>
    <mergeCell ref="B1188:C1188"/>
    <mergeCell ref="B1189:C1189"/>
    <mergeCell ref="B1190:C1190"/>
    <mergeCell ref="B1179:C1179"/>
    <mergeCell ref="B1180:C1180"/>
    <mergeCell ref="B1181:C1181"/>
    <mergeCell ref="B1182:C1182"/>
    <mergeCell ref="B1183:C1183"/>
    <mergeCell ref="B1184:C1184"/>
    <mergeCell ref="B1173:C1173"/>
    <mergeCell ref="B1174:C1174"/>
    <mergeCell ref="B1175:C1175"/>
    <mergeCell ref="B1176:C1176"/>
    <mergeCell ref="B1177:C1177"/>
    <mergeCell ref="B1178:C1178"/>
    <mergeCell ref="B1203:C1203"/>
    <mergeCell ref="B1204:D1204"/>
    <mergeCell ref="B1205:D1205"/>
    <mergeCell ref="B1206:D1206"/>
    <mergeCell ref="B1207:C1207"/>
    <mergeCell ref="B1208:C1208"/>
    <mergeCell ref="B1197:C1197"/>
    <mergeCell ref="B1198:C1198"/>
    <mergeCell ref="B1199:C1199"/>
    <mergeCell ref="B1200:C1200"/>
    <mergeCell ref="B1201:C1201"/>
    <mergeCell ref="B1202:C1202"/>
    <mergeCell ref="B1191:C1191"/>
    <mergeCell ref="B1192:C1192"/>
    <mergeCell ref="B1193:C1193"/>
    <mergeCell ref="B1194:C1194"/>
    <mergeCell ref="B1195:C1195"/>
    <mergeCell ref="B1196:C1196"/>
    <mergeCell ref="B1221:D1221"/>
    <mergeCell ref="B1222:D1222"/>
    <mergeCell ref="B1223:D1223"/>
    <mergeCell ref="B1224:D1224"/>
    <mergeCell ref="B1225:D1225"/>
    <mergeCell ref="B1226:D1226"/>
    <mergeCell ref="B1215:D1215"/>
    <mergeCell ref="B1216:D1216"/>
    <mergeCell ref="B1217:D1217"/>
    <mergeCell ref="B1218:D1218"/>
    <mergeCell ref="B1219:D1219"/>
    <mergeCell ref="B1220:D1220"/>
    <mergeCell ref="B1209:D1209"/>
    <mergeCell ref="B1210:D1210"/>
    <mergeCell ref="B1211:D1211"/>
    <mergeCell ref="B1212:D1212"/>
    <mergeCell ref="B1213:D1213"/>
    <mergeCell ref="B1214:D1214"/>
    <mergeCell ref="B1239:D1239"/>
    <mergeCell ref="B1240:D1240"/>
    <mergeCell ref="B1241:D1241"/>
    <mergeCell ref="B1242:D1242"/>
    <mergeCell ref="B1243:D1243"/>
    <mergeCell ref="B1244:D1244"/>
    <mergeCell ref="B1233:D1233"/>
    <mergeCell ref="B1234:D1234"/>
    <mergeCell ref="B1235:D1235"/>
    <mergeCell ref="B1236:D1236"/>
    <mergeCell ref="B1237:D1237"/>
    <mergeCell ref="B1238:D1238"/>
    <mergeCell ref="B1227:D1227"/>
    <mergeCell ref="B1228:D1228"/>
    <mergeCell ref="B1229:D1229"/>
    <mergeCell ref="B1230:D1230"/>
    <mergeCell ref="B1231:D1231"/>
    <mergeCell ref="B1232:D1232"/>
    <mergeCell ref="B1257:D1257"/>
    <mergeCell ref="B1258:D1258"/>
    <mergeCell ref="B1259:D1259"/>
    <mergeCell ref="B1260:D1260"/>
    <mergeCell ref="B1261:D1261"/>
    <mergeCell ref="B1262:D1262"/>
    <mergeCell ref="B1251:D1251"/>
    <mergeCell ref="B1252:D1252"/>
    <mergeCell ref="B1253:D1253"/>
    <mergeCell ref="B1254:D1254"/>
    <mergeCell ref="B1255:D1255"/>
    <mergeCell ref="B1256:D1256"/>
    <mergeCell ref="B1245:D1245"/>
    <mergeCell ref="B1246:D1246"/>
    <mergeCell ref="B1247:D1247"/>
    <mergeCell ref="B1248:D1248"/>
    <mergeCell ref="B1249:D1249"/>
    <mergeCell ref="B1250:D1250"/>
    <mergeCell ref="B1275:D1275"/>
    <mergeCell ref="B1276:D1276"/>
    <mergeCell ref="B1277:D1277"/>
    <mergeCell ref="B1278:D1278"/>
    <mergeCell ref="B1279:D1279"/>
    <mergeCell ref="B1280:D1280"/>
    <mergeCell ref="B1269:D1269"/>
    <mergeCell ref="B1270:D1270"/>
    <mergeCell ref="B1271:D1271"/>
    <mergeCell ref="B1272:D1272"/>
    <mergeCell ref="B1273:D1273"/>
    <mergeCell ref="B1274:D1274"/>
    <mergeCell ref="B1263:D1263"/>
    <mergeCell ref="B1264:D1264"/>
    <mergeCell ref="B1265:D1265"/>
    <mergeCell ref="B1266:D1266"/>
    <mergeCell ref="B1267:D1267"/>
    <mergeCell ref="B1268:D1268"/>
    <mergeCell ref="B1293:D1293"/>
    <mergeCell ref="B1294:D1294"/>
    <mergeCell ref="B1295:D1295"/>
    <mergeCell ref="B1296:D1296"/>
    <mergeCell ref="B1297:D1297"/>
    <mergeCell ref="B1298:D1298"/>
    <mergeCell ref="B1287:D1287"/>
    <mergeCell ref="B1288:D1288"/>
    <mergeCell ref="B1289:D1289"/>
    <mergeCell ref="B1290:D1290"/>
    <mergeCell ref="B1291:D1291"/>
    <mergeCell ref="B1292:D1292"/>
    <mergeCell ref="B1281:D1281"/>
    <mergeCell ref="B1282:D1282"/>
    <mergeCell ref="B1283:D1283"/>
    <mergeCell ref="B1284:D1284"/>
    <mergeCell ref="B1285:D1285"/>
    <mergeCell ref="B1286:D1286"/>
    <mergeCell ref="B1311:D1311"/>
    <mergeCell ref="B1312:D1312"/>
    <mergeCell ref="B1313:D1313"/>
    <mergeCell ref="B1314:D1314"/>
    <mergeCell ref="B1315:D1315"/>
    <mergeCell ref="B1316:D1316"/>
    <mergeCell ref="B1305:D1305"/>
    <mergeCell ref="B1306:D1306"/>
    <mergeCell ref="B1307:D1307"/>
    <mergeCell ref="B1308:D1308"/>
    <mergeCell ref="B1309:D1309"/>
    <mergeCell ref="B1310:D1310"/>
    <mergeCell ref="B1299:D1299"/>
    <mergeCell ref="B1300:D1300"/>
    <mergeCell ref="B1301:D1301"/>
    <mergeCell ref="B1302:D1302"/>
    <mergeCell ref="B1303:D1303"/>
    <mergeCell ref="B1304:D1304"/>
    <mergeCell ref="B1329:D1329"/>
    <mergeCell ref="B1330:D1330"/>
    <mergeCell ref="B1331:D1331"/>
    <mergeCell ref="B1332:D1332"/>
    <mergeCell ref="B1333:D1333"/>
    <mergeCell ref="B1334:D1334"/>
    <mergeCell ref="B1323:D1323"/>
    <mergeCell ref="B1324:D1324"/>
    <mergeCell ref="B1325:D1325"/>
    <mergeCell ref="B1326:D1326"/>
    <mergeCell ref="B1327:D1327"/>
    <mergeCell ref="B1328:D1328"/>
    <mergeCell ref="B1317:D1317"/>
    <mergeCell ref="B1318:D1318"/>
    <mergeCell ref="B1319:D1319"/>
    <mergeCell ref="B1320:D1320"/>
    <mergeCell ref="B1321:D1321"/>
    <mergeCell ref="B1322:D1322"/>
    <mergeCell ref="B1347:D1347"/>
    <mergeCell ref="B1348:D1348"/>
    <mergeCell ref="B1349:D1349"/>
    <mergeCell ref="B1350:D1350"/>
    <mergeCell ref="B1351:D1351"/>
    <mergeCell ref="B1352:D1352"/>
    <mergeCell ref="B1341:D1341"/>
    <mergeCell ref="B1342:D1342"/>
    <mergeCell ref="B1343:D1343"/>
    <mergeCell ref="B1344:D1344"/>
    <mergeCell ref="B1345:D1345"/>
    <mergeCell ref="B1346:D1346"/>
    <mergeCell ref="B1335:D1335"/>
    <mergeCell ref="B1336:D1336"/>
    <mergeCell ref="B1337:D1337"/>
    <mergeCell ref="B1338:D1338"/>
    <mergeCell ref="B1339:D1339"/>
    <mergeCell ref="B1340:D1340"/>
    <mergeCell ref="B1365:D1365"/>
    <mergeCell ref="B1366:D1366"/>
    <mergeCell ref="B1367:D1367"/>
    <mergeCell ref="B1368:D1368"/>
    <mergeCell ref="B1369:D1369"/>
    <mergeCell ref="B1370:D1370"/>
    <mergeCell ref="B1359:D1359"/>
    <mergeCell ref="B1360:D1360"/>
    <mergeCell ref="B1361:D1361"/>
    <mergeCell ref="B1362:D1362"/>
    <mergeCell ref="B1363:D1363"/>
    <mergeCell ref="B1364:D1364"/>
    <mergeCell ref="B1353:D1353"/>
    <mergeCell ref="B1354:D1354"/>
    <mergeCell ref="B1355:D1355"/>
    <mergeCell ref="B1356:D1356"/>
    <mergeCell ref="B1357:D1357"/>
    <mergeCell ref="B1358:D1358"/>
    <mergeCell ref="B1383:C1383"/>
    <mergeCell ref="B1384:C1384"/>
    <mergeCell ref="B1385:C1385"/>
    <mergeCell ref="B1386:C1386"/>
    <mergeCell ref="B1387:C1387"/>
    <mergeCell ref="B1388:C1388"/>
    <mergeCell ref="B1377:D1377"/>
    <mergeCell ref="B1378:C1378"/>
    <mergeCell ref="B1379:C1379"/>
    <mergeCell ref="B1380:C1380"/>
    <mergeCell ref="B1381:C1381"/>
    <mergeCell ref="B1382:C1382"/>
    <mergeCell ref="B1371:D1371"/>
    <mergeCell ref="B1372:D1372"/>
    <mergeCell ref="B1373:D1373"/>
    <mergeCell ref="B1374:D1374"/>
    <mergeCell ref="B1375:D1375"/>
    <mergeCell ref="B1376:D1376"/>
    <mergeCell ref="B1401:C1401"/>
    <mergeCell ref="B1402:C1402"/>
    <mergeCell ref="B1403:C1403"/>
    <mergeCell ref="B1404:C1404"/>
    <mergeCell ref="B1405:C1405"/>
    <mergeCell ref="B1406:C1406"/>
    <mergeCell ref="B1395:C1395"/>
    <mergeCell ref="B1396:C1396"/>
    <mergeCell ref="B1397:C1397"/>
    <mergeCell ref="B1398:C1398"/>
    <mergeCell ref="B1399:C1399"/>
    <mergeCell ref="B1400:C1400"/>
    <mergeCell ref="B1389:C1389"/>
    <mergeCell ref="B1390:C1390"/>
    <mergeCell ref="B1391:C1391"/>
    <mergeCell ref="B1392:C1392"/>
    <mergeCell ref="B1393:C1393"/>
    <mergeCell ref="B1394:C1394"/>
    <mergeCell ref="B1419:D1419"/>
    <mergeCell ref="B1420:D1420"/>
    <mergeCell ref="B1421:D1421"/>
    <mergeCell ref="B1422:C1422"/>
    <mergeCell ref="B1423:D1423"/>
    <mergeCell ref="B1424:D1424"/>
    <mergeCell ref="B1413:C1413"/>
    <mergeCell ref="B1414:C1414"/>
    <mergeCell ref="B1415:D1415"/>
    <mergeCell ref="B1416:D1416"/>
    <mergeCell ref="B1417:D1417"/>
    <mergeCell ref="B1418:D1418"/>
    <mergeCell ref="B1407:C1407"/>
    <mergeCell ref="B1408:C1408"/>
    <mergeCell ref="B1409:C1409"/>
    <mergeCell ref="B1410:D1410"/>
    <mergeCell ref="B1411:D1411"/>
    <mergeCell ref="B1412:D1412"/>
    <mergeCell ref="B1437:C1437"/>
    <mergeCell ref="B1438:C1438"/>
    <mergeCell ref="B1439:C1439"/>
    <mergeCell ref="B1440:D1440"/>
    <mergeCell ref="B1441:D1441"/>
    <mergeCell ref="B1442:D1442"/>
    <mergeCell ref="B1431:D1431"/>
    <mergeCell ref="B1432:C1432"/>
    <mergeCell ref="B1433:C1433"/>
    <mergeCell ref="B1434:C1434"/>
    <mergeCell ref="B1435:C1435"/>
    <mergeCell ref="B1436:C1436"/>
    <mergeCell ref="B1425:D1425"/>
    <mergeCell ref="B1426:D1426"/>
    <mergeCell ref="B1427:D1427"/>
    <mergeCell ref="B1428:D1428"/>
    <mergeCell ref="B1429:D1429"/>
    <mergeCell ref="B1430:D1430"/>
    <mergeCell ref="B1455:D1455"/>
    <mergeCell ref="B1456:D1456"/>
    <mergeCell ref="B1457:C1457"/>
    <mergeCell ref="B1458:D1458"/>
    <mergeCell ref="B1459:D1459"/>
    <mergeCell ref="B1460:D1460"/>
    <mergeCell ref="B1449:D1449"/>
    <mergeCell ref="B1450:D1450"/>
    <mergeCell ref="B1451:D1451"/>
    <mergeCell ref="B1452:D1452"/>
    <mergeCell ref="B1453:D1453"/>
    <mergeCell ref="B1454:D1454"/>
    <mergeCell ref="B1443:C1443"/>
    <mergeCell ref="B1444:C1444"/>
    <mergeCell ref="B1445:D1445"/>
    <mergeCell ref="B1446:D1446"/>
    <mergeCell ref="B1447:D1447"/>
    <mergeCell ref="B1448:D1448"/>
    <mergeCell ref="B1473:D1473"/>
    <mergeCell ref="B1474:C1474"/>
    <mergeCell ref="B1475:D1475"/>
    <mergeCell ref="B1476:D1476"/>
    <mergeCell ref="B1477:D1477"/>
    <mergeCell ref="B1478:D1478"/>
    <mergeCell ref="B1467:D1467"/>
    <mergeCell ref="B1468:D1468"/>
    <mergeCell ref="B1469:D1469"/>
    <mergeCell ref="B1470:D1470"/>
    <mergeCell ref="B1471:D1471"/>
    <mergeCell ref="B1472:D1472"/>
    <mergeCell ref="B1461:D1461"/>
    <mergeCell ref="B1462:D1462"/>
    <mergeCell ref="B1463:D1463"/>
    <mergeCell ref="B1464:D1464"/>
    <mergeCell ref="B1465:D1465"/>
    <mergeCell ref="B1466:D1466"/>
    <mergeCell ref="B1491:D1491"/>
    <mergeCell ref="B1492:D1492"/>
    <mergeCell ref="B1493:D1493"/>
    <mergeCell ref="B1494:D1494"/>
    <mergeCell ref="B1495:D1495"/>
    <mergeCell ref="B1496:D1496"/>
    <mergeCell ref="B1485:D1485"/>
    <mergeCell ref="B1486:D1486"/>
    <mergeCell ref="B1487:D1487"/>
    <mergeCell ref="B1488:D1488"/>
    <mergeCell ref="B1489:D1489"/>
    <mergeCell ref="B1490:D1490"/>
    <mergeCell ref="B1479:D1479"/>
    <mergeCell ref="B1480:D1480"/>
    <mergeCell ref="B1481:D1481"/>
    <mergeCell ref="B1482:D1482"/>
    <mergeCell ref="B1483:D1483"/>
    <mergeCell ref="B1484:D1484"/>
    <mergeCell ref="B1510:D1510"/>
    <mergeCell ref="B1511:C1511"/>
    <mergeCell ref="B1512:C1512"/>
    <mergeCell ref="B1513:C1513"/>
    <mergeCell ref="B1514:D1514"/>
    <mergeCell ref="B1515:D1515"/>
    <mergeCell ref="B1504:D1504"/>
    <mergeCell ref="B1505:D1505"/>
    <mergeCell ref="B1506:D1506"/>
    <mergeCell ref="B1507:D1507"/>
    <mergeCell ref="B1508:D1508"/>
    <mergeCell ref="B1509:D1509"/>
    <mergeCell ref="B1498:D1498"/>
    <mergeCell ref="B1499:D1499"/>
    <mergeCell ref="B1500:D1500"/>
    <mergeCell ref="B1501:D1501"/>
    <mergeCell ref="B1502:D1502"/>
    <mergeCell ref="B1503:D1503"/>
    <mergeCell ref="B1530:D1530"/>
    <mergeCell ref="B1531:D1531"/>
    <mergeCell ref="B1532:D1532"/>
    <mergeCell ref="B1533:D1533"/>
    <mergeCell ref="B1534:D1534"/>
    <mergeCell ref="B1535:D1535"/>
    <mergeCell ref="B1523:D1523"/>
    <mergeCell ref="B1524:D1524"/>
    <mergeCell ref="B1525:D1525"/>
    <mergeCell ref="B1526:D1526"/>
    <mergeCell ref="B1527:D1527"/>
    <mergeCell ref="B1529:D1529"/>
    <mergeCell ref="B1516:C1516"/>
    <mergeCell ref="B1517:D1517"/>
    <mergeCell ref="B1518:D1518"/>
    <mergeCell ref="B1520:D1520"/>
    <mergeCell ref="B1521:D1521"/>
    <mergeCell ref="B1522:D1522"/>
    <mergeCell ref="B1551:D1551"/>
    <mergeCell ref="B1552:D1552"/>
    <mergeCell ref="B1553:D1553"/>
    <mergeCell ref="B1554:D1554"/>
    <mergeCell ref="B1555:D1555"/>
    <mergeCell ref="B1556:D1556"/>
    <mergeCell ref="B1543:D1543"/>
    <mergeCell ref="B1546:D1546"/>
    <mergeCell ref="B1547:D1547"/>
    <mergeCell ref="B1548:D1548"/>
    <mergeCell ref="B1549:D1549"/>
    <mergeCell ref="B1550:D1550"/>
    <mergeCell ref="B1536:D1536"/>
    <mergeCell ref="B1537:D1537"/>
    <mergeCell ref="B1538:D1538"/>
    <mergeCell ref="B1539:D1539"/>
    <mergeCell ref="B1540:D1540"/>
    <mergeCell ref="B1541:D1541"/>
    <mergeCell ref="B1569:D1569"/>
    <mergeCell ref="B1570:D1570"/>
    <mergeCell ref="B1571:D1571"/>
    <mergeCell ref="B1572:D1572"/>
    <mergeCell ref="B1573:D1573"/>
    <mergeCell ref="B1574:D1574"/>
    <mergeCell ref="B1563:D1563"/>
    <mergeCell ref="B1564:D1564"/>
    <mergeCell ref="B1565:D1565"/>
    <mergeCell ref="B1566:D1566"/>
    <mergeCell ref="B1567:D1567"/>
    <mergeCell ref="B1568:D1568"/>
    <mergeCell ref="B1557:D1557"/>
    <mergeCell ref="B1558:D1558"/>
    <mergeCell ref="B1559:D1559"/>
    <mergeCell ref="B1560:D1560"/>
    <mergeCell ref="B1561:D1561"/>
    <mergeCell ref="B1562:D1562"/>
    <mergeCell ref="B1587:D1587"/>
    <mergeCell ref="B1588:D1588"/>
    <mergeCell ref="B1589:D1589"/>
    <mergeCell ref="B1590:D1590"/>
    <mergeCell ref="B1592:D1592"/>
    <mergeCell ref="B1593:D1593"/>
    <mergeCell ref="B1581:D1581"/>
    <mergeCell ref="B1582:D1582"/>
    <mergeCell ref="B1583:D1583"/>
    <mergeCell ref="B1584:D1584"/>
    <mergeCell ref="B1585:D1585"/>
    <mergeCell ref="B1586:D1586"/>
    <mergeCell ref="B1575:D1575"/>
    <mergeCell ref="B1576:D1576"/>
    <mergeCell ref="B1577:D1577"/>
    <mergeCell ref="B1578:D1578"/>
    <mergeCell ref="B1579:D1579"/>
    <mergeCell ref="B1580:D1580"/>
    <mergeCell ref="B1606:D1606"/>
    <mergeCell ref="B1607:D1607"/>
    <mergeCell ref="B1608:D1608"/>
    <mergeCell ref="B1609:D1609"/>
    <mergeCell ref="B1610:D1610"/>
    <mergeCell ref="B1611:D1611"/>
    <mergeCell ref="B1600:D1600"/>
    <mergeCell ref="B1601:D1601"/>
    <mergeCell ref="B1602:D1602"/>
    <mergeCell ref="B1603:D1603"/>
    <mergeCell ref="B1604:D1604"/>
    <mergeCell ref="B1605:D1605"/>
    <mergeCell ref="B1594:D1594"/>
    <mergeCell ref="B1595:D1595"/>
    <mergeCell ref="B1596:D1596"/>
    <mergeCell ref="B1597:D1597"/>
    <mergeCell ref="B1598:D1598"/>
    <mergeCell ref="B1599:D1599"/>
    <mergeCell ref="B1624:D1624"/>
    <mergeCell ref="B1625:D1625"/>
    <mergeCell ref="B1626:D1626"/>
    <mergeCell ref="B1627:D1627"/>
    <mergeCell ref="B1628:D1628"/>
    <mergeCell ref="B1629:D1629"/>
    <mergeCell ref="B1618:D1618"/>
    <mergeCell ref="B1619:D1619"/>
    <mergeCell ref="B1620:D1620"/>
    <mergeCell ref="B1621:D1621"/>
    <mergeCell ref="B1622:D1622"/>
    <mergeCell ref="B1623:D1623"/>
    <mergeCell ref="B1612:D1612"/>
    <mergeCell ref="B1613:D1613"/>
    <mergeCell ref="B1614:D1614"/>
    <mergeCell ref="B1615:D1615"/>
    <mergeCell ref="B1616:D1616"/>
    <mergeCell ref="B1617:D1617"/>
    <mergeCell ref="B1642:C1642"/>
    <mergeCell ref="B1643:C1643"/>
    <mergeCell ref="B1644:C1644"/>
    <mergeCell ref="B1645:C1645"/>
    <mergeCell ref="B1646:C1646"/>
    <mergeCell ref="B1647:C1647"/>
    <mergeCell ref="B1636:D1636"/>
    <mergeCell ref="B1637:D1637"/>
    <mergeCell ref="B1638:D1638"/>
    <mergeCell ref="B1639:D1639"/>
    <mergeCell ref="B1640:D1640"/>
    <mergeCell ref="B1641:C1641"/>
    <mergeCell ref="B1630:D1630"/>
    <mergeCell ref="B1631:D1631"/>
    <mergeCell ref="B1632:D1632"/>
    <mergeCell ref="B1633:D1633"/>
    <mergeCell ref="B1634:D1634"/>
    <mergeCell ref="B1635:D1635"/>
    <mergeCell ref="B1660:C1660"/>
    <mergeCell ref="B1661:C1661"/>
    <mergeCell ref="B1662:C1662"/>
    <mergeCell ref="B1663:C1663"/>
    <mergeCell ref="B1664:C1664"/>
    <mergeCell ref="B1665:C1665"/>
    <mergeCell ref="B1654:C1654"/>
    <mergeCell ref="B1655:C1655"/>
    <mergeCell ref="B1656:C1656"/>
    <mergeCell ref="B1657:C1657"/>
    <mergeCell ref="B1658:C1658"/>
    <mergeCell ref="B1659:C1659"/>
    <mergeCell ref="B1648:C1648"/>
    <mergeCell ref="B1649:C1649"/>
    <mergeCell ref="B1650:C1650"/>
    <mergeCell ref="B1651:C1651"/>
    <mergeCell ref="B1652:C1652"/>
    <mergeCell ref="B1653:C1653"/>
    <mergeCell ref="B1678:D1678"/>
    <mergeCell ref="B1679:D1679"/>
    <mergeCell ref="B1680:D1680"/>
    <mergeCell ref="B1681:D1681"/>
    <mergeCell ref="B1682:D1682"/>
    <mergeCell ref="B1683:D1683"/>
    <mergeCell ref="B1672:C1672"/>
    <mergeCell ref="B1673:D1673"/>
    <mergeCell ref="B1674:D1674"/>
    <mergeCell ref="B1675:D1675"/>
    <mergeCell ref="B1676:C1676"/>
    <mergeCell ref="B1677:C1677"/>
    <mergeCell ref="B1666:C1666"/>
    <mergeCell ref="B1667:C1667"/>
    <mergeCell ref="B1668:C1668"/>
    <mergeCell ref="B1669:C1669"/>
    <mergeCell ref="B1670:C1670"/>
    <mergeCell ref="B1671:C1671"/>
    <mergeCell ref="A1698:F1698"/>
    <mergeCell ref="H1698:L1698"/>
    <mergeCell ref="A1700:F1700"/>
    <mergeCell ref="A1701:F1701"/>
    <mergeCell ref="A1702:F1702"/>
    <mergeCell ref="B1712:H1712"/>
    <mergeCell ref="B1690:D1690"/>
    <mergeCell ref="B1691:D1691"/>
    <mergeCell ref="H1693:L1693"/>
    <mergeCell ref="A1694:F1694"/>
    <mergeCell ref="H1694:L1694"/>
    <mergeCell ref="A1697:F1697"/>
    <mergeCell ref="H1697:L1697"/>
    <mergeCell ref="B1684:D1684"/>
    <mergeCell ref="B1685:C1685"/>
    <mergeCell ref="B1686:D1686"/>
    <mergeCell ref="B1687:D1687"/>
    <mergeCell ref="B1688:D1688"/>
    <mergeCell ref="B1689:D168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view="pageBreakPreview" topLeftCell="D25" zoomScaleNormal="100" zoomScaleSheetLayoutView="100" workbookViewId="0">
      <selection activeCell="F41" sqref="F41:I41"/>
    </sheetView>
  </sheetViews>
  <sheetFormatPr defaultColWidth="9.140625" defaultRowHeight="12.75"/>
  <cols>
    <col min="1" max="1" width="4.5703125" style="50" customWidth="1"/>
    <col min="2" max="2" width="18.5703125" style="254" customWidth="1"/>
    <col min="3" max="3" width="58.5703125" style="50" customWidth="1"/>
    <col min="4" max="4" width="4.5703125" style="50" customWidth="1"/>
    <col min="5" max="5" width="7.5703125" style="50" customWidth="1"/>
    <col min="6" max="6" width="14.5703125" style="50" customWidth="1"/>
    <col min="7" max="7" width="9.7109375" style="50" customWidth="1"/>
    <col min="8" max="9" width="7" style="50" customWidth="1"/>
    <col min="10" max="16384" width="9.140625" style="50"/>
  </cols>
  <sheetData>
    <row r="1" spans="1:10" ht="15.75">
      <c r="A1" s="388" t="s">
        <v>41</v>
      </c>
      <c r="B1" s="388"/>
      <c r="C1" s="388"/>
      <c r="D1" s="388"/>
      <c r="E1" s="388"/>
      <c r="F1" s="388"/>
      <c r="G1" s="388"/>
      <c r="H1" s="388"/>
      <c r="I1" s="388"/>
      <c r="J1" s="239"/>
    </row>
    <row r="2" spans="1:10" ht="16.5" thickBot="1">
      <c r="A2" s="388" t="s">
        <v>26</v>
      </c>
      <c r="B2" s="388"/>
      <c r="C2" s="388"/>
      <c r="D2" s="388"/>
      <c r="E2" s="388"/>
      <c r="F2" s="388"/>
      <c r="G2" s="388"/>
      <c r="H2" s="388"/>
      <c r="I2" s="388"/>
      <c r="J2" s="239"/>
    </row>
    <row r="3" spans="1:10" ht="19.5" customHeight="1" thickTop="1" thickBot="1">
      <c r="A3" s="240" t="s">
        <v>42</v>
      </c>
      <c r="B3" s="389" t="s">
        <v>43</v>
      </c>
      <c r="C3" s="390"/>
      <c r="D3" s="241" t="s">
        <v>42</v>
      </c>
      <c r="E3" s="389" t="s">
        <v>44</v>
      </c>
      <c r="F3" s="390"/>
      <c r="G3" s="390"/>
      <c r="H3" s="390"/>
      <c r="I3" s="390"/>
      <c r="J3" s="242"/>
    </row>
    <row r="4" spans="1:10" ht="19.5" customHeight="1" thickTop="1">
      <c r="A4" s="243">
        <v>1</v>
      </c>
      <c r="B4" s="244" t="s">
        <v>45</v>
      </c>
      <c r="C4" s="32" t="s">
        <v>115</v>
      </c>
      <c r="D4" s="245">
        <v>1</v>
      </c>
      <c r="E4" s="391" t="s">
        <v>45</v>
      </c>
      <c r="F4" s="392"/>
      <c r="G4" s="393" t="s">
        <v>123</v>
      </c>
      <c r="H4" s="394"/>
      <c r="I4" s="394"/>
      <c r="J4" s="246"/>
    </row>
    <row r="5" spans="1:10" ht="19.5" customHeight="1">
      <c r="A5" s="243">
        <v>2</v>
      </c>
      <c r="B5" s="244" t="s">
        <v>46</v>
      </c>
      <c r="C5" s="33" t="s">
        <v>116</v>
      </c>
      <c r="D5" s="247">
        <v>2</v>
      </c>
      <c r="E5" s="395" t="s">
        <v>46</v>
      </c>
      <c r="F5" s="396"/>
      <c r="G5" s="397" t="s">
        <v>124</v>
      </c>
      <c r="H5" s="398"/>
      <c r="I5" s="398"/>
      <c r="J5" s="248"/>
    </row>
    <row r="6" spans="1:10" ht="19.5" customHeight="1">
      <c r="A6" s="243">
        <v>3</v>
      </c>
      <c r="B6" s="244" t="s">
        <v>47</v>
      </c>
      <c r="C6" s="34" t="s">
        <v>121</v>
      </c>
      <c r="D6" s="247">
        <v>3</v>
      </c>
      <c r="E6" s="395" t="s">
        <v>47</v>
      </c>
      <c r="F6" s="396"/>
      <c r="G6" s="237" t="s">
        <v>125</v>
      </c>
      <c r="H6" s="238"/>
      <c r="I6" s="238"/>
      <c r="J6" s="248"/>
    </row>
    <row r="7" spans="1:10" ht="19.5" customHeight="1">
      <c r="A7" s="243">
        <v>4</v>
      </c>
      <c r="B7" s="244" t="s">
        <v>48</v>
      </c>
      <c r="C7" s="34" t="s">
        <v>117</v>
      </c>
      <c r="D7" s="247">
        <v>4</v>
      </c>
      <c r="E7" s="395" t="s">
        <v>48</v>
      </c>
      <c r="F7" s="396"/>
      <c r="G7" s="237" t="s">
        <v>120</v>
      </c>
      <c r="H7" s="238"/>
      <c r="I7" s="238"/>
      <c r="J7" s="249"/>
    </row>
    <row r="8" spans="1:10" ht="33" customHeight="1" thickBot="1">
      <c r="A8" s="234">
        <v>5</v>
      </c>
      <c r="B8" s="235" t="s">
        <v>49</v>
      </c>
      <c r="C8" s="35" t="s">
        <v>114</v>
      </c>
      <c r="D8" s="236">
        <v>5</v>
      </c>
      <c r="E8" s="404" t="s">
        <v>49</v>
      </c>
      <c r="F8" s="405"/>
      <c r="G8" s="401" t="s">
        <v>126</v>
      </c>
      <c r="H8" s="402"/>
      <c r="I8" s="402"/>
      <c r="J8" s="403"/>
    </row>
    <row r="9" spans="1:10" ht="15" customHeight="1" thickTop="1">
      <c r="A9" s="385" t="s">
        <v>42</v>
      </c>
      <c r="B9" s="385" t="s">
        <v>50</v>
      </c>
      <c r="C9" s="385"/>
      <c r="D9" s="385" t="s">
        <v>51</v>
      </c>
      <c r="E9" s="385" t="s">
        <v>52</v>
      </c>
      <c r="F9" s="385"/>
      <c r="G9" s="385"/>
      <c r="H9" s="385"/>
      <c r="I9" s="385"/>
      <c r="J9" s="165"/>
    </row>
    <row r="10" spans="1:10" ht="18.600000000000001" customHeight="1">
      <c r="A10" s="386"/>
      <c r="B10" s="386"/>
      <c r="C10" s="386"/>
      <c r="D10" s="386"/>
      <c r="E10" s="387" t="s">
        <v>53</v>
      </c>
      <c r="F10" s="387"/>
      <c r="G10" s="228" t="s">
        <v>54</v>
      </c>
      <c r="H10" s="387" t="s">
        <v>55</v>
      </c>
      <c r="I10" s="387"/>
      <c r="J10" s="166" t="s">
        <v>56</v>
      </c>
    </row>
    <row r="11" spans="1:10" s="45" customFormat="1" ht="24.75" customHeight="1">
      <c r="A11" s="167"/>
      <c r="B11" s="399" t="s">
        <v>107</v>
      </c>
      <c r="C11" s="399"/>
      <c r="D11" s="40"/>
      <c r="E11" s="37"/>
      <c r="F11" s="36"/>
      <c r="G11" s="37"/>
      <c r="H11" s="36"/>
      <c r="I11" s="37"/>
      <c r="J11" s="168" t="s">
        <v>57</v>
      </c>
    </row>
    <row r="12" spans="1:10" s="45" customFormat="1" ht="24.75" customHeight="1">
      <c r="A12" s="169">
        <v>1</v>
      </c>
      <c r="B12" s="400" t="str">
        <f>'[1]NILAI CAPAIAN SKP'!B8</f>
        <v>Mengalokasi Dokumen Tingkat Kecamatan(0.030/ Jenis Dok)</v>
      </c>
      <c r="C12" s="400"/>
      <c r="D12" s="170">
        <v>0.39</v>
      </c>
      <c r="E12" s="170">
        <v>13</v>
      </c>
      <c r="F12" s="78" t="s">
        <v>118</v>
      </c>
      <c r="G12" s="170">
        <v>100</v>
      </c>
      <c r="H12" s="78">
        <v>8</v>
      </c>
      <c r="I12" s="37" t="s">
        <v>109</v>
      </c>
      <c r="J12" s="168" t="s">
        <v>57</v>
      </c>
    </row>
    <row r="13" spans="1:10" s="45" customFormat="1" ht="24.75" customHeight="1">
      <c r="A13" s="169">
        <v>2</v>
      </c>
      <c r="B13" s="383" t="s">
        <v>127</v>
      </c>
      <c r="C13" s="383"/>
      <c r="D13" s="40">
        <v>1.4</v>
      </c>
      <c r="E13" s="37">
        <v>7</v>
      </c>
      <c r="F13" s="36" t="s">
        <v>133</v>
      </c>
      <c r="G13" s="37">
        <v>100</v>
      </c>
      <c r="H13" s="36">
        <v>7</v>
      </c>
      <c r="I13" s="37" t="s">
        <v>109</v>
      </c>
      <c r="J13" s="168" t="s">
        <v>57</v>
      </c>
    </row>
    <row r="14" spans="1:10" s="45" customFormat="1" ht="24.75" customHeight="1">
      <c r="A14" s="169">
        <v>3</v>
      </c>
      <c r="B14" s="383" t="str">
        <f>'[1]NILAI CAPAIAN SKP'!B10</f>
        <v>Mengikuti Pelatihan Pengumpulan Data (0,010/JAM)</v>
      </c>
      <c r="C14" s="383"/>
      <c r="D14" s="40">
        <v>1.54</v>
      </c>
      <c r="E14" s="40">
        <v>154</v>
      </c>
      <c r="F14" s="39" t="s">
        <v>134</v>
      </c>
      <c r="G14" s="37">
        <v>100</v>
      </c>
      <c r="H14" s="36">
        <v>8</v>
      </c>
      <c r="I14" s="37" t="s">
        <v>109</v>
      </c>
      <c r="J14" s="168" t="s">
        <v>57</v>
      </c>
    </row>
    <row r="15" spans="1:10" s="45" customFormat="1" ht="24.75" customHeight="1">
      <c r="A15" s="169">
        <v>4</v>
      </c>
      <c r="B15" s="383" t="str">
        <f>'[1]NILAI CAPAIAN SKP'!B11</f>
        <v>Melakukan Pendaftaran Rumah Tangga (0.001/ruta)</v>
      </c>
      <c r="C15" s="383"/>
      <c r="D15" s="40">
        <v>0.37</v>
      </c>
      <c r="E15" s="37">
        <v>369</v>
      </c>
      <c r="F15" s="36" t="s">
        <v>119</v>
      </c>
      <c r="G15" s="37">
        <v>100</v>
      </c>
      <c r="H15" s="36">
        <v>2</v>
      </c>
      <c r="I15" s="37" t="s">
        <v>109</v>
      </c>
      <c r="J15" s="168" t="s">
        <v>57</v>
      </c>
    </row>
    <row r="16" spans="1:10" s="45" customFormat="1" ht="24.75" customHeight="1">
      <c r="A16" s="169">
        <v>5</v>
      </c>
      <c r="B16" s="383" t="str">
        <f>'[1]NILAI CAPAIAN SKP'!B12</f>
        <v>Melakukan Pengumpulan Data Objek Non Rumah Tangga sederhana(0.0080/Pers/Usaha)</v>
      </c>
      <c r="C16" s="383"/>
      <c r="D16" s="40">
        <v>1.008</v>
      </c>
      <c r="E16" s="37">
        <v>126</v>
      </c>
      <c r="F16" s="36" t="s">
        <v>135</v>
      </c>
      <c r="G16" s="37">
        <v>100</v>
      </c>
      <c r="H16" s="36">
        <v>12</v>
      </c>
      <c r="I16" s="37" t="s">
        <v>109</v>
      </c>
      <c r="J16" s="168" t="s">
        <v>57</v>
      </c>
    </row>
    <row r="17" spans="1:10" s="45" customFormat="1" ht="24.75" customHeight="1">
      <c r="A17" s="169">
        <v>6</v>
      </c>
      <c r="B17" s="383" t="str">
        <f>'[1]NILAI CAPAIAN SKP'!B13</f>
        <v>Melakukan Pengumpulan Data Objek Non Rumah Tangga Komplek (0.0280/Pers/Usaha)</v>
      </c>
      <c r="C17" s="383"/>
      <c r="D17" s="40">
        <v>0.308</v>
      </c>
      <c r="E17" s="37">
        <v>11</v>
      </c>
      <c r="F17" s="36" t="s">
        <v>135</v>
      </c>
      <c r="G17" s="37">
        <v>100</v>
      </c>
      <c r="H17" s="36">
        <v>11</v>
      </c>
      <c r="I17" s="37" t="s">
        <v>109</v>
      </c>
      <c r="J17" s="168" t="s">
        <v>57</v>
      </c>
    </row>
    <row r="18" spans="1:10" s="45" customFormat="1" ht="24.75" customHeight="1">
      <c r="A18" s="169">
        <v>7</v>
      </c>
      <c r="B18" s="383" t="s">
        <v>128</v>
      </c>
      <c r="C18" s="383"/>
      <c r="D18" s="40">
        <v>0.31</v>
      </c>
      <c r="E18" s="37">
        <v>31</v>
      </c>
      <c r="F18" s="36" t="s">
        <v>136</v>
      </c>
      <c r="G18" s="37">
        <v>100</v>
      </c>
      <c r="H18" s="36">
        <v>1</v>
      </c>
      <c r="I18" s="37" t="s">
        <v>109</v>
      </c>
      <c r="J18" s="168" t="s">
        <v>57</v>
      </c>
    </row>
    <row r="19" spans="1:10" s="45" customFormat="1" ht="24.75" customHeight="1">
      <c r="A19" s="169">
        <v>8</v>
      </c>
      <c r="B19" s="383" t="s">
        <v>129</v>
      </c>
      <c r="C19" s="383"/>
      <c r="D19" s="40">
        <v>0.78</v>
      </c>
      <c r="E19" s="37">
        <v>37</v>
      </c>
      <c r="F19" s="36" t="s">
        <v>136</v>
      </c>
      <c r="G19" s="37">
        <v>100</v>
      </c>
      <c r="H19" s="36">
        <v>4</v>
      </c>
      <c r="I19" s="37" t="s">
        <v>109</v>
      </c>
      <c r="J19" s="168" t="s">
        <v>57</v>
      </c>
    </row>
    <row r="20" spans="1:10" s="45" customFormat="1" ht="24.75" customHeight="1">
      <c r="A20" s="169">
        <v>9</v>
      </c>
      <c r="B20" s="383" t="s">
        <v>130</v>
      </c>
      <c r="C20" s="383"/>
      <c r="D20" s="40">
        <v>0.126</v>
      </c>
      <c r="E20" s="37">
        <v>6</v>
      </c>
      <c r="F20" s="36" t="s">
        <v>137</v>
      </c>
      <c r="G20" s="37">
        <v>100</v>
      </c>
      <c r="H20" s="36">
        <v>10</v>
      </c>
      <c r="I20" s="37" t="s">
        <v>109</v>
      </c>
      <c r="J20" s="168" t="s">
        <v>57</v>
      </c>
    </row>
    <row r="21" spans="1:10" s="45" customFormat="1" ht="24.75" customHeight="1">
      <c r="A21" s="169">
        <v>10</v>
      </c>
      <c r="B21" s="383" t="str">
        <f>'[1]NILAI CAPAIAN SKP'!B17</f>
        <v>Melakukan pengawasan pada kegiatan statistik objek rumah tangga kuesioner sedang (0,002/rumah tangga)</v>
      </c>
      <c r="C21" s="383"/>
      <c r="D21" s="40">
        <v>2E-3</v>
      </c>
      <c r="E21" s="37">
        <v>0</v>
      </c>
      <c r="F21" s="36" t="s">
        <v>136</v>
      </c>
      <c r="G21" s="37">
        <v>0</v>
      </c>
      <c r="H21" s="36">
        <v>0</v>
      </c>
      <c r="I21" s="37" t="s">
        <v>109</v>
      </c>
      <c r="J21" s="168" t="s">
        <v>57</v>
      </c>
    </row>
    <row r="22" spans="1:10" s="45" customFormat="1" ht="24.75" customHeight="1">
      <c r="A22" s="169">
        <v>11</v>
      </c>
      <c r="B22" s="383" t="str">
        <f>'[1]NILAI CAPAIAN SKP'!B18</f>
        <v>Pengawasan data objek Ruta Komplek (0,0040/ruta)</v>
      </c>
      <c r="C22" s="383"/>
      <c r="D22" s="40">
        <v>0.33200000000000002</v>
      </c>
      <c r="E22" s="37">
        <v>83</v>
      </c>
      <c r="F22" s="36" t="s">
        <v>136</v>
      </c>
      <c r="G22" s="37">
        <v>100</v>
      </c>
      <c r="H22" s="36">
        <v>8</v>
      </c>
      <c r="I22" s="37" t="s">
        <v>109</v>
      </c>
      <c r="J22" s="168" t="s">
        <v>57</v>
      </c>
    </row>
    <row r="23" spans="1:10" s="45" customFormat="1" ht="26.25" customHeight="1">
      <c r="A23" s="169">
        <v>12</v>
      </c>
      <c r="B23" s="383" t="str">
        <f>'[1]NILAI CAPAIAN SKP'!B19</f>
        <v>Melakukan pengawasan pada kegiatan statistik objek non rumah tangga kuesioner sederhana (0,002/usaha/perusahaan/objek)</v>
      </c>
      <c r="C23" s="383"/>
      <c r="D23" s="40">
        <v>0.93500000000000005</v>
      </c>
      <c r="E23" s="37">
        <v>468</v>
      </c>
      <c r="F23" s="36" t="s">
        <v>138</v>
      </c>
      <c r="G23" s="37">
        <v>100</v>
      </c>
      <c r="H23" s="36">
        <v>11</v>
      </c>
      <c r="I23" s="37" t="s">
        <v>109</v>
      </c>
      <c r="J23" s="168" t="s">
        <v>57</v>
      </c>
    </row>
    <row r="24" spans="1:10" s="45" customFormat="1" ht="26.25" customHeight="1">
      <c r="A24" s="169">
        <v>13</v>
      </c>
      <c r="B24" s="383" t="str">
        <f>'[1]NILAI CAPAIAN SKP'!B20</f>
        <v>Melakukan pengawasan pada kegiatan statistik objek non rumah tangga kuesioner sedang(0,002/usaha/perusahaan/objek)</v>
      </c>
      <c r="C24" s="383"/>
      <c r="D24" s="40">
        <v>0.13200000000000001</v>
      </c>
      <c r="E24" s="37">
        <v>66</v>
      </c>
      <c r="F24" s="36" t="s">
        <v>138</v>
      </c>
      <c r="G24" s="37">
        <v>100</v>
      </c>
      <c r="H24" s="36">
        <v>4</v>
      </c>
      <c r="I24" s="37" t="s">
        <v>109</v>
      </c>
      <c r="J24" s="168" t="s">
        <v>57</v>
      </c>
    </row>
    <row r="25" spans="1:10" s="45" customFormat="1" ht="24.75" customHeight="1">
      <c r="A25" s="169">
        <v>14</v>
      </c>
      <c r="B25" s="383" t="str">
        <f>'[1]NILAI CAPAIAN SKP'!B21</f>
        <v>Pengawasan Data Objek Non Ruta Komplek (0,0048/objek)</v>
      </c>
      <c r="C25" s="383"/>
      <c r="D25" s="40">
        <v>0</v>
      </c>
      <c r="E25" s="37">
        <v>0</v>
      </c>
      <c r="F25" s="36" t="s">
        <v>138</v>
      </c>
      <c r="G25" s="37">
        <v>0</v>
      </c>
      <c r="H25" s="36">
        <v>0</v>
      </c>
      <c r="I25" s="37" t="s">
        <v>109</v>
      </c>
      <c r="J25" s="168" t="s">
        <v>57</v>
      </c>
    </row>
    <row r="26" spans="1:10" s="45" customFormat="1" ht="24.75" customHeight="1">
      <c r="A26" s="169">
        <v>15</v>
      </c>
      <c r="B26" s="383" t="str">
        <f>'[1]NILAI CAPAIAN SKP'!B22</f>
        <v>Melakukan Pemeriksaan hasil pendaftaran (listing)/update pada kegiatan statistik (0,04/daftar listing)</v>
      </c>
      <c r="C26" s="383"/>
      <c r="D26" s="40">
        <v>2.16</v>
      </c>
      <c r="E26" s="37">
        <v>54</v>
      </c>
      <c r="F26" s="36" t="s">
        <v>139</v>
      </c>
      <c r="G26" s="37">
        <v>100</v>
      </c>
      <c r="H26" s="36">
        <v>1</v>
      </c>
      <c r="I26" s="37" t="s">
        <v>109</v>
      </c>
      <c r="J26" s="168" t="s">
        <v>57</v>
      </c>
    </row>
    <row r="27" spans="1:10" s="45" customFormat="1" ht="24.75" customHeight="1">
      <c r="A27" s="169">
        <v>16</v>
      </c>
      <c r="B27" s="383" t="str">
        <f>'[1]NILAI CAPAIAN SKP'!B23</f>
        <v xml:space="preserve">Melakukan pemeriksaan hasil pengumpulan objek rumah tangga kuesioner sedang </v>
      </c>
      <c r="C27" s="383"/>
      <c r="D27" s="40">
        <v>2.1000000000000001E-2</v>
      </c>
      <c r="E27" s="37">
        <v>2</v>
      </c>
      <c r="F27" s="36" t="s">
        <v>119</v>
      </c>
      <c r="G27" s="37">
        <v>100</v>
      </c>
      <c r="H27" s="36">
        <v>1</v>
      </c>
      <c r="I27" s="37" t="s">
        <v>109</v>
      </c>
      <c r="J27" s="168" t="s">
        <v>57</v>
      </c>
    </row>
    <row r="28" spans="1:10" s="45" customFormat="1" ht="24.75" customHeight="1">
      <c r="A28" s="169">
        <v>17</v>
      </c>
      <c r="B28" s="383" t="str">
        <f>'[1]NILAI CAPAIAN SKP'!B24</f>
        <v>Pemeriksaan Data Objek Ruta Komplek (0,0064/kuesioner)</v>
      </c>
      <c r="C28" s="383"/>
      <c r="D28" s="40">
        <v>1.44</v>
      </c>
      <c r="E28" s="37">
        <v>225</v>
      </c>
      <c r="F28" s="36" t="s">
        <v>119</v>
      </c>
      <c r="G28" s="37">
        <v>100</v>
      </c>
      <c r="H28" s="36">
        <v>4</v>
      </c>
      <c r="I28" s="37" t="s">
        <v>109</v>
      </c>
      <c r="J28" s="168" t="s">
        <v>57</v>
      </c>
    </row>
    <row r="29" spans="1:10" s="45" customFormat="1" ht="24.75" customHeight="1">
      <c r="A29" s="169">
        <v>18</v>
      </c>
      <c r="B29" s="383" t="str">
        <f>'[1]NILAI CAPAIAN SKP'!B25</f>
        <v>Melakukan Pemeriksaan Objek non ruta sederhana (0.0016)</v>
      </c>
      <c r="C29" s="383"/>
      <c r="D29" s="40">
        <v>9.6000000000000002E-2</v>
      </c>
      <c r="E29" s="37">
        <v>60</v>
      </c>
      <c r="F29" s="36" t="s">
        <v>140</v>
      </c>
      <c r="G29" s="37">
        <v>100</v>
      </c>
      <c r="H29" s="36">
        <v>11</v>
      </c>
      <c r="I29" s="37" t="s">
        <v>109</v>
      </c>
      <c r="J29" s="168" t="s">
        <v>57</v>
      </c>
    </row>
    <row r="30" spans="1:10" s="45" customFormat="1" ht="24.75" customHeight="1">
      <c r="A30" s="169">
        <v>19</v>
      </c>
      <c r="B30" s="383" t="str">
        <f>'[1]NILAI CAPAIAN SKP'!B26</f>
        <v>Melakukan pemeriksaan objek non ruta sedang ( 0.0024 )</v>
      </c>
      <c r="C30" s="383"/>
      <c r="D30" s="40">
        <v>0.40799999999999997</v>
      </c>
      <c r="E30" s="37">
        <v>170</v>
      </c>
      <c r="F30" s="36" t="s">
        <v>135</v>
      </c>
      <c r="G30" s="37">
        <v>100</v>
      </c>
      <c r="H30" s="36">
        <v>8</v>
      </c>
      <c r="I30" s="37" t="s">
        <v>109</v>
      </c>
      <c r="J30" s="168" t="s">
        <v>57</v>
      </c>
    </row>
    <row r="31" spans="1:10" s="45" customFormat="1" ht="24.75" customHeight="1">
      <c r="A31" s="169">
        <v>20</v>
      </c>
      <c r="B31" s="383" t="str">
        <f>'[1]NILAI CAPAIAN SKP'!B27</f>
        <v>Pemeriksaan Data Objek Non Ruta Komplek(0,0064/kuesioner)</v>
      </c>
      <c r="C31" s="383"/>
      <c r="D31" s="40">
        <v>1.96</v>
      </c>
      <c r="E31" s="37">
        <v>306</v>
      </c>
      <c r="F31" s="36" t="s">
        <v>135</v>
      </c>
      <c r="G31" s="37">
        <v>100</v>
      </c>
      <c r="H31" s="36">
        <v>6</v>
      </c>
      <c r="I31" s="37" t="s">
        <v>109</v>
      </c>
      <c r="J31" s="168" t="s">
        <v>57</v>
      </c>
    </row>
    <row r="32" spans="1:10" s="45" customFormat="1" ht="24.75" customHeight="1">
      <c r="A32" s="169">
        <v>21</v>
      </c>
      <c r="B32" s="383" t="str">
        <f>'[1]NILAI CAPAIAN SKP'!B28</f>
        <v>Mengatur Alokasi Peralatan Observasi (0.0200/jenis peralatan)</v>
      </c>
      <c r="C32" s="383"/>
      <c r="D32" s="40">
        <v>0.08</v>
      </c>
      <c r="E32" s="37">
        <v>4</v>
      </c>
      <c r="F32" s="36" t="s">
        <v>141</v>
      </c>
      <c r="G32" s="37">
        <v>100</v>
      </c>
      <c r="H32" s="36">
        <v>2</v>
      </c>
      <c r="I32" s="37" t="s">
        <v>109</v>
      </c>
      <c r="J32" s="168" t="s">
        <v>57</v>
      </c>
    </row>
    <row r="33" spans="1:12" s="45" customFormat="1" ht="24.75" customHeight="1">
      <c r="A33" s="169">
        <v>22</v>
      </c>
      <c r="B33" s="383" t="str">
        <f>'[1]NILAI CAPAIAN SKP'!B29</f>
        <v>Memindahkan data ke media komputer (entry data)(0,02/halaman)</v>
      </c>
      <c r="C33" s="383"/>
      <c r="D33" s="40">
        <v>1.8480000000000001</v>
      </c>
      <c r="E33" s="37">
        <v>1848</v>
      </c>
      <c r="F33" s="36" t="s">
        <v>142</v>
      </c>
      <c r="G33" s="37">
        <v>100</v>
      </c>
      <c r="H33" s="36">
        <v>3</v>
      </c>
      <c r="I33" s="37" t="s">
        <v>109</v>
      </c>
      <c r="J33" s="168" t="s">
        <v>57</v>
      </c>
    </row>
    <row r="34" spans="1:12" s="45" customFormat="1" ht="24.75" customHeight="1">
      <c r="A34" s="169">
        <v>23</v>
      </c>
      <c r="B34" s="383" t="str">
        <f>'[1]NILAI CAPAIAN SKP'!B30</f>
        <v>Melakukan penyusunan publikasi statistik kecamatan (1,0/buku)</v>
      </c>
      <c r="C34" s="383"/>
      <c r="D34" s="40">
        <v>1</v>
      </c>
      <c r="E34" s="37">
        <v>1</v>
      </c>
      <c r="F34" s="36" t="s">
        <v>143</v>
      </c>
      <c r="G34" s="37">
        <v>100</v>
      </c>
      <c r="H34" s="36">
        <v>1</v>
      </c>
      <c r="I34" s="37" t="s">
        <v>109</v>
      </c>
      <c r="J34" s="168" t="s">
        <v>57</v>
      </c>
    </row>
    <row r="35" spans="1:12" s="45" customFormat="1" ht="24.75" customHeight="1">
      <c r="A35" s="169">
        <v>24</v>
      </c>
      <c r="B35" s="383" t="s">
        <v>131</v>
      </c>
      <c r="C35" s="383"/>
      <c r="D35" s="40">
        <v>1.536</v>
      </c>
      <c r="E35" s="37">
        <v>48</v>
      </c>
      <c r="F35" s="36" t="s">
        <v>743</v>
      </c>
      <c r="G35" s="37">
        <v>100</v>
      </c>
      <c r="H35" s="36">
        <v>1</v>
      </c>
      <c r="I35" s="37" t="s">
        <v>109</v>
      </c>
      <c r="J35" s="168" t="s">
        <v>57</v>
      </c>
    </row>
    <row r="36" spans="1:12" s="45" customFormat="1" ht="24.75" customHeight="1">
      <c r="A36" s="169">
        <v>25</v>
      </c>
      <c r="B36" s="383" t="str">
        <f>'[1]NILAI CAPAIAN SKP'!B32</f>
        <v>Melakukan Pengenalan wilayah objek statistik</v>
      </c>
      <c r="C36" s="383"/>
      <c r="D36" s="40">
        <v>0.18</v>
      </c>
      <c r="E36" s="37">
        <v>2</v>
      </c>
      <c r="F36" s="36" t="s">
        <v>144</v>
      </c>
      <c r="G36" s="37">
        <v>100</v>
      </c>
      <c r="H36" s="36">
        <v>2</v>
      </c>
      <c r="I36" s="37" t="s">
        <v>109</v>
      </c>
      <c r="J36" s="168" t="s">
        <v>57</v>
      </c>
    </row>
    <row r="37" spans="1:12" s="45" customFormat="1" ht="24.75" customHeight="1">
      <c r="A37" s="169">
        <v>26</v>
      </c>
      <c r="B37" s="383" t="s">
        <v>132</v>
      </c>
      <c r="C37" s="383"/>
      <c r="D37" s="40">
        <v>0.48</v>
      </c>
      <c r="E37" s="37">
        <v>4</v>
      </c>
      <c r="F37" s="36" t="s">
        <v>133</v>
      </c>
      <c r="G37" s="37">
        <v>100</v>
      </c>
      <c r="H37" s="36">
        <v>3</v>
      </c>
      <c r="I37" s="37" t="s">
        <v>109</v>
      </c>
      <c r="J37" s="168" t="s">
        <v>57</v>
      </c>
    </row>
    <row r="38" spans="1:12" s="45" customFormat="1" ht="24.75" customHeight="1">
      <c r="A38" s="169">
        <v>27</v>
      </c>
      <c r="B38" s="383" t="s">
        <v>759</v>
      </c>
      <c r="C38" s="383"/>
      <c r="D38" s="40">
        <v>1.68</v>
      </c>
      <c r="E38" s="37">
        <v>1680</v>
      </c>
      <c r="F38" s="36" t="s">
        <v>145</v>
      </c>
      <c r="G38" s="37">
        <v>100</v>
      </c>
      <c r="H38" s="36">
        <v>3</v>
      </c>
      <c r="I38" s="37" t="s">
        <v>109</v>
      </c>
      <c r="J38" s="168" t="s">
        <v>57</v>
      </c>
    </row>
    <row r="39" spans="1:12" s="45" customFormat="1" ht="24.75" customHeight="1" thickBot="1">
      <c r="A39" s="171">
        <v>28</v>
      </c>
      <c r="B39" s="384" t="str">
        <f>'[1]NILAI CAPAIAN SKP'!B35</f>
        <v>Melakukan Pengumpulan data sekunder (0,01/kunjungan)</v>
      </c>
      <c r="C39" s="384"/>
      <c r="D39" s="172" t="s">
        <v>146</v>
      </c>
      <c r="E39" s="41">
        <v>6</v>
      </c>
      <c r="F39" s="42" t="s">
        <v>147</v>
      </c>
      <c r="G39" s="41">
        <v>100</v>
      </c>
      <c r="H39" s="42">
        <v>1</v>
      </c>
      <c r="I39" s="41" t="s">
        <v>109</v>
      </c>
      <c r="J39" s="173" t="s">
        <v>57</v>
      </c>
    </row>
    <row r="40" spans="1:12" s="45" customFormat="1" ht="20.100000000000001" customHeight="1" thickTop="1">
      <c r="A40" s="177"/>
      <c r="B40" s="250"/>
      <c r="C40" s="250"/>
      <c r="D40" s="174"/>
      <c r="E40" s="175"/>
      <c r="F40" s="176"/>
      <c r="G40" s="175"/>
      <c r="H40" s="176"/>
      <c r="I40" s="175"/>
      <c r="J40" s="54"/>
    </row>
    <row r="41" spans="1:12" ht="13.5">
      <c r="A41" s="177"/>
      <c r="B41" s="251"/>
      <c r="C41" s="252"/>
      <c r="D41" s="252"/>
      <c r="F41" s="376" t="s">
        <v>767</v>
      </c>
      <c r="G41" s="376"/>
      <c r="H41" s="376"/>
      <c r="I41" s="376"/>
      <c r="J41" s="54"/>
    </row>
    <row r="42" spans="1:12">
      <c r="A42" s="382" t="s">
        <v>58</v>
      </c>
      <c r="B42" s="382"/>
      <c r="C42" s="382"/>
      <c r="D42" s="382"/>
      <c r="E42" s="253"/>
      <c r="F42" s="376" t="s">
        <v>59</v>
      </c>
      <c r="G42" s="376"/>
      <c r="H42" s="376"/>
      <c r="I42" s="376"/>
      <c r="J42" s="54"/>
    </row>
    <row r="43" spans="1:12">
      <c r="A43" s="253"/>
      <c r="B43" s="253"/>
      <c r="C43" s="253"/>
      <c r="D43" s="253"/>
      <c r="E43" s="253"/>
      <c r="F43" s="253"/>
      <c r="G43" s="253"/>
      <c r="H43" s="253"/>
      <c r="I43" s="253"/>
      <c r="J43" s="54"/>
    </row>
    <row r="44" spans="1:12">
      <c r="A44" s="253"/>
      <c r="B44" s="253"/>
      <c r="C44" s="253"/>
      <c r="D44" s="253"/>
      <c r="E44" s="253"/>
      <c r="F44" s="253"/>
      <c r="G44" s="253"/>
      <c r="H44" s="253"/>
      <c r="I44" s="253"/>
      <c r="J44" s="54"/>
    </row>
    <row r="45" spans="1:12">
      <c r="J45" s="54"/>
    </row>
    <row r="46" spans="1:12">
      <c r="A46" s="378" t="str">
        <f>C4</f>
        <v>ABDULLAH RIVA'I, SE</v>
      </c>
      <c r="B46" s="379"/>
      <c r="C46" s="379"/>
      <c r="D46" s="379"/>
      <c r="E46" s="253"/>
      <c r="F46" s="379" t="str">
        <f>G4</f>
        <v>MUHAMMAD WIRA PERDANA</v>
      </c>
      <c r="G46" s="379"/>
      <c r="H46" s="379"/>
      <c r="I46" s="379"/>
      <c r="J46" s="54"/>
    </row>
    <row r="47" spans="1:12">
      <c r="A47" s="380" t="str">
        <f>"NIP. "&amp;C5</f>
        <v>NIP. 19660228 199301 1 001</v>
      </c>
      <c r="B47" s="376"/>
      <c r="C47" s="376"/>
      <c r="D47" s="376"/>
      <c r="F47" s="376" t="str">
        <f>"NIP. "&amp;G5</f>
        <v>NIP. 19830504 200 604 1 011</v>
      </c>
      <c r="G47" s="376"/>
      <c r="H47" s="376"/>
      <c r="I47" s="376"/>
      <c r="J47" s="54"/>
    </row>
    <row r="48" spans="1:12">
      <c r="J48" s="43"/>
      <c r="L48" s="43"/>
    </row>
    <row r="49" spans="1:10" ht="12.75" hidden="1" customHeight="1">
      <c r="A49" s="381" t="s">
        <v>60</v>
      </c>
      <c r="B49" s="381"/>
      <c r="C49" s="381"/>
      <c r="D49" s="381"/>
      <c r="E49" s="254"/>
      <c r="J49" s="44"/>
    </row>
    <row r="50" spans="1:10" ht="12.75" hidden="1" customHeight="1">
      <c r="A50" s="381" t="s">
        <v>61</v>
      </c>
      <c r="B50" s="381"/>
      <c r="C50" s="381"/>
      <c r="D50" s="381"/>
      <c r="E50" s="254"/>
      <c r="J50" s="255"/>
    </row>
    <row r="51" spans="1:10" ht="12.75" hidden="1" customHeight="1">
      <c r="A51" s="376"/>
      <c r="B51" s="376"/>
      <c r="C51" s="376"/>
      <c r="D51" s="376"/>
      <c r="E51" s="253"/>
      <c r="J51" s="255"/>
    </row>
    <row r="52" spans="1:10" ht="12.75" hidden="1" customHeight="1">
      <c r="J52" s="256"/>
    </row>
    <row r="53" spans="1:10" ht="12.75" hidden="1" customHeight="1">
      <c r="J53" s="256"/>
    </row>
    <row r="54" spans="1:10" ht="12.75" hidden="1" customHeight="1">
      <c r="A54" s="50" t="s">
        <v>62</v>
      </c>
      <c r="B54" s="254" t="s">
        <v>63</v>
      </c>
      <c r="J54" s="256"/>
    </row>
    <row r="55" spans="1:10" ht="12.75" hidden="1" customHeight="1">
      <c r="J55" s="257"/>
    </row>
    <row r="56" spans="1:10" ht="12.75" hidden="1" customHeight="1">
      <c r="A56" s="50" t="s">
        <v>64</v>
      </c>
      <c r="B56" s="254" t="s">
        <v>65</v>
      </c>
      <c r="J56" s="255"/>
    </row>
    <row r="57" spans="1:10" ht="12.75" hidden="1" customHeight="1"/>
    <row r="58" spans="1:10" ht="12.75" hidden="1" customHeight="1">
      <c r="A58" s="50" t="s">
        <v>66</v>
      </c>
      <c r="B58" s="254" t="s">
        <v>67</v>
      </c>
      <c r="J58" s="256"/>
    </row>
    <row r="59" spans="1:10" ht="12.75" hidden="1" customHeight="1">
      <c r="J59" s="256"/>
    </row>
    <row r="60" spans="1:10" ht="12.75" hidden="1" customHeight="1">
      <c r="A60" s="50" t="s">
        <v>68</v>
      </c>
      <c r="B60" s="254" t="s">
        <v>69</v>
      </c>
      <c r="J60" s="256"/>
    </row>
    <row r="61" spans="1:10" s="258" customFormat="1" ht="32.25" hidden="1" customHeight="1">
      <c r="B61" s="377" t="s">
        <v>70</v>
      </c>
      <c r="C61" s="377"/>
      <c r="D61" s="377"/>
      <c r="E61" s="377"/>
      <c r="F61" s="377"/>
    </row>
    <row r="62" spans="1:10" ht="12.75" hidden="1" customHeight="1">
      <c r="B62" s="254" t="s">
        <v>71</v>
      </c>
      <c r="J62" s="256"/>
    </row>
    <row r="63" spans="1:10">
      <c r="J63" s="256"/>
    </row>
  </sheetData>
  <mergeCells count="58">
    <mergeCell ref="B37:C37"/>
    <mergeCell ref="E8:F8"/>
    <mergeCell ref="B18:C18"/>
    <mergeCell ref="B20:C20"/>
    <mergeCell ref="B21:C21"/>
    <mergeCell ref="B22:C22"/>
    <mergeCell ref="B23:C23"/>
    <mergeCell ref="B19:C19"/>
    <mergeCell ref="B24:C24"/>
    <mergeCell ref="B25:C25"/>
    <mergeCell ref="E5:F5"/>
    <mergeCell ref="G5:I5"/>
    <mergeCell ref="E6:F6"/>
    <mergeCell ref="E7:F7"/>
    <mergeCell ref="B17:C17"/>
    <mergeCell ref="B11:C11"/>
    <mergeCell ref="B12:C12"/>
    <mergeCell ref="B13:C13"/>
    <mergeCell ref="B14:C14"/>
    <mergeCell ref="B15:C15"/>
    <mergeCell ref="B16:C16"/>
    <mergeCell ref="G8:J8"/>
    <mergeCell ref="A1:I1"/>
    <mergeCell ref="A2:I2"/>
    <mergeCell ref="B3:C3"/>
    <mergeCell ref="E3:I3"/>
    <mergeCell ref="E4:F4"/>
    <mergeCell ref="G4:I4"/>
    <mergeCell ref="A9:A10"/>
    <mergeCell ref="B9:C10"/>
    <mergeCell ref="D9:D10"/>
    <mergeCell ref="E9:I9"/>
    <mergeCell ref="E10:F10"/>
    <mergeCell ref="H10:I10"/>
    <mergeCell ref="F41:I41"/>
    <mergeCell ref="A42:D42"/>
    <mergeCell ref="F42:I42"/>
    <mergeCell ref="B26:C26"/>
    <mergeCell ref="B32:C32"/>
    <mergeCell ref="B33:C33"/>
    <mergeCell ref="B34:C34"/>
    <mergeCell ref="B30:C30"/>
    <mergeCell ref="B31:C31"/>
    <mergeCell ref="B35:C35"/>
    <mergeCell ref="B27:C27"/>
    <mergeCell ref="B28:C28"/>
    <mergeCell ref="B29:C29"/>
    <mergeCell ref="B38:C38"/>
    <mergeCell ref="B39:C39"/>
    <mergeCell ref="B36:C36"/>
    <mergeCell ref="A51:D51"/>
    <mergeCell ref="B61:F61"/>
    <mergeCell ref="A46:D46"/>
    <mergeCell ref="F46:I46"/>
    <mergeCell ref="A47:D47"/>
    <mergeCell ref="F47:I47"/>
    <mergeCell ref="A49:D49"/>
    <mergeCell ref="A50:D50"/>
  </mergeCells>
  <printOptions horizontalCentered="1"/>
  <pageMargins left="0.62992125984251968" right="0.39370078740157483" top="0.51181102362204722" bottom="0.59055118110236227" header="0.51181102362204722" footer="0.27559055118110237"/>
  <pageSetup paperSize="9" scale="95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78"/>
  <sheetViews>
    <sheetView tabSelected="1" view="pageBreakPreview" zoomScaleNormal="90" zoomScaleSheetLayoutView="100" workbookViewId="0">
      <selection activeCell="S14" sqref="S14"/>
    </sheetView>
  </sheetViews>
  <sheetFormatPr defaultColWidth="9.140625" defaultRowHeight="16.5"/>
  <cols>
    <col min="1" max="1" width="4.28515625" style="55" customWidth="1"/>
    <col min="2" max="2" width="49.7109375" style="55" customWidth="1"/>
    <col min="3" max="3" width="7" style="55" customWidth="1"/>
    <col min="4" max="4" width="4.7109375" style="294" customWidth="1"/>
    <col min="5" max="5" width="4.7109375" style="55" customWidth="1"/>
    <col min="6" max="6" width="9.5703125" style="55" customWidth="1"/>
    <col min="7" max="7" width="9.140625" style="55" customWidth="1"/>
    <col min="8" max="8" width="7" style="294" customWidth="1"/>
    <col min="9" max="9" width="7" style="55" customWidth="1"/>
    <col min="10" max="10" width="6.7109375" style="55" customWidth="1"/>
    <col min="11" max="11" width="9.5703125" style="55" customWidth="1"/>
    <col min="12" max="12" width="5.28515625" style="55" bestFit="1" customWidth="1"/>
    <col min="13" max="13" width="5" style="55" customWidth="1"/>
    <col min="14" max="14" width="8.5703125" style="55" customWidth="1"/>
    <col min="15" max="15" width="7.140625" style="55" customWidth="1"/>
    <col min="16" max="16" width="5.85546875" style="55" customWidth="1"/>
    <col min="17" max="17" width="5.42578125" style="55" customWidth="1"/>
    <col min="18" max="18" width="6.140625" style="55" customWidth="1"/>
    <col min="19" max="19" width="8.140625" style="55" customWidth="1"/>
    <col min="20" max="20" width="9.5703125" style="55" customWidth="1"/>
    <col min="21" max="21" width="5.85546875" style="55" customWidth="1"/>
    <col min="22" max="26" width="5.85546875" style="181" customWidth="1"/>
    <col min="27" max="42" width="12.140625" style="55" customWidth="1"/>
    <col min="43" max="48" width="9.140625" style="55" hidden="1" customWidth="1"/>
    <col min="49" max="50" width="9.140625" style="55" customWidth="1"/>
    <col min="51" max="16384" width="9.140625" style="55"/>
  </cols>
  <sheetData>
    <row r="1" spans="1:52">
      <c r="A1" s="429" t="s">
        <v>72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29"/>
      <c r="U1" s="53"/>
      <c r="V1" s="178"/>
      <c r="W1" s="178"/>
      <c r="X1" s="178"/>
      <c r="Y1" s="178"/>
      <c r="Z1" s="178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</row>
    <row r="2" spans="1:52">
      <c r="A2" s="429" t="s">
        <v>26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53"/>
      <c r="V2" s="178"/>
      <c r="W2" s="178"/>
      <c r="X2" s="178"/>
      <c r="Y2" s="178"/>
      <c r="Z2" s="178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</row>
    <row r="3" spans="1:52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53"/>
      <c r="U3" s="53"/>
      <c r="V3" s="178"/>
      <c r="W3" s="178"/>
      <c r="X3" s="178"/>
      <c r="Y3" s="178"/>
      <c r="Z3" s="178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</row>
    <row r="4" spans="1:52" ht="17.25" thickBot="1">
      <c r="A4" s="56" t="s">
        <v>768</v>
      </c>
      <c r="B4" s="56"/>
      <c r="C4" s="56"/>
      <c r="D4" s="284"/>
      <c r="E4" s="56"/>
      <c r="F4" s="56"/>
      <c r="G4" s="56"/>
      <c r="H4" s="296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178"/>
      <c r="W4" s="178"/>
      <c r="X4" s="178"/>
      <c r="Y4" s="178"/>
      <c r="Z4" s="178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</row>
    <row r="5" spans="1:52" ht="17.25" thickTop="1">
      <c r="A5" s="385" t="s">
        <v>42</v>
      </c>
      <c r="B5" s="431" t="s">
        <v>73</v>
      </c>
      <c r="C5" s="431" t="s">
        <v>51</v>
      </c>
      <c r="D5" s="385" t="s">
        <v>52</v>
      </c>
      <c r="E5" s="385"/>
      <c r="F5" s="385"/>
      <c r="G5" s="385"/>
      <c r="H5" s="385"/>
      <c r="I5" s="385"/>
      <c r="J5" s="385"/>
      <c r="K5" s="385"/>
      <c r="L5" s="432" t="s">
        <v>51</v>
      </c>
      <c r="M5" s="385" t="s">
        <v>74</v>
      </c>
      <c r="N5" s="385"/>
      <c r="O5" s="385"/>
      <c r="P5" s="385"/>
      <c r="Q5" s="385"/>
      <c r="R5" s="385"/>
      <c r="S5" s="431" t="s">
        <v>75</v>
      </c>
      <c r="T5" s="434" t="s">
        <v>76</v>
      </c>
      <c r="U5" s="53"/>
      <c r="V5" s="178"/>
      <c r="W5" s="178"/>
      <c r="X5" s="178"/>
      <c r="Y5" s="178"/>
      <c r="Z5" s="178"/>
      <c r="AA5" s="53"/>
      <c r="AB5" s="53"/>
      <c r="AC5" s="53"/>
      <c r="AD5" s="53"/>
      <c r="AE5" s="53"/>
      <c r="AF5" s="53"/>
      <c r="AG5" s="53"/>
      <c r="AH5" s="53"/>
      <c r="AI5" s="57"/>
      <c r="AJ5" s="57"/>
      <c r="AK5" s="57"/>
      <c r="AL5" s="57"/>
      <c r="AM5" s="57"/>
      <c r="AN5" s="57"/>
      <c r="AO5" s="57"/>
      <c r="AP5" s="57"/>
      <c r="AQ5" s="57"/>
      <c r="AR5" s="53"/>
      <c r="AS5" s="53"/>
      <c r="AT5" s="53"/>
      <c r="AU5" s="53"/>
      <c r="AV5" s="53"/>
    </row>
    <row r="6" spans="1:52" s="261" customFormat="1" ht="21.75" customHeight="1">
      <c r="A6" s="386"/>
      <c r="B6" s="387"/>
      <c r="C6" s="387"/>
      <c r="D6" s="436" t="s">
        <v>77</v>
      </c>
      <c r="E6" s="436"/>
      <c r="F6" s="436"/>
      <c r="G6" s="182" t="s">
        <v>78</v>
      </c>
      <c r="H6" s="436" t="s">
        <v>79</v>
      </c>
      <c r="I6" s="436"/>
      <c r="J6" s="436"/>
      <c r="K6" s="182" t="s">
        <v>80</v>
      </c>
      <c r="L6" s="433"/>
      <c r="M6" s="436" t="s">
        <v>77</v>
      </c>
      <c r="N6" s="436"/>
      <c r="O6" s="182" t="s">
        <v>78</v>
      </c>
      <c r="P6" s="436" t="s">
        <v>79</v>
      </c>
      <c r="Q6" s="436"/>
      <c r="R6" s="182" t="s">
        <v>80</v>
      </c>
      <c r="S6" s="387"/>
      <c r="T6" s="435"/>
      <c r="U6" s="38"/>
      <c r="V6" s="260"/>
      <c r="W6" s="260"/>
      <c r="X6" s="260"/>
      <c r="Y6" s="260"/>
      <c r="Z6" s="260"/>
      <c r="AA6" s="38"/>
      <c r="AB6" s="38"/>
      <c r="AC6" s="38"/>
      <c r="AD6" s="38" t="s">
        <v>81</v>
      </c>
      <c r="AE6" s="38" t="s">
        <v>82</v>
      </c>
      <c r="AF6" s="38" t="s">
        <v>83</v>
      </c>
      <c r="AG6" s="38" t="s">
        <v>84</v>
      </c>
      <c r="AH6" s="38" t="s">
        <v>85</v>
      </c>
      <c r="AI6" s="38" t="s">
        <v>86</v>
      </c>
      <c r="AJ6" s="38" t="s">
        <v>87</v>
      </c>
      <c r="AK6" s="38" t="s">
        <v>88</v>
      </c>
      <c r="AL6" s="38" t="s">
        <v>89</v>
      </c>
      <c r="AM6" s="38" t="s">
        <v>90</v>
      </c>
      <c r="AN6" s="38"/>
      <c r="AO6" s="38"/>
      <c r="AP6" s="38"/>
      <c r="AQ6" s="38"/>
      <c r="AR6" s="38"/>
      <c r="AS6" s="38"/>
      <c r="AT6" s="38"/>
      <c r="AU6" s="38"/>
      <c r="AV6" s="38"/>
    </row>
    <row r="7" spans="1:52" ht="17.25" thickBot="1">
      <c r="A7" s="263">
        <v>1</v>
      </c>
      <c r="B7" s="264">
        <v>2</v>
      </c>
      <c r="C7" s="264">
        <v>3</v>
      </c>
      <c r="D7" s="406">
        <v>4</v>
      </c>
      <c r="E7" s="406"/>
      <c r="F7" s="406"/>
      <c r="G7" s="264">
        <v>5</v>
      </c>
      <c r="H7" s="406">
        <v>6</v>
      </c>
      <c r="I7" s="406"/>
      <c r="J7" s="406"/>
      <c r="K7" s="264">
        <v>7</v>
      </c>
      <c r="L7" s="264">
        <v>8</v>
      </c>
      <c r="M7" s="406">
        <v>9</v>
      </c>
      <c r="N7" s="406"/>
      <c r="O7" s="264"/>
      <c r="P7" s="406">
        <v>11</v>
      </c>
      <c r="Q7" s="406"/>
      <c r="R7" s="264">
        <v>12</v>
      </c>
      <c r="S7" s="264">
        <v>13</v>
      </c>
      <c r="T7" s="264">
        <v>14</v>
      </c>
      <c r="U7" s="53"/>
      <c r="V7" s="178"/>
      <c r="W7" s="178"/>
      <c r="X7" s="178"/>
      <c r="Y7" s="178"/>
      <c r="Z7" s="178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</row>
    <row r="8" spans="1:52" s="45" customFormat="1" ht="16.5" customHeight="1" thickTop="1" thickBot="1">
      <c r="A8" s="262"/>
      <c r="B8" s="265" t="s">
        <v>91</v>
      </c>
      <c r="C8" s="266"/>
      <c r="D8" s="285"/>
      <c r="E8" s="267"/>
      <c r="F8" s="266"/>
      <c r="G8" s="267"/>
      <c r="H8" s="285"/>
      <c r="I8" s="267"/>
      <c r="J8" s="267"/>
      <c r="K8" s="268"/>
      <c r="L8" s="267"/>
      <c r="M8" s="267"/>
      <c r="N8" s="266"/>
      <c r="O8" s="269"/>
      <c r="P8" s="267"/>
      <c r="Q8" s="267"/>
      <c r="R8" s="270"/>
      <c r="S8" s="271"/>
      <c r="T8" s="271"/>
      <c r="V8" s="179" t="s">
        <v>760</v>
      </c>
      <c r="W8" s="179" t="s">
        <v>761</v>
      </c>
      <c r="X8" s="179" t="s">
        <v>762</v>
      </c>
      <c r="Y8" s="179" t="s">
        <v>763</v>
      </c>
      <c r="Z8" s="179" t="s">
        <v>764</v>
      </c>
      <c r="AE8" s="46"/>
      <c r="AH8" s="47"/>
      <c r="AI8" s="47"/>
      <c r="AL8" s="38"/>
      <c r="AM8" s="38"/>
      <c r="AN8" s="38"/>
      <c r="AO8" s="38"/>
      <c r="AR8" s="48"/>
      <c r="AS8" s="49"/>
      <c r="AT8" s="47"/>
      <c r="AU8" s="58"/>
    </row>
    <row r="9" spans="1:52" s="50" customFormat="1" ht="20.25" customHeight="1" thickTop="1">
      <c r="A9" s="40">
        <f>SKP!A12</f>
        <v>1</v>
      </c>
      <c r="B9" s="272" t="str">
        <f>SKP!B12</f>
        <v>Mengalokasi Dokumen Tingkat Kecamatan(0.030/ Jenis Dok)</v>
      </c>
      <c r="C9" s="273">
        <f>SKP!D12</f>
        <v>0.39</v>
      </c>
      <c r="D9" s="286">
        <f>SKP!E12</f>
        <v>13</v>
      </c>
      <c r="E9" s="274"/>
      <c r="F9" s="273" t="str">
        <f>SKP!F12</f>
        <v>jenis dok</v>
      </c>
      <c r="G9" s="274">
        <f>SKP!G12</f>
        <v>100</v>
      </c>
      <c r="H9" s="286">
        <f>SKP!H12</f>
        <v>8</v>
      </c>
      <c r="I9" s="274"/>
      <c r="J9" s="274" t="str">
        <f>SKP!I12</f>
        <v>bulan</v>
      </c>
      <c r="K9" s="275" t="str">
        <f>SKP!J12</f>
        <v>-</v>
      </c>
      <c r="L9" s="274">
        <f>C9</f>
        <v>0.39</v>
      </c>
      <c r="M9" s="274"/>
      <c r="N9" s="273" t="str">
        <f>+F9</f>
        <v>jenis dok</v>
      </c>
      <c r="O9" s="275" t="e">
        <f>AVERAGE(U9:Z9)</f>
        <v>#DIV/0!</v>
      </c>
      <c r="P9" s="274"/>
      <c r="Q9" s="274" t="str">
        <f t="shared" ref="Q9:Q38" si="0">J9</f>
        <v>bulan</v>
      </c>
      <c r="R9" s="276" t="s">
        <v>57</v>
      </c>
      <c r="S9" s="277" t="e">
        <f>AN9</f>
        <v>#DIV/0!</v>
      </c>
      <c r="T9" s="277" t="e">
        <f t="shared" ref="T9:T38" si="1">IF(K9="-",IF(R9="-",S9/3,S9/3),S9/3)</f>
        <v>#DIV/0!</v>
      </c>
      <c r="V9" s="180"/>
      <c r="W9" s="180"/>
      <c r="X9" s="180"/>
      <c r="Y9" s="180"/>
      <c r="Z9" s="180"/>
      <c r="AA9" s="50">
        <f>IF(D9&gt;0,1,0)</f>
        <v>1</v>
      </c>
      <c r="AB9" s="531">
        <f t="shared" ref="AB9:AB47" si="2">IFERROR(T9,0)</f>
        <v>0</v>
      </c>
      <c r="AC9" s="531"/>
      <c r="AD9" s="531">
        <f t="shared" ref="AD9:AD47" si="3">100-(P9/18*100)</f>
        <v>100</v>
      </c>
      <c r="AE9" s="532" t="e">
        <f t="shared" ref="AE9:AE47" si="4">100-(R9/K9*100)</f>
        <v>#VALUE!</v>
      </c>
      <c r="AF9" s="531" t="e">
        <f t="shared" ref="AF9:AF47" si="5">M9/E9*100</f>
        <v>#DIV/0!</v>
      </c>
      <c r="AG9" s="531" t="e">
        <f t="shared" ref="AG9:AG47" si="6">O9/G9*100</f>
        <v>#DIV/0!</v>
      </c>
      <c r="AH9" s="533" t="e">
        <f t="shared" ref="AH9:AH47" si="7">IF(AD9&gt;24,AK9,AJ9)</f>
        <v>#DIV/0!</v>
      </c>
      <c r="AI9" s="533" t="e">
        <f t="shared" ref="AI9:AI47" si="8">IF(AE9&gt;24,AM9,AL9)</f>
        <v>#VALUE!</v>
      </c>
      <c r="AJ9" s="531" t="e">
        <f t="shared" ref="AJ9:AJ47" si="9">((1.76*I9-P9)/I9)*100</f>
        <v>#DIV/0!</v>
      </c>
      <c r="AK9" s="531" t="e">
        <f t="shared" ref="AK9:AK47" si="10">76-((((1.76*I9-P9)/I9)*100)-100)</f>
        <v>#DIV/0!</v>
      </c>
      <c r="AL9" s="531" t="e">
        <f t="shared" ref="AL9:AL47" si="11">((1.76*K9-R9)/K9)*100</f>
        <v>#VALUE!</v>
      </c>
      <c r="AM9" s="531" t="e">
        <f t="shared" ref="AM9:AM47" si="12">76-((((1.76*K9-R9)/K9)*100)-100)</f>
        <v>#VALUE!</v>
      </c>
      <c r="AN9" s="531" t="e">
        <f t="shared" ref="AN9:AN47" si="13">IFERROR(SUM(AF9:AI9),SUM(AF9:AH9))</f>
        <v>#DIV/0!</v>
      </c>
      <c r="AO9" s="531"/>
      <c r="AP9" s="531"/>
      <c r="AQ9" s="531"/>
      <c r="AR9" s="534" t="e">
        <f t="shared" ref="AR9:AR47" si="14">100-(P9/I9*100)</f>
        <v>#DIV/0!</v>
      </c>
      <c r="AS9" s="535" t="e">
        <f t="shared" ref="AS9:AS47" si="15">100-(R9/K9*100)</f>
        <v>#VALUE!</v>
      </c>
      <c r="AT9" s="533" t="e">
        <f t="shared" ref="AT9:AT47" si="16">IF(AND(AR9&gt;24,AS9&gt;24),(IFERROR(((M9/D9*100)+(O9/G9*100)+(76-((((1.76*H9-P9)/H9)*100)-100))+(76-((((1.76*K9-R9)/K9)*100)-100))),((M9/D9*100)+(O9/G9*100)+(76-((((1.76*H9-P9)/H9)*100)-100))))),(IFERROR(((M9/D9*100)+(O9/G9*100)+(((1.76*H9-P9)/H9)*100))+(((1.76*K9-R9)/K9)*100),((M9/D9*100)+(O9/G9*100)+(((1.76*H9-P9)/H9)*100)))))</f>
        <v>#DIV/0!</v>
      </c>
      <c r="AU9" s="533" t="e">
        <f t="shared" ref="AU9:AU47" si="17">IF(AR9&gt;24,(((M9/E9*100)+(O9/G9*100)+(76-((((1.76*I9-P9)/I9)*100)-100)))),(((M9/E9*100)+(O9/G9*100)+(((1.76*I9-P9)/I9)*100))))</f>
        <v>#DIV/0!</v>
      </c>
      <c r="AV9" s="531" t="e">
        <f t="shared" ref="AV9:AV47" si="18">IFERROR(AT9,AU9)</f>
        <v>#DIV/0!</v>
      </c>
      <c r="AW9" s="531"/>
      <c r="AX9" s="531"/>
      <c r="AY9" s="531"/>
      <c r="AZ9" s="531"/>
    </row>
    <row r="10" spans="1:52" s="50" customFormat="1" ht="20.25" customHeight="1">
      <c r="A10" s="40">
        <f>SKP!A13</f>
        <v>2</v>
      </c>
      <c r="B10" s="259" t="str">
        <f>SKP!B13</f>
        <v>Rekrut petugas lapang sensus / Survey</v>
      </c>
      <c r="C10" s="39">
        <f>SKP!D13</f>
        <v>1.4</v>
      </c>
      <c r="D10" s="287">
        <f>SKP!E13</f>
        <v>7</v>
      </c>
      <c r="E10" s="40"/>
      <c r="F10" s="39" t="str">
        <f>SKP!F13</f>
        <v>kegiatan</v>
      </c>
      <c r="G10" s="40">
        <f>SKP!G13</f>
        <v>100</v>
      </c>
      <c r="H10" s="287">
        <f>SKP!H13</f>
        <v>7</v>
      </c>
      <c r="I10" s="40"/>
      <c r="J10" s="40" t="str">
        <f>SKP!I13</f>
        <v>bulan</v>
      </c>
      <c r="K10" s="183" t="str">
        <f>SKP!J13</f>
        <v>-</v>
      </c>
      <c r="L10" s="40">
        <f t="shared" ref="L10:L47" si="19">C10</f>
        <v>1.4</v>
      </c>
      <c r="M10" s="40"/>
      <c r="N10" s="39" t="str">
        <f>+F10</f>
        <v>kegiatan</v>
      </c>
      <c r="O10" s="183" t="e">
        <f t="shared" ref="O10:O46" si="20">AVERAGE(U10:Z10)</f>
        <v>#DIV/0!</v>
      </c>
      <c r="P10" s="40"/>
      <c r="Q10" s="40" t="str">
        <f t="shared" si="0"/>
        <v>bulan</v>
      </c>
      <c r="R10" s="184" t="s">
        <v>57</v>
      </c>
      <c r="S10" s="185" t="e">
        <f>AN10</f>
        <v>#DIV/0!</v>
      </c>
      <c r="T10" s="185" t="e">
        <f t="shared" si="1"/>
        <v>#DIV/0!</v>
      </c>
      <c r="V10" s="180"/>
      <c r="W10" s="180"/>
      <c r="X10" s="180"/>
      <c r="Y10" s="180"/>
      <c r="Z10" s="180"/>
      <c r="AA10" s="50">
        <f t="shared" ref="AA10:AA47" si="21">IF(D10&gt;0,1,0)</f>
        <v>1</v>
      </c>
      <c r="AB10" s="531">
        <f t="shared" si="2"/>
        <v>0</v>
      </c>
      <c r="AC10" s="531"/>
      <c r="AD10" s="531">
        <f t="shared" si="3"/>
        <v>100</v>
      </c>
      <c r="AE10" s="532" t="e">
        <f t="shared" si="4"/>
        <v>#VALUE!</v>
      </c>
      <c r="AF10" s="531" t="e">
        <f t="shared" si="5"/>
        <v>#DIV/0!</v>
      </c>
      <c r="AG10" s="531" t="e">
        <f t="shared" si="6"/>
        <v>#DIV/0!</v>
      </c>
      <c r="AH10" s="533" t="e">
        <f t="shared" si="7"/>
        <v>#DIV/0!</v>
      </c>
      <c r="AI10" s="533" t="e">
        <f t="shared" si="8"/>
        <v>#VALUE!</v>
      </c>
      <c r="AJ10" s="531" t="e">
        <f t="shared" si="9"/>
        <v>#DIV/0!</v>
      </c>
      <c r="AK10" s="531" t="e">
        <f t="shared" si="10"/>
        <v>#DIV/0!</v>
      </c>
      <c r="AL10" s="531" t="e">
        <f t="shared" si="11"/>
        <v>#VALUE!</v>
      </c>
      <c r="AM10" s="531" t="e">
        <f t="shared" si="12"/>
        <v>#VALUE!</v>
      </c>
      <c r="AN10" s="531" t="e">
        <f t="shared" si="13"/>
        <v>#DIV/0!</v>
      </c>
      <c r="AO10" s="531"/>
      <c r="AP10" s="531"/>
      <c r="AQ10" s="531"/>
      <c r="AR10" s="534" t="e">
        <f t="shared" si="14"/>
        <v>#DIV/0!</v>
      </c>
      <c r="AS10" s="535" t="e">
        <f t="shared" si="15"/>
        <v>#VALUE!</v>
      </c>
      <c r="AT10" s="533" t="e">
        <f t="shared" si="16"/>
        <v>#DIV/0!</v>
      </c>
      <c r="AU10" s="533" t="e">
        <f t="shared" si="17"/>
        <v>#DIV/0!</v>
      </c>
      <c r="AV10" s="531" t="e">
        <f t="shared" si="18"/>
        <v>#DIV/0!</v>
      </c>
      <c r="AW10" s="531"/>
      <c r="AX10" s="531"/>
      <c r="AY10" s="531"/>
      <c r="AZ10" s="531"/>
    </row>
    <row r="11" spans="1:52" s="50" customFormat="1" ht="20.25" customHeight="1">
      <c r="A11" s="40">
        <f>SKP!A14</f>
        <v>3</v>
      </c>
      <c r="B11" s="259" t="str">
        <f>SKP!B14</f>
        <v>Mengikuti Pelatihan Pengumpulan Data (0,010/JAM)</v>
      </c>
      <c r="C11" s="39">
        <f>SKP!D14</f>
        <v>1.54</v>
      </c>
      <c r="D11" s="287">
        <f>SKP!E14</f>
        <v>154</v>
      </c>
      <c r="E11" s="40"/>
      <c r="F11" s="39" t="str">
        <f>SKP!F14</f>
        <v>jam</v>
      </c>
      <c r="G11" s="40">
        <f>SKP!G14</f>
        <v>100</v>
      </c>
      <c r="H11" s="287">
        <f>SKP!H14</f>
        <v>8</v>
      </c>
      <c r="I11" s="40"/>
      <c r="J11" s="40" t="str">
        <f>SKP!I14</f>
        <v>bulan</v>
      </c>
      <c r="K11" s="183" t="str">
        <f>SKP!J14</f>
        <v>-</v>
      </c>
      <c r="L11" s="40">
        <f t="shared" si="19"/>
        <v>1.54</v>
      </c>
      <c r="M11" s="40"/>
      <c r="N11" s="39" t="str">
        <f>+F11</f>
        <v>jam</v>
      </c>
      <c r="O11" s="183" t="e">
        <f t="shared" si="20"/>
        <v>#DIV/0!</v>
      </c>
      <c r="P11" s="40"/>
      <c r="Q11" s="40" t="str">
        <f t="shared" si="0"/>
        <v>bulan</v>
      </c>
      <c r="R11" s="184" t="s">
        <v>57</v>
      </c>
      <c r="S11" s="185" t="e">
        <f>AN11</f>
        <v>#DIV/0!</v>
      </c>
      <c r="T11" s="185" t="e">
        <f t="shared" si="1"/>
        <v>#DIV/0!</v>
      </c>
      <c r="V11" s="180"/>
      <c r="W11" s="180"/>
      <c r="X11" s="180"/>
      <c r="Y11" s="180"/>
      <c r="Z11" s="180"/>
      <c r="AA11" s="50">
        <f t="shared" si="21"/>
        <v>1</v>
      </c>
      <c r="AB11" s="531">
        <f t="shared" si="2"/>
        <v>0</v>
      </c>
      <c r="AC11" s="531"/>
      <c r="AD11" s="531">
        <f t="shared" si="3"/>
        <v>100</v>
      </c>
      <c r="AE11" s="532" t="e">
        <f t="shared" si="4"/>
        <v>#VALUE!</v>
      </c>
      <c r="AF11" s="531" t="e">
        <f t="shared" si="5"/>
        <v>#DIV/0!</v>
      </c>
      <c r="AG11" s="531" t="e">
        <f t="shared" si="6"/>
        <v>#DIV/0!</v>
      </c>
      <c r="AH11" s="533" t="e">
        <f t="shared" si="7"/>
        <v>#DIV/0!</v>
      </c>
      <c r="AI11" s="533" t="e">
        <f t="shared" si="8"/>
        <v>#VALUE!</v>
      </c>
      <c r="AJ11" s="531" t="e">
        <f t="shared" si="9"/>
        <v>#DIV/0!</v>
      </c>
      <c r="AK11" s="531" t="e">
        <f t="shared" si="10"/>
        <v>#DIV/0!</v>
      </c>
      <c r="AL11" s="531" t="e">
        <f t="shared" si="11"/>
        <v>#VALUE!</v>
      </c>
      <c r="AM11" s="531" t="e">
        <f t="shared" si="12"/>
        <v>#VALUE!</v>
      </c>
      <c r="AN11" s="531" t="e">
        <f t="shared" si="13"/>
        <v>#DIV/0!</v>
      </c>
      <c r="AO11" s="531"/>
      <c r="AP11" s="531"/>
      <c r="AQ11" s="531"/>
      <c r="AR11" s="534" t="e">
        <f t="shared" si="14"/>
        <v>#DIV/0!</v>
      </c>
      <c r="AS11" s="535" t="e">
        <f t="shared" si="15"/>
        <v>#VALUE!</v>
      </c>
      <c r="AT11" s="533" t="e">
        <f t="shared" si="16"/>
        <v>#DIV/0!</v>
      </c>
      <c r="AU11" s="533" t="e">
        <f t="shared" si="17"/>
        <v>#DIV/0!</v>
      </c>
      <c r="AV11" s="531" t="e">
        <f t="shared" si="18"/>
        <v>#DIV/0!</v>
      </c>
      <c r="AW11" s="531"/>
      <c r="AX11" s="531"/>
      <c r="AY11" s="531"/>
      <c r="AZ11" s="531"/>
    </row>
    <row r="12" spans="1:52" s="50" customFormat="1" ht="20.25" customHeight="1">
      <c r="A12" s="40">
        <f>SKP!A15</f>
        <v>4</v>
      </c>
      <c r="B12" s="259" t="str">
        <f>SKP!B15</f>
        <v>Melakukan Pendaftaran Rumah Tangga (0.001/ruta)</v>
      </c>
      <c r="C12" s="39">
        <f>SKP!D15</f>
        <v>0.37</v>
      </c>
      <c r="D12" s="287">
        <f>SKP!E15</f>
        <v>369</v>
      </c>
      <c r="E12" s="40"/>
      <c r="F12" s="39" t="str">
        <f>SKP!F15</f>
        <v>ruta</v>
      </c>
      <c r="G12" s="40">
        <f>SKP!G15</f>
        <v>100</v>
      </c>
      <c r="H12" s="287">
        <f>SKP!H15</f>
        <v>2</v>
      </c>
      <c r="I12" s="40"/>
      <c r="J12" s="40" t="str">
        <f>SKP!I15</f>
        <v>bulan</v>
      </c>
      <c r="K12" s="183" t="str">
        <f>SKP!J15</f>
        <v>-</v>
      </c>
      <c r="L12" s="40">
        <f t="shared" si="19"/>
        <v>0.37</v>
      </c>
      <c r="M12" s="40"/>
      <c r="N12" s="39" t="str">
        <f>+F12</f>
        <v>ruta</v>
      </c>
      <c r="O12" s="183" t="e">
        <f t="shared" si="20"/>
        <v>#DIV/0!</v>
      </c>
      <c r="P12" s="40"/>
      <c r="Q12" s="40" t="str">
        <f t="shared" si="0"/>
        <v>bulan</v>
      </c>
      <c r="R12" s="184" t="s">
        <v>57</v>
      </c>
      <c r="S12" s="185" t="e">
        <f>AN12</f>
        <v>#DIV/0!</v>
      </c>
      <c r="T12" s="185" t="e">
        <f t="shared" si="1"/>
        <v>#DIV/0!</v>
      </c>
      <c r="V12" s="180"/>
      <c r="W12" s="180"/>
      <c r="X12" s="180"/>
      <c r="Y12" s="180"/>
      <c r="Z12" s="180"/>
      <c r="AA12" s="50">
        <f t="shared" si="21"/>
        <v>1</v>
      </c>
      <c r="AB12" s="531">
        <f t="shared" si="2"/>
        <v>0</v>
      </c>
      <c r="AC12" s="531"/>
      <c r="AD12" s="531">
        <f t="shared" si="3"/>
        <v>100</v>
      </c>
      <c r="AE12" s="532" t="e">
        <f t="shared" si="4"/>
        <v>#VALUE!</v>
      </c>
      <c r="AF12" s="531" t="e">
        <f t="shared" si="5"/>
        <v>#DIV/0!</v>
      </c>
      <c r="AG12" s="531" t="e">
        <f t="shared" si="6"/>
        <v>#DIV/0!</v>
      </c>
      <c r="AH12" s="533" t="e">
        <f t="shared" si="7"/>
        <v>#DIV/0!</v>
      </c>
      <c r="AI12" s="533" t="e">
        <f t="shared" si="8"/>
        <v>#VALUE!</v>
      </c>
      <c r="AJ12" s="531" t="e">
        <f t="shared" si="9"/>
        <v>#DIV/0!</v>
      </c>
      <c r="AK12" s="531" t="e">
        <f t="shared" si="10"/>
        <v>#DIV/0!</v>
      </c>
      <c r="AL12" s="531" t="e">
        <f t="shared" si="11"/>
        <v>#VALUE!</v>
      </c>
      <c r="AM12" s="531" t="e">
        <f t="shared" si="12"/>
        <v>#VALUE!</v>
      </c>
      <c r="AN12" s="531" t="e">
        <f t="shared" si="13"/>
        <v>#DIV/0!</v>
      </c>
      <c r="AO12" s="531"/>
      <c r="AP12" s="531"/>
      <c r="AQ12" s="531"/>
      <c r="AR12" s="534" t="e">
        <f t="shared" si="14"/>
        <v>#DIV/0!</v>
      </c>
      <c r="AS12" s="535" t="e">
        <f t="shared" si="15"/>
        <v>#VALUE!</v>
      </c>
      <c r="AT12" s="533" t="e">
        <f t="shared" si="16"/>
        <v>#DIV/0!</v>
      </c>
      <c r="AU12" s="533" t="e">
        <f t="shared" si="17"/>
        <v>#DIV/0!</v>
      </c>
      <c r="AV12" s="531" t="e">
        <f t="shared" si="18"/>
        <v>#DIV/0!</v>
      </c>
      <c r="AW12" s="531"/>
      <c r="AX12" s="531"/>
      <c r="AY12" s="531"/>
      <c r="AZ12" s="531"/>
    </row>
    <row r="13" spans="1:52" s="50" customFormat="1" ht="25.5">
      <c r="A13" s="40">
        <f>SKP!A16</f>
        <v>5</v>
      </c>
      <c r="B13" s="259" t="str">
        <f>SKP!B16</f>
        <v>Melakukan Pengumpulan Data Objek Non Rumah Tangga sederhana(0.0080/Pers/Usaha)</v>
      </c>
      <c r="C13" s="39">
        <f>SKP!D16</f>
        <v>1.008</v>
      </c>
      <c r="D13" s="287">
        <f>SKP!E16</f>
        <v>126</v>
      </c>
      <c r="E13" s="40"/>
      <c r="F13" s="39" t="str">
        <f>SKP!F16</f>
        <v>usaha/perusahaan</v>
      </c>
      <c r="G13" s="40">
        <f>SKP!G16</f>
        <v>100</v>
      </c>
      <c r="H13" s="287">
        <f>SKP!H16</f>
        <v>12</v>
      </c>
      <c r="I13" s="40"/>
      <c r="J13" s="40" t="str">
        <f>SKP!I16</f>
        <v>bulan</v>
      </c>
      <c r="K13" s="183" t="str">
        <f>SKP!J16</f>
        <v>-</v>
      </c>
      <c r="L13" s="40">
        <f t="shared" si="19"/>
        <v>1.008</v>
      </c>
      <c r="M13" s="40"/>
      <c r="N13" s="39" t="str">
        <f>+F13</f>
        <v>usaha/perusahaan</v>
      </c>
      <c r="O13" s="183" t="e">
        <f t="shared" si="20"/>
        <v>#DIV/0!</v>
      </c>
      <c r="P13" s="40"/>
      <c r="Q13" s="40" t="str">
        <f t="shared" si="0"/>
        <v>bulan</v>
      </c>
      <c r="R13" s="184" t="s">
        <v>57</v>
      </c>
      <c r="S13" s="185" t="e">
        <f>AN13</f>
        <v>#DIV/0!</v>
      </c>
      <c r="T13" s="185" t="e">
        <f t="shared" si="1"/>
        <v>#DIV/0!</v>
      </c>
      <c r="V13" s="180"/>
      <c r="W13" s="180"/>
      <c r="X13" s="180"/>
      <c r="Y13" s="180"/>
      <c r="Z13" s="180"/>
      <c r="AA13" s="50">
        <f t="shared" si="21"/>
        <v>1</v>
      </c>
      <c r="AB13" s="531">
        <f t="shared" si="2"/>
        <v>0</v>
      </c>
      <c r="AC13" s="531"/>
      <c r="AD13" s="531">
        <f t="shared" si="3"/>
        <v>100</v>
      </c>
      <c r="AE13" s="532" t="e">
        <f t="shared" si="4"/>
        <v>#VALUE!</v>
      </c>
      <c r="AF13" s="531" t="e">
        <f t="shared" si="5"/>
        <v>#DIV/0!</v>
      </c>
      <c r="AG13" s="531" t="e">
        <f t="shared" si="6"/>
        <v>#DIV/0!</v>
      </c>
      <c r="AH13" s="533" t="e">
        <f t="shared" si="7"/>
        <v>#DIV/0!</v>
      </c>
      <c r="AI13" s="533" t="e">
        <f t="shared" si="8"/>
        <v>#VALUE!</v>
      </c>
      <c r="AJ13" s="531" t="e">
        <f t="shared" si="9"/>
        <v>#DIV/0!</v>
      </c>
      <c r="AK13" s="531" t="e">
        <f t="shared" si="10"/>
        <v>#DIV/0!</v>
      </c>
      <c r="AL13" s="531" t="e">
        <f t="shared" si="11"/>
        <v>#VALUE!</v>
      </c>
      <c r="AM13" s="531" t="e">
        <f t="shared" si="12"/>
        <v>#VALUE!</v>
      </c>
      <c r="AN13" s="531" t="e">
        <f t="shared" si="13"/>
        <v>#DIV/0!</v>
      </c>
      <c r="AO13" s="531"/>
      <c r="AP13" s="531"/>
      <c r="AQ13" s="531"/>
      <c r="AR13" s="534" t="e">
        <f t="shared" si="14"/>
        <v>#DIV/0!</v>
      </c>
      <c r="AS13" s="535" t="e">
        <f t="shared" si="15"/>
        <v>#VALUE!</v>
      </c>
      <c r="AT13" s="533" t="e">
        <f t="shared" si="16"/>
        <v>#DIV/0!</v>
      </c>
      <c r="AU13" s="533" t="e">
        <f t="shared" si="17"/>
        <v>#DIV/0!</v>
      </c>
      <c r="AV13" s="531" t="e">
        <f t="shared" si="18"/>
        <v>#DIV/0!</v>
      </c>
      <c r="AW13" s="531"/>
      <c r="AX13" s="531"/>
      <c r="AY13" s="531"/>
      <c r="AZ13" s="531"/>
    </row>
    <row r="14" spans="1:52" s="50" customFormat="1" ht="25.5">
      <c r="A14" s="40">
        <f>SKP!A17</f>
        <v>6</v>
      </c>
      <c r="B14" s="259" t="str">
        <f>SKP!B17</f>
        <v>Melakukan Pengumpulan Data Objek Non Rumah Tangga Komplek (0.0280/Pers/Usaha)</v>
      </c>
      <c r="C14" s="39">
        <f>SKP!D17</f>
        <v>0.308</v>
      </c>
      <c r="D14" s="287">
        <f>SKP!E17</f>
        <v>11</v>
      </c>
      <c r="E14" s="40"/>
      <c r="F14" s="39" t="str">
        <f>SKP!F17</f>
        <v>usaha/perusahaan</v>
      </c>
      <c r="G14" s="40">
        <f>SKP!G17</f>
        <v>100</v>
      </c>
      <c r="H14" s="287">
        <f>SKP!H17</f>
        <v>11</v>
      </c>
      <c r="I14" s="40"/>
      <c r="J14" s="40" t="str">
        <f>SKP!I17</f>
        <v>bulan</v>
      </c>
      <c r="K14" s="183" t="str">
        <f>SKP!J17</f>
        <v>-</v>
      </c>
      <c r="L14" s="40">
        <f t="shared" si="19"/>
        <v>0.308</v>
      </c>
      <c r="M14" s="40"/>
      <c r="N14" s="39" t="str">
        <f t="shared" ref="N14:N15" si="22">+F14</f>
        <v>usaha/perusahaan</v>
      </c>
      <c r="O14" s="183" t="e">
        <f t="shared" si="20"/>
        <v>#DIV/0!</v>
      </c>
      <c r="P14" s="40"/>
      <c r="Q14" s="40" t="str">
        <f t="shared" ref="Q14:Q15" si="23">J14</f>
        <v>bulan</v>
      </c>
      <c r="R14" s="184" t="s">
        <v>57</v>
      </c>
      <c r="S14" s="185" t="e">
        <f t="shared" ref="S14:S15" si="24">AN14</f>
        <v>#DIV/0!</v>
      </c>
      <c r="T14" s="185" t="e">
        <f t="shared" ref="T14:T15" si="25">IF(K14="-",IF(R14="-",S14/3,S14/3),S14/3)</f>
        <v>#DIV/0!</v>
      </c>
      <c r="V14" s="180"/>
      <c r="W14" s="180"/>
      <c r="X14" s="180"/>
      <c r="Y14" s="180"/>
      <c r="Z14" s="180"/>
      <c r="AA14" s="50">
        <f t="shared" si="21"/>
        <v>1</v>
      </c>
      <c r="AB14" s="531">
        <f t="shared" si="2"/>
        <v>0</v>
      </c>
      <c r="AC14" s="531"/>
      <c r="AD14" s="531">
        <f t="shared" si="3"/>
        <v>100</v>
      </c>
      <c r="AE14" s="532" t="e">
        <f t="shared" si="4"/>
        <v>#VALUE!</v>
      </c>
      <c r="AF14" s="531" t="e">
        <f t="shared" si="5"/>
        <v>#DIV/0!</v>
      </c>
      <c r="AG14" s="531" t="e">
        <f t="shared" si="6"/>
        <v>#DIV/0!</v>
      </c>
      <c r="AH14" s="533" t="e">
        <f t="shared" si="7"/>
        <v>#DIV/0!</v>
      </c>
      <c r="AI14" s="533" t="e">
        <f t="shared" si="8"/>
        <v>#VALUE!</v>
      </c>
      <c r="AJ14" s="531" t="e">
        <f t="shared" si="9"/>
        <v>#DIV/0!</v>
      </c>
      <c r="AK14" s="531" t="e">
        <f t="shared" si="10"/>
        <v>#DIV/0!</v>
      </c>
      <c r="AL14" s="531" t="e">
        <f t="shared" si="11"/>
        <v>#VALUE!</v>
      </c>
      <c r="AM14" s="531" t="e">
        <f t="shared" si="12"/>
        <v>#VALUE!</v>
      </c>
      <c r="AN14" s="531" t="e">
        <f t="shared" si="13"/>
        <v>#DIV/0!</v>
      </c>
      <c r="AO14" s="531"/>
      <c r="AP14" s="531"/>
      <c r="AQ14" s="531"/>
      <c r="AR14" s="534" t="e">
        <f t="shared" si="14"/>
        <v>#DIV/0!</v>
      </c>
      <c r="AS14" s="535" t="e">
        <f t="shared" si="15"/>
        <v>#VALUE!</v>
      </c>
      <c r="AT14" s="533" t="e">
        <f t="shared" si="16"/>
        <v>#DIV/0!</v>
      </c>
      <c r="AU14" s="533" t="e">
        <f t="shared" si="17"/>
        <v>#DIV/0!</v>
      </c>
      <c r="AV14" s="531" t="e">
        <f t="shared" si="18"/>
        <v>#DIV/0!</v>
      </c>
      <c r="AW14" s="531"/>
      <c r="AX14" s="531"/>
      <c r="AY14" s="531"/>
      <c r="AZ14" s="531"/>
    </row>
    <row r="15" spans="1:52" s="50" customFormat="1" ht="19.5" customHeight="1">
      <c r="A15" s="40">
        <f>SKP!A18</f>
        <v>7</v>
      </c>
      <c r="B15" s="259" t="str">
        <f>SKP!B18</f>
        <v>Pengumpulan data objek  Ruta sederhana    ( 0.010  /   Rumah Tangga )</v>
      </c>
      <c r="C15" s="39">
        <f>SKP!D18</f>
        <v>0.31</v>
      </c>
      <c r="D15" s="287">
        <f>SKP!E18</f>
        <v>31</v>
      </c>
      <c r="E15" s="40"/>
      <c r="F15" s="39" t="str">
        <f>SKP!F18</f>
        <v>rumah tangga</v>
      </c>
      <c r="G15" s="40">
        <f>SKP!G18</f>
        <v>100</v>
      </c>
      <c r="H15" s="287">
        <f>SKP!H18</f>
        <v>1</v>
      </c>
      <c r="I15" s="40"/>
      <c r="J15" s="40" t="str">
        <f>SKP!I18</f>
        <v>bulan</v>
      </c>
      <c r="K15" s="183" t="str">
        <f>SKP!J18</f>
        <v>-</v>
      </c>
      <c r="L15" s="40">
        <f t="shared" si="19"/>
        <v>0.31</v>
      </c>
      <c r="M15" s="40"/>
      <c r="N15" s="39" t="str">
        <f t="shared" si="22"/>
        <v>rumah tangga</v>
      </c>
      <c r="O15" s="183" t="e">
        <f t="shared" si="20"/>
        <v>#DIV/0!</v>
      </c>
      <c r="P15" s="40"/>
      <c r="Q15" s="40" t="str">
        <f t="shared" si="23"/>
        <v>bulan</v>
      </c>
      <c r="R15" s="184" t="s">
        <v>57</v>
      </c>
      <c r="S15" s="185" t="e">
        <f t="shared" si="24"/>
        <v>#DIV/0!</v>
      </c>
      <c r="T15" s="185" t="e">
        <f t="shared" si="25"/>
        <v>#DIV/0!</v>
      </c>
      <c r="V15" s="180"/>
      <c r="W15" s="180"/>
      <c r="X15" s="180"/>
      <c r="Y15" s="180"/>
      <c r="Z15" s="180"/>
      <c r="AA15" s="50">
        <f t="shared" si="21"/>
        <v>1</v>
      </c>
      <c r="AB15" s="531">
        <f t="shared" si="2"/>
        <v>0</v>
      </c>
      <c r="AC15" s="531"/>
      <c r="AD15" s="531">
        <f t="shared" si="3"/>
        <v>100</v>
      </c>
      <c r="AE15" s="532" t="e">
        <f t="shared" si="4"/>
        <v>#VALUE!</v>
      </c>
      <c r="AF15" s="531" t="e">
        <f t="shared" si="5"/>
        <v>#DIV/0!</v>
      </c>
      <c r="AG15" s="531" t="e">
        <f t="shared" si="6"/>
        <v>#DIV/0!</v>
      </c>
      <c r="AH15" s="533" t="e">
        <f t="shared" si="7"/>
        <v>#DIV/0!</v>
      </c>
      <c r="AI15" s="533" t="e">
        <f t="shared" si="8"/>
        <v>#VALUE!</v>
      </c>
      <c r="AJ15" s="531" t="e">
        <f t="shared" si="9"/>
        <v>#DIV/0!</v>
      </c>
      <c r="AK15" s="531" t="e">
        <f t="shared" si="10"/>
        <v>#DIV/0!</v>
      </c>
      <c r="AL15" s="531" t="e">
        <f t="shared" si="11"/>
        <v>#VALUE!</v>
      </c>
      <c r="AM15" s="531" t="e">
        <f t="shared" si="12"/>
        <v>#VALUE!</v>
      </c>
      <c r="AN15" s="531" t="e">
        <f t="shared" si="13"/>
        <v>#DIV/0!</v>
      </c>
      <c r="AO15" s="531"/>
      <c r="AP15" s="531"/>
      <c r="AQ15" s="531"/>
      <c r="AR15" s="534" t="e">
        <f t="shared" si="14"/>
        <v>#DIV/0!</v>
      </c>
      <c r="AS15" s="535" t="e">
        <f t="shared" si="15"/>
        <v>#VALUE!</v>
      </c>
      <c r="AT15" s="533" t="e">
        <f t="shared" si="16"/>
        <v>#DIV/0!</v>
      </c>
      <c r="AU15" s="533" t="e">
        <f t="shared" si="17"/>
        <v>#DIV/0!</v>
      </c>
      <c r="AV15" s="531" t="e">
        <f t="shared" si="18"/>
        <v>#DIV/0!</v>
      </c>
      <c r="AW15" s="531"/>
      <c r="AX15" s="531"/>
      <c r="AY15" s="531"/>
      <c r="AZ15" s="531"/>
    </row>
    <row r="16" spans="1:52" s="50" customFormat="1" ht="19.5" customHeight="1">
      <c r="A16" s="40">
        <f>SKP!A19</f>
        <v>8</v>
      </c>
      <c r="B16" s="259" t="str">
        <f>SKP!B19</f>
        <v>Pengumpulan data objek  Ruta Komplek ( 0.021 / Rumah tangga )</v>
      </c>
      <c r="C16" s="39">
        <f>SKP!D19</f>
        <v>0.78</v>
      </c>
      <c r="D16" s="287">
        <f>SKP!E19</f>
        <v>37</v>
      </c>
      <c r="E16" s="40"/>
      <c r="F16" s="39" t="str">
        <f>SKP!F19</f>
        <v>rumah tangga</v>
      </c>
      <c r="G16" s="40">
        <f>SKP!G19</f>
        <v>100</v>
      </c>
      <c r="H16" s="287">
        <f>SKP!H19</f>
        <v>4</v>
      </c>
      <c r="I16" s="40"/>
      <c r="J16" s="40" t="str">
        <f>SKP!I19</f>
        <v>bulan</v>
      </c>
      <c r="K16" s="183" t="str">
        <f>SKP!J19</f>
        <v>-</v>
      </c>
      <c r="L16" s="40">
        <f t="shared" si="19"/>
        <v>0.78</v>
      </c>
      <c r="M16" s="40"/>
      <c r="N16" s="39" t="str">
        <f t="shared" ref="N16:N17" si="26">+F16</f>
        <v>rumah tangga</v>
      </c>
      <c r="O16" s="183" t="e">
        <f t="shared" si="20"/>
        <v>#DIV/0!</v>
      </c>
      <c r="P16" s="40"/>
      <c r="Q16" s="40" t="str">
        <f t="shared" ref="Q16:Q17" si="27">J16</f>
        <v>bulan</v>
      </c>
      <c r="R16" s="184" t="s">
        <v>57</v>
      </c>
      <c r="S16" s="185" t="e">
        <f t="shared" ref="S16:S17" si="28">AN16</f>
        <v>#DIV/0!</v>
      </c>
      <c r="T16" s="185" t="e">
        <f t="shared" ref="T16:T17" si="29">IF(K16="-",IF(R16="-",S16/3,S16/3),S16/3)</f>
        <v>#DIV/0!</v>
      </c>
      <c r="V16" s="180"/>
      <c r="W16" s="180"/>
      <c r="X16" s="180"/>
      <c r="Y16" s="180"/>
      <c r="Z16" s="180"/>
      <c r="AA16" s="50">
        <f t="shared" si="21"/>
        <v>1</v>
      </c>
      <c r="AB16" s="531">
        <f t="shared" si="2"/>
        <v>0</v>
      </c>
      <c r="AC16" s="531"/>
      <c r="AD16" s="531">
        <f t="shared" si="3"/>
        <v>100</v>
      </c>
      <c r="AE16" s="532" t="e">
        <f t="shared" si="4"/>
        <v>#VALUE!</v>
      </c>
      <c r="AF16" s="531" t="e">
        <f t="shared" si="5"/>
        <v>#DIV/0!</v>
      </c>
      <c r="AG16" s="531" t="e">
        <f t="shared" si="6"/>
        <v>#DIV/0!</v>
      </c>
      <c r="AH16" s="533" t="e">
        <f t="shared" si="7"/>
        <v>#DIV/0!</v>
      </c>
      <c r="AI16" s="533" t="e">
        <f t="shared" si="8"/>
        <v>#VALUE!</v>
      </c>
      <c r="AJ16" s="531" t="e">
        <f t="shared" si="9"/>
        <v>#DIV/0!</v>
      </c>
      <c r="AK16" s="531" t="e">
        <f t="shared" si="10"/>
        <v>#DIV/0!</v>
      </c>
      <c r="AL16" s="531" t="e">
        <f t="shared" si="11"/>
        <v>#VALUE!</v>
      </c>
      <c r="AM16" s="531" t="e">
        <f t="shared" si="12"/>
        <v>#VALUE!</v>
      </c>
      <c r="AN16" s="531" t="e">
        <f t="shared" si="13"/>
        <v>#DIV/0!</v>
      </c>
      <c r="AO16" s="531"/>
      <c r="AP16" s="531"/>
      <c r="AQ16" s="531"/>
      <c r="AR16" s="534" t="e">
        <f t="shared" si="14"/>
        <v>#DIV/0!</v>
      </c>
      <c r="AS16" s="535" t="e">
        <f t="shared" si="15"/>
        <v>#VALUE!</v>
      </c>
      <c r="AT16" s="533" t="e">
        <f t="shared" si="16"/>
        <v>#DIV/0!</v>
      </c>
      <c r="AU16" s="533" t="e">
        <f t="shared" si="17"/>
        <v>#DIV/0!</v>
      </c>
      <c r="AV16" s="531" t="e">
        <f t="shared" si="18"/>
        <v>#DIV/0!</v>
      </c>
      <c r="AW16" s="531"/>
      <c r="AX16" s="531"/>
      <c r="AY16" s="531"/>
      <c r="AZ16" s="531"/>
    </row>
    <row r="17" spans="1:52" s="50" customFormat="1" ht="19.5" customHeight="1">
      <c r="A17" s="40">
        <f>SKP!A20</f>
        <v>9</v>
      </c>
      <c r="B17" s="259" t="str">
        <f>SKP!B20</f>
        <v>Pengumpulan data objek non ruta sedang (0.021 / perusahaan / usaha)</v>
      </c>
      <c r="C17" s="39">
        <f>SKP!D20</f>
        <v>0.126</v>
      </c>
      <c r="D17" s="287">
        <f>SKP!E20</f>
        <v>6</v>
      </c>
      <c r="E17" s="40"/>
      <c r="F17" s="39" t="str">
        <f>SKP!F20</f>
        <v>perusahaan</v>
      </c>
      <c r="G17" s="40">
        <f>SKP!G20</f>
        <v>100</v>
      </c>
      <c r="H17" s="287">
        <f>SKP!H20</f>
        <v>10</v>
      </c>
      <c r="I17" s="40"/>
      <c r="J17" s="40" t="str">
        <f>SKP!I20</f>
        <v>bulan</v>
      </c>
      <c r="K17" s="183" t="str">
        <f>SKP!J20</f>
        <v>-</v>
      </c>
      <c r="L17" s="40">
        <f t="shared" si="19"/>
        <v>0.126</v>
      </c>
      <c r="M17" s="40"/>
      <c r="N17" s="39" t="str">
        <f t="shared" si="26"/>
        <v>perusahaan</v>
      </c>
      <c r="O17" s="183" t="e">
        <f t="shared" si="20"/>
        <v>#DIV/0!</v>
      </c>
      <c r="P17" s="40"/>
      <c r="Q17" s="40" t="str">
        <f t="shared" si="27"/>
        <v>bulan</v>
      </c>
      <c r="R17" s="184" t="s">
        <v>57</v>
      </c>
      <c r="S17" s="185" t="e">
        <f t="shared" si="28"/>
        <v>#DIV/0!</v>
      </c>
      <c r="T17" s="185" t="e">
        <f t="shared" si="29"/>
        <v>#DIV/0!</v>
      </c>
      <c r="V17" s="180"/>
      <c r="W17" s="180"/>
      <c r="X17" s="180"/>
      <c r="Y17" s="180"/>
      <c r="Z17" s="180"/>
      <c r="AA17" s="50">
        <f t="shared" si="21"/>
        <v>1</v>
      </c>
      <c r="AB17" s="531">
        <f t="shared" si="2"/>
        <v>0</v>
      </c>
      <c r="AC17" s="531"/>
      <c r="AD17" s="531">
        <f t="shared" si="3"/>
        <v>100</v>
      </c>
      <c r="AE17" s="532" t="e">
        <f t="shared" si="4"/>
        <v>#VALUE!</v>
      </c>
      <c r="AF17" s="531" t="e">
        <f t="shared" si="5"/>
        <v>#DIV/0!</v>
      </c>
      <c r="AG17" s="531" t="e">
        <f t="shared" si="6"/>
        <v>#DIV/0!</v>
      </c>
      <c r="AH17" s="533" t="e">
        <f t="shared" si="7"/>
        <v>#DIV/0!</v>
      </c>
      <c r="AI17" s="533" t="e">
        <f t="shared" si="8"/>
        <v>#VALUE!</v>
      </c>
      <c r="AJ17" s="531" t="e">
        <f t="shared" si="9"/>
        <v>#DIV/0!</v>
      </c>
      <c r="AK17" s="531" t="e">
        <f t="shared" si="10"/>
        <v>#DIV/0!</v>
      </c>
      <c r="AL17" s="531" t="e">
        <f t="shared" si="11"/>
        <v>#VALUE!</v>
      </c>
      <c r="AM17" s="531" t="e">
        <f t="shared" si="12"/>
        <v>#VALUE!</v>
      </c>
      <c r="AN17" s="531" t="e">
        <f t="shared" si="13"/>
        <v>#DIV/0!</v>
      </c>
      <c r="AO17" s="531"/>
      <c r="AP17" s="531"/>
      <c r="AQ17" s="531"/>
      <c r="AR17" s="534" t="e">
        <f t="shared" si="14"/>
        <v>#DIV/0!</v>
      </c>
      <c r="AS17" s="535" t="e">
        <f t="shared" si="15"/>
        <v>#VALUE!</v>
      </c>
      <c r="AT17" s="533" t="e">
        <f t="shared" si="16"/>
        <v>#DIV/0!</v>
      </c>
      <c r="AU17" s="533" t="e">
        <f t="shared" si="17"/>
        <v>#DIV/0!</v>
      </c>
      <c r="AV17" s="531" t="e">
        <f t="shared" si="18"/>
        <v>#DIV/0!</v>
      </c>
      <c r="AW17" s="531"/>
      <c r="AX17" s="531"/>
      <c r="AY17" s="531"/>
      <c r="AZ17" s="531"/>
    </row>
    <row r="18" spans="1:52" s="50" customFormat="1" ht="19.5" customHeight="1">
      <c r="A18" s="40">
        <f>SKP!A22</f>
        <v>11</v>
      </c>
      <c r="B18" s="259" t="str">
        <f>SKP!B22</f>
        <v>Pengawasan data objek Ruta Komplek (0,0040/ruta)</v>
      </c>
      <c r="C18" s="39">
        <f>SKP!D22</f>
        <v>0.33200000000000002</v>
      </c>
      <c r="D18" s="287">
        <f>SKP!E22</f>
        <v>83</v>
      </c>
      <c r="E18" s="40"/>
      <c r="F18" s="39" t="str">
        <f>SKP!F22</f>
        <v>rumah tangga</v>
      </c>
      <c r="G18" s="40">
        <f>SKP!G22</f>
        <v>100</v>
      </c>
      <c r="H18" s="287">
        <f>SKP!H22</f>
        <v>8</v>
      </c>
      <c r="I18" s="40"/>
      <c r="J18" s="40" t="str">
        <f>SKP!I22</f>
        <v>bulan</v>
      </c>
      <c r="K18" s="183" t="str">
        <f>SKP!J22</f>
        <v>-</v>
      </c>
      <c r="L18" s="40">
        <f t="shared" si="19"/>
        <v>0.33200000000000002</v>
      </c>
      <c r="M18" s="40"/>
      <c r="N18" s="39" t="str">
        <f t="shared" ref="N18:N34" si="30">+F18</f>
        <v>rumah tangga</v>
      </c>
      <c r="O18" s="183" t="e">
        <f t="shared" si="20"/>
        <v>#DIV/0!</v>
      </c>
      <c r="P18" s="40"/>
      <c r="Q18" s="40" t="str">
        <f t="shared" ref="Q18:Q34" si="31">J18</f>
        <v>bulan</v>
      </c>
      <c r="R18" s="184" t="s">
        <v>57</v>
      </c>
      <c r="S18" s="185" t="e">
        <f t="shared" ref="S18:S34" si="32">AN18</f>
        <v>#DIV/0!</v>
      </c>
      <c r="T18" s="185" t="e">
        <f t="shared" ref="T18:T34" si="33">IF(K18="-",IF(R18="-",S18/3,S18/3),S18/3)</f>
        <v>#DIV/0!</v>
      </c>
      <c r="V18" s="180"/>
      <c r="W18" s="180"/>
      <c r="X18" s="180"/>
      <c r="Y18" s="180"/>
      <c r="Z18" s="180"/>
      <c r="AA18" s="50">
        <f t="shared" si="21"/>
        <v>1</v>
      </c>
      <c r="AB18" s="531">
        <f t="shared" si="2"/>
        <v>0</v>
      </c>
      <c r="AC18" s="531"/>
      <c r="AD18" s="531">
        <f t="shared" si="3"/>
        <v>100</v>
      </c>
      <c r="AE18" s="532" t="e">
        <f t="shared" si="4"/>
        <v>#VALUE!</v>
      </c>
      <c r="AF18" s="531" t="e">
        <f t="shared" si="5"/>
        <v>#DIV/0!</v>
      </c>
      <c r="AG18" s="531" t="e">
        <f t="shared" si="6"/>
        <v>#DIV/0!</v>
      </c>
      <c r="AH18" s="533" t="e">
        <f t="shared" si="7"/>
        <v>#DIV/0!</v>
      </c>
      <c r="AI18" s="533" t="e">
        <f t="shared" si="8"/>
        <v>#VALUE!</v>
      </c>
      <c r="AJ18" s="531" t="e">
        <f t="shared" si="9"/>
        <v>#DIV/0!</v>
      </c>
      <c r="AK18" s="531" t="e">
        <f t="shared" si="10"/>
        <v>#DIV/0!</v>
      </c>
      <c r="AL18" s="531" t="e">
        <f t="shared" si="11"/>
        <v>#VALUE!</v>
      </c>
      <c r="AM18" s="531" t="e">
        <f t="shared" si="12"/>
        <v>#VALUE!</v>
      </c>
      <c r="AN18" s="531" t="e">
        <f t="shared" si="13"/>
        <v>#DIV/0!</v>
      </c>
      <c r="AO18" s="531"/>
      <c r="AP18" s="531"/>
      <c r="AQ18" s="531"/>
      <c r="AR18" s="534" t="e">
        <f t="shared" si="14"/>
        <v>#DIV/0!</v>
      </c>
      <c r="AS18" s="535" t="e">
        <f t="shared" si="15"/>
        <v>#VALUE!</v>
      </c>
      <c r="AT18" s="533" t="e">
        <f t="shared" si="16"/>
        <v>#DIV/0!</v>
      </c>
      <c r="AU18" s="533" t="e">
        <f t="shared" si="17"/>
        <v>#DIV/0!</v>
      </c>
      <c r="AV18" s="531" t="e">
        <f t="shared" si="18"/>
        <v>#DIV/0!</v>
      </c>
      <c r="AW18" s="531"/>
      <c r="AX18" s="531"/>
      <c r="AY18" s="531"/>
      <c r="AZ18" s="531"/>
    </row>
    <row r="19" spans="1:52" s="50" customFormat="1" ht="25.5">
      <c r="A19" s="40">
        <f>SKP!A23</f>
        <v>12</v>
      </c>
      <c r="B19" s="259" t="str">
        <f>SKP!B23</f>
        <v>Melakukan pengawasan pada kegiatan statistik objek non rumah tangga kuesioner sederhana (0,002/usaha/perusahaan/objek)</v>
      </c>
      <c r="C19" s="39">
        <f>SKP!D23</f>
        <v>0.93500000000000005</v>
      </c>
      <c r="D19" s="287">
        <f>SKP!E23</f>
        <v>468</v>
      </c>
      <c r="E19" s="40"/>
      <c r="F19" s="39" t="str">
        <f>SKP!F23</f>
        <v>objek</v>
      </c>
      <c r="G19" s="40">
        <f>SKP!G23</f>
        <v>100</v>
      </c>
      <c r="H19" s="287">
        <f>SKP!H23</f>
        <v>11</v>
      </c>
      <c r="I19" s="40"/>
      <c r="J19" s="40" t="str">
        <f>SKP!I23</f>
        <v>bulan</v>
      </c>
      <c r="K19" s="183" t="str">
        <f>SKP!J23</f>
        <v>-</v>
      </c>
      <c r="L19" s="40">
        <f t="shared" si="19"/>
        <v>0.93500000000000005</v>
      </c>
      <c r="M19" s="40"/>
      <c r="N19" s="39" t="str">
        <f t="shared" si="30"/>
        <v>objek</v>
      </c>
      <c r="O19" s="183" t="e">
        <f t="shared" si="20"/>
        <v>#DIV/0!</v>
      </c>
      <c r="P19" s="40"/>
      <c r="Q19" s="40" t="str">
        <f t="shared" si="31"/>
        <v>bulan</v>
      </c>
      <c r="R19" s="184" t="s">
        <v>57</v>
      </c>
      <c r="S19" s="185" t="e">
        <f t="shared" si="32"/>
        <v>#DIV/0!</v>
      </c>
      <c r="T19" s="185" t="e">
        <f t="shared" si="33"/>
        <v>#DIV/0!</v>
      </c>
      <c r="V19" s="180"/>
      <c r="W19" s="180"/>
      <c r="X19" s="180"/>
      <c r="Y19" s="180"/>
      <c r="Z19" s="180"/>
      <c r="AA19" s="50">
        <f t="shared" si="21"/>
        <v>1</v>
      </c>
      <c r="AB19" s="531">
        <f t="shared" si="2"/>
        <v>0</v>
      </c>
      <c r="AC19" s="531"/>
      <c r="AD19" s="531">
        <f t="shared" si="3"/>
        <v>100</v>
      </c>
      <c r="AE19" s="532" t="e">
        <f t="shared" si="4"/>
        <v>#VALUE!</v>
      </c>
      <c r="AF19" s="531" t="e">
        <f t="shared" si="5"/>
        <v>#DIV/0!</v>
      </c>
      <c r="AG19" s="531" t="e">
        <f t="shared" si="6"/>
        <v>#DIV/0!</v>
      </c>
      <c r="AH19" s="533" t="e">
        <f t="shared" si="7"/>
        <v>#DIV/0!</v>
      </c>
      <c r="AI19" s="533" t="e">
        <f t="shared" si="8"/>
        <v>#VALUE!</v>
      </c>
      <c r="AJ19" s="531" t="e">
        <f t="shared" si="9"/>
        <v>#DIV/0!</v>
      </c>
      <c r="AK19" s="531" t="e">
        <f t="shared" si="10"/>
        <v>#DIV/0!</v>
      </c>
      <c r="AL19" s="531" t="e">
        <f t="shared" si="11"/>
        <v>#VALUE!</v>
      </c>
      <c r="AM19" s="531" t="e">
        <f t="shared" si="12"/>
        <v>#VALUE!</v>
      </c>
      <c r="AN19" s="531" t="e">
        <f t="shared" si="13"/>
        <v>#DIV/0!</v>
      </c>
      <c r="AO19" s="531"/>
      <c r="AP19" s="531"/>
      <c r="AQ19" s="531"/>
      <c r="AR19" s="534" t="e">
        <f t="shared" si="14"/>
        <v>#DIV/0!</v>
      </c>
      <c r="AS19" s="535" t="e">
        <f t="shared" si="15"/>
        <v>#VALUE!</v>
      </c>
      <c r="AT19" s="533" t="e">
        <f t="shared" si="16"/>
        <v>#DIV/0!</v>
      </c>
      <c r="AU19" s="533" t="e">
        <f t="shared" si="17"/>
        <v>#DIV/0!</v>
      </c>
      <c r="AV19" s="531" t="e">
        <f t="shared" si="18"/>
        <v>#DIV/0!</v>
      </c>
      <c r="AW19" s="531"/>
      <c r="AX19" s="531"/>
      <c r="AY19" s="531"/>
      <c r="AZ19" s="531"/>
    </row>
    <row r="20" spans="1:52" s="50" customFormat="1" ht="25.5">
      <c r="A20" s="40">
        <f>SKP!A24</f>
        <v>13</v>
      </c>
      <c r="B20" s="259" t="str">
        <f>SKP!B24</f>
        <v>Melakukan pengawasan pada kegiatan statistik objek non rumah tangga kuesioner sedang(0,002/usaha/perusahaan/objek)</v>
      </c>
      <c r="C20" s="39">
        <f>SKP!D24</f>
        <v>0.13200000000000001</v>
      </c>
      <c r="D20" s="287">
        <f>SKP!E24</f>
        <v>66</v>
      </c>
      <c r="E20" s="40"/>
      <c r="F20" s="39" t="str">
        <f>SKP!F24</f>
        <v>objek</v>
      </c>
      <c r="G20" s="40">
        <f>SKP!G24</f>
        <v>100</v>
      </c>
      <c r="H20" s="287">
        <f>SKP!H24</f>
        <v>4</v>
      </c>
      <c r="I20" s="40"/>
      <c r="J20" s="40" t="str">
        <f>SKP!I24</f>
        <v>bulan</v>
      </c>
      <c r="K20" s="183" t="str">
        <f>SKP!J24</f>
        <v>-</v>
      </c>
      <c r="L20" s="40">
        <f t="shared" si="19"/>
        <v>0.13200000000000001</v>
      </c>
      <c r="M20" s="40"/>
      <c r="N20" s="39" t="str">
        <f t="shared" si="30"/>
        <v>objek</v>
      </c>
      <c r="O20" s="183" t="e">
        <f t="shared" si="20"/>
        <v>#DIV/0!</v>
      </c>
      <c r="P20" s="40"/>
      <c r="Q20" s="40" t="str">
        <f t="shared" si="31"/>
        <v>bulan</v>
      </c>
      <c r="R20" s="184" t="s">
        <v>57</v>
      </c>
      <c r="S20" s="185" t="e">
        <f t="shared" si="32"/>
        <v>#DIV/0!</v>
      </c>
      <c r="T20" s="185" t="e">
        <f t="shared" si="33"/>
        <v>#DIV/0!</v>
      </c>
      <c r="V20" s="180"/>
      <c r="W20" s="180"/>
      <c r="X20" s="180"/>
      <c r="Y20" s="180"/>
      <c r="Z20" s="180"/>
      <c r="AA20" s="50">
        <f t="shared" si="21"/>
        <v>1</v>
      </c>
      <c r="AB20" s="531">
        <f t="shared" si="2"/>
        <v>0</v>
      </c>
      <c r="AC20" s="531"/>
      <c r="AD20" s="531">
        <f t="shared" si="3"/>
        <v>100</v>
      </c>
      <c r="AE20" s="532" t="e">
        <f t="shared" si="4"/>
        <v>#VALUE!</v>
      </c>
      <c r="AF20" s="531" t="e">
        <f t="shared" si="5"/>
        <v>#DIV/0!</v>
      </c>
      <c r="AG20" s="531" t="e">
        <f t="shared" si="6"/>
        <v>#DIV/0!</v>
      </c>
      <c r="AH20" s="533" t="e">
        <f t="shared" si="7"/>
        <v>#DIV/0!</v>
      </c>
      <c r="AI20" s="533" t="e">
        <f t="shared" si="8"/>
        <v>#VALUE!</v>
      </c>
      <c r="AJ20" s="531" t="e">
        <f t="shared" si="9"/>
        <v>#DIV/0!</v>
      </c>
      <c r="AK20" s="531" t="e">
        <f t="shared" si="10"/>
        <v>#DIV/0!</v>
      </c>
      <c r="AL20" s="531" t="e">
        <f t="shared" si="11"/>
        <v>#VALUE!</v>
      </c>
      <c r="AM20" s="531" t="e">
        <f t="shared" si="12"/>
        <v>#VALUE!</v>
      </c>
      <c r="AN20" s="531" t="e">
        <f t="shared" si="13"/>
        <v>#DIV/0!</v>
      </c>
      <c r="AO20" s="531"/>
      <c r="AP20" s="531"/>
      <c r="AQ20" s="531"/>
      <c r="AR20" s="534" t="e">
        <f t="shared" si="14"/>
        <v>#DIV/0!</v>
      </c>
      <c r="AS20" s="535" t="e">
        <f t="shared" si="15"/>
        <v>#VALUE!</v>
      </c>
      <c r="AT20" s="533" t="e">
        <f t="shared" si="16"/>
        <v>#DIV/0!</v>
      </c>
      <c r="AU20" s="533" t="e">
        <f t="shared" si="17"/>
        <v>#DIV/0!</v>
      </c>
      <c r="AV20" s="531" t="e">
        <f t="shared" si="18"/>
        <v>#DIV/0!</v>
      </c>
      <c r="AW20" s="531"/>
      <c r="AX20" s="531"/>
      <c r="AY20" s="531"/>
      <c r="AZ20" s="531"/>
    </row>
    <row r="21" spans="1:52" s="50" customFormat="1" ht="25.5">
      <c r="A21" s="40">
        <f>SKP!A26</f>
        <v>15</v>
      </c>
      <c r="B21" s="259" t="str">
        <f>SKP!B26</f>
        <v>Melakukan Pemeriksaan hasil pendaftaran (listing)/update pada kegiatan statistik (0,04/daftar listing)</v>
      </c>
      <c r="C21" s="39">
        <f>SKP!D26</f>
        <v>2.16</v>
      </c>
      <c r="D21" s="287">
        <f>SKP!E26</f>
        <v>54</v>
      </c>
      <c r="E21" s="40"/>
      <c r="F21" s="39" t="str">
        <f>SKP!F26</f>
        <v>daftar</v>
      </c>
      <c r="G21" s="40">
        <f>SKP!G26</f>
        <v>100</v>
      </c>
      <c r="H21" s="287">
        <f>SKP!H26</f>
        <v>1</v>
      </c>
      <c r="I21" s="40"/>
      <c r="J21" s="40" t="str">
        <f>SKP!I26</f>
        <v>bulan</v>
      </c>
      <c r="K21" s="183" t="str">
        <f>SKP!J26</f>
        <v>-</v>
      </c>
      <c r="L21" s="40">
        <f t="shared" si="19"/>
        <v>2.16</v>
      </c>
      <c r="M21" s="40"/>
      <c r="N21" s="39" t="str">
        <f t="shared" si="30"/>
        <v>daftar</v>
      </c>
      <c r="O21" s="183" t="e">
        <f t="shared" si="20"/>
        <v>#DIV/0!</v>
      </c>
      <c r="P21" s="40"/>
      <c r="Q21" s="40" t="str">
        <f t="shared" si="31"/>
        <v>bulan</v>
      </c>
      <c r="R21" s="184" t="s">
        <v>57</v>
      </c>
      <c r="S21" s="185" t="e">
        <f t="shared" si="32"/>
        <v>#DIV/0!</v>
      </c>
      <c r="T21" s="185" t="e">
        <f t="shared" si="33"/>
        <v>#DIV/0!</v>
      </c>
      <c r="V21" s="180"/>
      <c r="W21" s="180"/>
      <c r="X21" s="180"/>
      <c r="Y21" s="180"/>
      <c r="Z21" s="180"/>
      <c r="AA21" s="50">
        <f t="shared" si="21"/>
        <v>1</v>
      </c>
      <c r="AB21" s="531">
        <f t="shared" si="2"/>
        <v>0</v>
      </c>
      <c r="AC21" s="531"/>
      <c r="AD21" s="531">
        <f t="shared" si="3"/>
        <v>100</v>
      </c>
      <c r="AE21" s="532" t="e">
        <f t="shared" si="4"/>
        <v>#VALUE!</v>
      </c>
      <c r="AF21" s="531" t="e">
        <f t="shared" si="5"/>
        <v>#DIV/0!</v>
      </c>
      <c r="AG21" s="531" t="e">
        <f t="shared" si="6"/>
        <v>#DIV/0!</v>
      </c>
      <c r="AH21" s="533" t="e">
        <f t="shared" si="7"/>
        <v>#DIV/0!</v>
      </c>
      <c r="AI21" s="533" t="e">
        <f t="shared" si="8"/>
        <v>#VALUE!</v>
      </c>
      <c r="AJ21" s="531" t="e">
        <f t="shared" si="9"/>
        <v>#DIV/0!</v>
      </c>
      <c r="AK21" s="531" t="e">
        <f t="shared" si="10"/>
        <v>#DIV/0!</v>
      </c>
      <c r="AL21" s="531" t="e">
        <f t="shared" si="11"/>
        <v>#VALUE!</v>
      </c>
      <c r="AM21" s="531" t="e">
        <f t="shared" si="12"/>
        <v>#VALUE!</v>
      </c>
      <c r="AN21" s="531" t="e">
        <f t="shared" si="13"/>
        <v>#DIV/0!</v>
      </c>
      <c r="AO21" s="531"/>
      <c r="AP21" s="531"/>
      <c r="AQ21" s="531"/>
      <c r="AR21" s="534" t="e">
        <f t="shared" si="14"/>
        <v>#DIV/0!</v>
      </c>
      <c r="AS21" s="535" t="e">
        <f t="shared" si="15"/>
        <v>#VALUE!</v>
      </c>
      <c r="AT21" s="533" t="e">
        <f t="shared" si="16"/>
        <v>#DIV/0!</v>
      </c>
      <c r="AU21" s="533" t="e">
        <f t="shared" si="17"/>
        <v>#DIV/0!</v>
      </c>
      <c r="AV21" s="531" t="e">
        <f t="shared" si="18"/>
        <v>#DIV/0!</v>
      </c>
      <c r="AW21" s="531"/>
      <c r="AX21" s="531"/>
      <c r="AY21" s="531"/>
      <c r="AZ21" s="531"/>
    </row>
    <row r="22" spans="1:52" s="50" customFormat="1" ht="25.5">
      <c r="A22" s="40">
        <f>SKP!A27</f>
        <v>16</v>
      </c>
      <c r="B22" s="259" t="str">
        <f>SKP!B27</f>
        <v xml:space="preserve">Melakukan pemeriksaan hasil pengumpulan objek rumah tangga kuesioner sedang </v>
      </c>
      <c r="C22" s="39">
        <f>SKP!D27</f>
        <v>2.1000000000000001E-2</v>
      </c>
      <c r="D22" s="287">
        <f>SKP!E27</f>
        <v>2</v>
      </c>
      <c r="E22" s="40"/>
      <c r="F22" s="39" t="str">
        <f>SKP!F27</f>
        <v>ruta</v>
      </c>
      <c r="G22" s="40">
        <f>SKP!G27</f>
        <v>100</v>
      </c>
      <c r="H22" s="287">
        <f>SKP!H27</f>
        <v>1</v>
      </c>
      <c r="I22" s="40"/>
      <c r="J22" s="40" t="str">
        <f>SKP!I27</f>
        <v>bulan</v>
      </c>
      <c r="K22" s="183" t="str">
        <f>SKP!J27</f>
        <v>-</v>
      </c>
      <c r="L22" s="40">
        <f t="shared" si="19"/>
        <v>2.1000000000000001E-2</v>
      </c>
      <c r="M22" s="40"/>
      <c r="N22" s="39" t="str">
        <f t="shared" si="30"/>
        <v>ruta</v>
      </c>
      <c r="O22" s="183" t="e">
        <f t="shared" si="20"/>
        <v>#DIV/0!</v>
      </c>
      <c r="P22" s="40"/>
      <c r="Q22" s="40" t="str">
        <f t="shared" si="31"/>
        <v>bulan</v>
      </c>
      <c r="R22" s="184" t="s">
        <v>57</v>
      </c>
      <c r="S22" s="185" t="e">
        <f t="shared" si="32"/>
        <v>#DIV/0!</v>
      </c>
      <c r="T22" s="185" t="e">
        <f t="shared" si="33"/>
        <v>#DIV/0!</v>
      </c>
      <c r="V22" s="180"/>
      <c r="W22" s="180"/>
      <c r="X22" s="180"/>
      <c r="Y22" s="180"/>
      <c r="Z22" s="180"/>
      <c r="AA22" s="50">
        <f t="shared" si="21"/>
        <v>1</v>
      </c>
      <c r="AB22" s="531">
        <f t="shared" si="2"/>
        <v>0</v>
      </c>
      <c r="AC22" s="531"/>
      <c r="AD22" s="531">
        <f t="shared" si="3"/>
        <v>100</v>
      </c>
      <c r="AE22" s="532" t="e">
        <f t="shared" si="4"/>
        <v>#VALUE!</v>
      </c>
      <c r="AF22" s="531" t="e">
        <f t="shared" si="5"/>
        <v>#DIV/0!</v>
      </c>
      <c r="AG22" s="531" t="e">
        <f t="shared" si="6"/>
        <v>#DIV/0!</v>
      </c>
      <c r="AH22" s="533" t="e">
        <f t="shared" si="7"/>
        <v>#DIV/0!</v>
      </c>
      <c r="AI22" s="533" t="e">
        <f t="shared" si="8"/>
        <v>#VALUE!</v>
      </c>
      <c r="AJ22" s="531" t="e">
        <f t="shared" si="9"/>
        <v>#DIV/0!</v>
      </c>
      <c r="AK22" s="531" t="e">
        <f t="shared" si="10"/>
        <v>#DIV/0!</v>
      </c>
      <c r="AL22" s="531" t="e">
        <f t="shared" si="11"/>
        <v>#VALUE!</v>
      </c>
      <c r="AM22" s="531" t="e">
        <f t="shared" si="12"/>
        <v>#VALUE!</v>
      </c>
      <c r="AN22" s="531" t="e">
        <f t="shared" si="13"/>
        <v>#DIV/0!</v>
      </c>
      <c r="AO22" s="531"/>
      <c r="AP22" s="531"/>
      <c r="AQ22" s="531"/>
      <c r="AR22" s="534" t="e">
        <f t="shared" si="14"/>
        <v>#DIV/0!</v>
      </c>
      <c r="AS22" s="535" t="e">
        <f t="shared" si="15"/>
        <v>#VALUE!</v>
      </c>
      <c r="AT22" s="533" t="e">
        <f t="shared" si="16"/>
        <v>#DIV/0!</v>
      </c>
      <c r="AU22" s="533" t="e">
        <f t="shared" si="17"/>
        <v>#DIV/0!</v>
      </c>
      <c r="AV22" s="531" t="e">
        <f t="shared" si="18"/>
        <v>#DIV/0!</v>
      </c>
      <c r="AW22" s="531"/>
      <c r="AX22" s="531"/>
      <c r="AY22" s="531"/>
      <c r="AZ22" s="531"/>
    </row>
    <row r="23" spans="1:52" s="50" customFormat="1" ht="20.25" customHeight="1">
      <c r="A23" s="40">
        <f>SKP!A28</f>
        <v>17</v>
      </c>
      <c r="B23" s="259" t="str">
        <f>SKP!B28</f>
        <v>Pemeriksaan Data Objek Ruta Komplek (0,0064/kuesioner)</v>
      </c>
      <c r="C23" s="39">
        <f>SKP!D28</f>
        <v>1.44</v>
      </c>
      <c r="D23" s="287">
        <f>SKP!E28</f>
        <v>225</v>
      </c>
      <c r="E23" s="40"/>
      <c r="F23" s="39" t="str">
        <f>SKP!F28</f>
        <v>ruta</v>
      </c>
      <c r="G23" s="40">
        <f>SKP!G28</f>
        <v>100</v>
      </c>
      <c r="H23" s="287">
        <f>SKP!H28</f>
        <v>4</v>
      </c>
      <c r="I23" s="40"/>
      <c r="J23" s="40" t="str">
        <f>SKP!I28</f>
        <v>bulan</v>
      </c>
      <c r="K23" s="183" t="str">
        <f>SKP!J28</f>
        <v>-</v>
      </c>
      <c r="L23" s="40">
        <f t="shared" si="19"/>
        <v>1.44</v>
      </c>
      <c r="M23" s="40"/>
      <c r="N23" s="39" t="str">
        <f t="shared" si="30"/>
        <v>ruta</v>
      </c>
      <c r="O23" s="183" t="e">
        <f t="shared" si="20"/>
        <v>#DIV/0!</v>
      </c>
      <c r="P23" s="40"/>
      <c r="Q23" s="40" t="str">
        <f t="shared" si="31"/>
        <v>bulan</v>
      </c>
      <c r="R23" s="184" t="s">
        <v>57</v>
      </c>
      <c r="S23" s="185" t="e">
        <f t="shared" si="32"/>
        <v>#DIV/0!</v>
      </c>
      <c r="T23" s="185" t="e">
        <f t="shared" si="33"/>
        <v>#DIV/0!</v>
      </c>
      <c r="V23" s="180"/>
      <c r="W23" s="180"/>
      <c r="X23" s="180"/>
      <c r="Y23" s="180"/>
      <c r="Z23" s="180"/>
      <c r="AA23" s="50">
        <f t="shared" si="21"/>
        <v>1</v>
      </c>
      <c r="AB23" s="531">
        <f t="shared" si="2"/>
        <v>0</v>
      </c>
      <c r="AC23" s="531"/>
      <c r="AD23" s="531">
        <f t="shared" si="3"/>
        <v>100</v>
      </c>
      <c r="AE23" s="532" t="e">
        <f t="shared" si="4"/>
        <v>#VALUE!</v>
      </c>
      <c r="AF23" s="531" t="e">
        <f t="shared" si="5"/>
        <v>#DIV/0!</v>
      </c>
      <c r="AG23" s="531" t="e">
        <f t="shared" si="6"/>
        <v>#DIV/0!</v>
      </c>
      <c r="AH23" s="533" t="e">
        <f t="shared" si="7"/>
        <v>#DIV/0!</v>
      </c>
      <c r="AI23" s="533" t="e">
        <f t="shared" si="8"/>
        <v>#VALUE!</v>
      </c>
      <c r="AJ23" s="531" t="e">
        <f t="shared" si="9"/>
        <v>#DIV/0!</v>
      </c>
      <c r="AK23" s="531" t="e">
        <f t="shared" si="10"/>
        <v>#DIV/0!</v>
      </c>
      <c r="AL23" s="531" t="e">
        <f t="shared" si="11"/>
        <v>#VALUE!</v>
      </c>
      <c r="AM23" s="531" t="e">
        <f t="shared" si="12"/>
        <v>#VALUE!</v>
      </c>
      <c r="AN23" s="531" t="e">
        <f t="shared" si="13"/>
        <v>#DIV/0!</v>
      </c>
      <c r="AO23" s="531"/>
      <c r="AP23" s="531"/>
      <c r="AQ23" s="531"/>
      <c r="AR23" s="534" t="e">
        <f t="shared" si="14"/>
        <v>#DIV/0!</v>
      </c>
      <c r="AS23" s="535" t="e">
        <f t="shared" si="15"/>
        <v>#VALUE!</v>
      </c>
      <c r="AT23" s="533" t="e">
        <f t="shared" si="16"/>
        <v>#DIV/0!</v>
      </c>
      <c r="AU23" s="533" t="e">
        <f t="shared" si="17"/>
        <v>#DIV/0!</v>
      </c>
      <c r="AV23" s="531" t="e">
        <f t="shared" si="18"/>
        <v>#DIV/0!</v>
      </c>
      <c r="AW23" s="531"/>
      <c r="AX23" s="531"/>
      <c r="AY23" s="531"/>
      <c r="AZ23" s="531"/>
    </row>
    <row r="24" spans="1:52" s="50" customFormat="1" ht="20.25" customHeight="1">
      <c r="A24" s="40">
        <f>SKP!A29</f>
        <v>18</v>
      </c>
      <c r="B24" s="259" t="str">
        <f>SKP!B29</f>
        <v>Melakukan Pemeriksaan Objek non ruta sederhana (0.0016)</v>
      </c>
      <c r="C24" s="39">
        <f>SKP!D29</f>
        <v>9.6000000000000002E-2</v>
      </c>
      <c r="D24" s="287">
        <f>SKP!E29</f>
        <v>60</v>
      </c>
      <c r="E24" s="40"/>
      <c r="F24" s="39" t="str">
        <f>SKP!F29</f>
        <v>Segmen</v>
      </c>
      <c r="G24" s="40">
        <f>SKP!G29</f>
        <v>100</v>
      </c>
      <c r="H24" s="287">
        <f>SKP!H29</f>
        <v>11</v>
      </c>
      <c r="I24" s="40"/>
      <c r="J24" s="40" t="str">
        <f>SKP!I29</f>
        <v>bulan</v>
      </c>
      <c r="K24" s="183" t="str">
        <f>SKP!J29</f>
        <v>-</v>
      </c>
      <c r="L24" s="40">
        <f t="shared" si="19"/>
        <v>9.6000000000000002E-2</v>
      </c>
      <c r="M24" s="40"/>
      <c r="N24" s="39" t="str">
        <f t="shared" si="30"/>
        <v>Segmen</v>
      </c>
      <c r="O24" s="183" t="e">
        <f t="shared" si="20"/>
        <v>#DIV/0!</v>
      </c>
      <c r="P24" s="40"/>
      <c r="Q24" s="40" t="str">
        <f t="shared" si="31"/>
        <v>bulan</v>
      </c>
      <c r="R24" s="184" t="s">
        <v>57</v>
      </c>
      <c r="S24" s="185" t="e">
        <f t="shared" si="32"/>
        <v>#DIV/0!</v>
      </c>
      <c r="T24" s="185" t="e">
        <f t="shared" si="33"/>
        <v>#DIV/0!</v>
      </c>
      <c r="V24" s="180"/>
      <c r="W24" s="180"/>
      <c r="X24" s="180"/>
      <c r="Y24" s="180"/>
      <c r="Z24" s="180"/>
      <c r="AA24" s="50">
        <f t="shared" si="21"/>
        <v>1</v>
      </c>
      <c r="AB24" s="531">
        <f t="shared" si="2"/>
        <v>0</v>
      </c>
      <c r="AC24" s="531"/>
      <c r="AD24" s="531">
        <f t="shared" si="3"/>
        <v>100</v>
      </c>
      <c r="AE24" s="532" t="e">
        <f t="shared" si="4"/>
        <v>#VALUE!</v>
      </c>
      <c r="AF24" s="531" t="e">
        <f t="shared" si="5"/>
        <v>#DIV/0!</v>
      </c>
      <c r="AG24" s="531" t="e">
        <f t="shared" si="6"/>
        <v>#DIV/0!</v>
      </c>
      <c r="AH24" s="533" t="e">
        <f t="shared" si="7"/>
        <v>#DIV/0!</v>
      </c>
      <c r="AI24" s="533" t="e">
        <f t="shared" si="8"/>
        <v>#VALUE!</v>
      </c>
      <c r="AJ24" s="531" t="e">
        <f t="shared" si="9"/>
        <v>#DIV/0!</v>
      </c>
      <c r="AK24" s="531" t="e">
        <f t="shared" si="10"/>
        <v>#DIV/0!</v>
      </c>
      <c r="AL24" s="531" t="e">
        <f t="shared" si="11"/>
        <v>#VALUE!</v>
      </c>
      <c r="AM24" s="531" t="e">
        <f t="shared" si="12"/>
        <v>#VALUE!</v>
      </c>
      <c r="AN24" s="531" t="e">
        <f t="shared" si="13"/>
        <v>#DIV/0!</v>
      </c>
      <c r="AO24" s="531"/>
      <c r="AP24" s="531"/>
      <c r="AQ24" s="531"/>
      <c r="AR24" s="534" t="e">
        <f t="shared" si="14"/>
        <v>#DIV/0!</v>
      </c>
      <c r="AS24" s="535" t="e">
        <f t="shared" si="15"/>
        <v>#VALUE!</v>
      </c>
      <c r="AT24" s="533" t="e">
        <f t="shared" si="16"/>
        <v>#DIV/0!</v>
      </c>
      <c r="AU24" s="533" t="e">
        <f t="shared" si="17"/>
        <v>#DIV/0!</v>
      </c>
      <c r="AV24" s="531" t="e">
        <f t="shared" si="18"/>
        <v>#DIV/0!</v>
      </c>
      <c r="AW24" s="531"/>
      <c r="AX24" s="531"/>
      <c r="AY24" s="531"/>
      <c r="AZ24" s="531"/>
    </row>
    <row r="25" spans="1:52" s="50" customFormat="1" ht="20.25" customHeight="1">
      <c r="A25" s="40">
        <f>SKP!A30</f>
        <v>19</v>
      </c>
      <c r="B25" s="259" t="str">
        <f>SKP!B30</f>
        <v>Melakukan pemeriksaan objek non ruta sedang ( 0.0024 )</v>
      </c>
      <c r="C25" s="39">
        <f>SKP!D30</f>
        <v>0.40799999999999997</v>
      </c>
      <c r="D25" s="287">
        <f>SKP!E30</f>
        <v>170</v>
      </c>
      <c r="E25" s="40"/>
      <c r="F25" s="39" t="str">
        <f>SKP!F30</f>
        <v>usaha/perusahaan</v>
      </c>
      <c r="G25" s="40">
        <f>SKP!G30</f>
        <v>100</v>
      </c>
      <c r="H25" s="287">
        <f>SKP!H30</f>
        <v>8</v>
      </c>
      <c r="I25" s="40"/>
      <c r="J25" s="40" t="str">
        <f>SKP!I30</f>
        <v>bulan</v>
      </c>
      <c r="K25" s="183" t="str">
        <f>SKP!J30</f>
        <v>-</v>
      </c>
      <c r="L25" s="40">
        <f t="shared" si="19"/>
        <v>0.40799999999999997</v>
      </c>
      <c r="M25" s="40"/>
      <c r="N25" s="39" t="str">
        <f t="shared" si="30"/>
        <v>usaha/perusahaan</v>
      </c>
      <c r="O25" s="183" t="e">
        <f t="shared" si="20"/>
        <v>#DIV/0!</v>
      </c>
      <c r="P25" s="40"/>
      <c r="Q25" s="40" t="str">
        <f t="shared" si="31"/>
        <v>bulan</v>
      </c>
      <c r="R25" s="184" t="s">
        <v>57</v>
      </c>
      <c r="S25" s="185" t="e">
        <f t="shared" si="32"/>
        <v>#DIV/0!</v>
      </c>
      <c r="T25" s="185" t="e">
        <f t="shared" si="33"/>
        <v>#DIV/0!</v>
      </c>
      <c r="V25" s="180"/>
      <c r="W25" s="180"/>
      <c r="X25" s="180"/>
      <c r="Y25" s="180"/>
      <c r="Z25" s="180"/>
      <c r="AA25" s="50">
        <f t="shared" si="21"/>
        <v>1</v>
      </c>
      <c r="AB25" s="531">
        <f t="shared" si="2"/>
        <v>0</v>
      </c>
      <c r="AC25" s="531"/>
      <c r="AD25" s="531">
        <f t="shared" si="3"/>
        <v>100</v>
      </c>
      <c r="AE25" s="532" t="e">
        <f t="shared" si="4"/>
        <v>#VALUE!</v>
      </c>
      <c r="AF25" s="531" t="e">
        <f t="shared" si="5"/>
        <v>#DIV/0!</v>
      </c>
      <c r="AG25" s="531" t="e">
        <f t="shared" si="6"/>
        <v>#DIV/0!</v>
      </c>
      <c r="AH25" s="533" t="e">
        <f t="shared" si="7"/>
        <v>#DIV/0!</v>
      </c>
      <c r="AI25" s="533" t="e">
        <f t="shared" si="8"/>
        <v>#VALUE!</v>
      </c>
      <c r="AJ25" s="531" t="e">
        <f t="shared" si="9"/>
        <v>#DIV/0!</v>
      </c>
      <c r="AK25" s="531" t="e">
        <f t="shared" si="10"/>
        <v>#DIV/0!</v>
      </c>
      <c r="AL25" s="531" t="e">
        <f t="shared" si="11"/>
        <v>#VALUE!</v>
      </c>
      <c r="AM25" s="531" t="e">
        <f t="shared" si="12"/>
        <v>#VALUE!</v>
      </c>
      <c r="AN25" s="531" t="e">
        <f t="shared" si="13"/>
        <v>#DIV/0!</v>
      </c>
      <c r="AO25" s="531"/>
      <c r="AP25" s="531"/>
      <c r="AQ25" s="531"/>
      <c r="AR25" s="534" t="e">
        <f t="shared" si="14"/>
        <v>#DIV/0!</v>
      </c>
      <c r="AS25" s="535" t="e">
        <f t="shared" si="15"/>
        <v>#VALUE!</v>
      </c>
      <c r="AT25" s="533" t="e">
        <f t="shared" si="16"/>
        <v>#DIV/0!</v>
      </c>
      <c r="AU25" s="533" t="e">
        <f t="shared" si="17"/>
        <v>#DIV/0!</v>
      </c>
      <c r="AV25" s="531" t="e">
        <f t="shared" si="18"/>
        <v>#DIV/0!</v>
      </c>
      <c r="AW25" s="531"/>
      <c r="AX25" s="531"/>
      <c r="AY25" s="531"/>
      <c r="AZ25" s="531"/>
    </row>
    <row r="26" spans="1:52" s="50" customFormat="1" ht="20.25" customHeight="1">
      <c r="A26" s="40">
        <f>SKP!A31</f>
        <v>20</v>
      </c>
      <c r="B26" s="259" t="str">
        <f>SKP!B31</f>
        <v>Pemeriksaan Data Objek Non Ruta Komplek(0,0064/kuesioner)</v>
      </c>
      <c r="C26" s="39">
        <f>SKP!D31</f>
        <v>1.96</v>
      </c>
      <c r="D26" s="287">
        <f>SKP!E31</f>
        <v>306</v>
      </c>
      <c r="E26" s="40"/>
      <c r="F26" s="39" t="str">
        <f>SKP!F31</f>
        <v>usaha/perusahaan</v>
      </c>
      <c r="G26" s="40">
        <f>SKP!G31</f>
        <v>100</v>
      </c>
      <c r="H26" s="287">
        <f>SKP!H31</f>
        <v>6</v>
      </c>
      <c r="I26" s="40"/>
      <c r="J26" s="40" t="str">
        <f>SKP!I31</f>
        <v>bulan</v>
      </c>
      <c r="K26" s="183" t="str">
        <f>SKP!J31</f>
        <v>-</v>
      </c>
      <c r="L26" s="40">
        <f t="shared" si="19"/>
        <v>1.96</v>
      </c>
      <c r="M26" s="40"/>
      <c r="N26" s="39" t="str">
        <f t="shared" si="30"/>
        <v>usaha/perusahaan</v>
      </c>
      <c r="O26" s="183" t="e">
        <f t="shared" si="20"/>
        <v>#DIV/0!</v>
      </c>
      <c r="P26" s="40"/>
      <c r="Q26" s="40" t="str">
        <f t="shared" si="31"/>
        <v>bulan</v>
      </c>
      <c r="R26" s="184" t="s">
        <v>57</v>
      </c>
      <c r="S26" s="185" t="e">
        <f t="shared" si="32"/>
        <v>#DIV/0!</v>
      </c>
      <c r="T26" s="185" t="e">
        <f t="shared" si="33"/>
        <v>#DIV/0!</v>
      </c>
      <c r="V26" s="180"/>
      <c r="W26" s="180"/>
      <c r="X26" s="180"/>
      <c r="Y26" s="180"/>
      <c r="Z26" s="180"/>
      <c r="AA26" s="50">
        <f t="shared" si="21"/>
        <v>1</v>
      </c>
      <c r="AB26" s="531">
        <f t="shared" si="2"/>
        <v>0</v>
      </c>
      <c r="AC26" s="531"/>
      <c r="AD26" s="531">
        <f t="shared" si="3"/>
        <v>100</v>
      </c>
      <c r="AE26" s="532" t="e">
        <f t="shared" si="4"/>
        <v>#VALUE!</v>
      </c>
      <c r="AF26" s="531" t="e">
        <f t="shared" si="5"/>
        <v>#DIV/0!</v>
      </c>
      <c r="AG26" s="531" t="e">
        <f t="shared" si="6"/>
        <v>#DIV/0!</v>
      </c>
      <c r="AH26" s="533" t="e">
        <f t="shared" si="7"/>
        <v>#DIV/0!</v>
      </c>
      <c r="AI26" s="533" t="e">
        <f t="shared" si="8"/>
        <v>#VALUE!</v>
      </c>
      <c r="AJ26" s="531" t="e">
        <f t="shared" si="9"/>
        <v>#DIV/0!</v>
      </c>
      <c r="AK26" s="531" t="e">
        <f t="shared" si="10"/>
        <v>#DIV/0!</v>
      </c>
      <c r="AL26" s="531" t="e">
        <f t="shared" si="11"/>
        <v>#VALUE!</v>
      </c>
      <c r="AM26" s="531" t="e">
        <f t="shared" si="12"/>
        <v>#VALUE!</v>
      </c>
      <c r="AN26" s="531" t="e">
        <f t="shared" si="13"/>
        <v>#DIV/0!</v>
      </c>
      <c r="AO26" s="531"/>
      <c r="AP26" s="531"/>
      <c r="AQ26" s="531"/>
      <c r="AR26" s="534" t="e">
        <f t="shared" si="14"/>
        <v>#DIV/0!</v>
      </c>
      <c r="AS26" s="535" t="e">
        <f t="shared" si="15"/>
        <v>#VALUE!</v>
      </c>
      <c r="AT26" s="533" t="e">
        <f t="shared" si="16"/>
        <v>#DIV/0!</v>
      </c>
      <c r="AU26" s="533" t="e">
        <f t="shared" si="17"/>
        <v>#DIV/0!</v>
      </c>
      <c r="AV26" s="531" t="e">
        <f t="shared" si="18"/>
        <v>#DIV/0!</v>
      </c>
      <c r="AW26" s="531"/>
      <c r="AX26" s="531"/>
      <c r="AY26" s="531"/>
      <c r="AZ26" s="531"/>
    </row>
    <row r="27" spans="1:52" s="50" customFormat="1" ht="20.25" customHeight="1">
      <c r="A27" s="40">
        <f>SKP!A32</f>
        <v>21</v>
      </c>
      <c r="B27" s="259" t="str">
        <f>SKP!B32</f>
        <v>Mengatur Alokasi Peralatan Observasi (0.0200/jenis peralatan)</v>
      </c>
      <c r="C27" s="39">
        <f>SKP!D32</f>
        <v>0.08</v>
      </c>
      <c r="D27" s="287">
        <f>SKP!E32</f>
        <v>4</v>
      </c>
      <c r="E27" s="40"/>
      <c r="F27" s="39" t="str">
        <f>SKP!F32</f>
        <v>jenis peralatan</v>
      </c>
      <c r="G27" s="40">
        <f>SKP!G32</f>
        <v>100</v>
      </c>
      <c r="H27" s="287">
        <f>SKP!H32</f>
        <v>2</v>
      </c>
      <c r="I27" s="40"/>
      <c r="J27" s="40" t="str">
        <f>SKP!I32</f>
        <v>bulan</v>
      </c>
      <c r="K27" s="183" t="str">
        <f>SKP!J32</f>
        <v>-</v>
      </c>
      <c r="L27" s="40">
        <f t="shared" si="19"/>
        <v>0.08</v>
      </c>
      <c r="M27" s="40"/>
      <c r="N27" s="39" t="str">
        <f t="shared" si="30"/>
        <v>jenis peralatan</v>
      </c>
      <c r="O27" s="183" t="e">
        <f t="shared" si="20"/>
        <v>#DIV/0!</v>
      </c>
      <c r="P27" s="40"/>
      <c r="Q27" s="40" t="str">
        <f t="shared" si="31"/>
        <v>bulan</v>
      </c>
      <c r="R27" s="184" t="s">
        <v>57</v>
      </c>
      <c r="S27" s="185" t="e">
        <f t="shared" si="32"/>
        <v>#DIV/0!</v>
      </c>
      <c r="T27" s="185" t="e">
        <f t="shared" si="33"/>
        <v>#DIV/0!</v>
      </c>
      <c r="V27" s="180"/>
      <c r="W27" s="180"/>
      <c r="X27" s="180"/>
      <c r="Y27" s="180"/>
      <c r="Z27" s="180"/>
      <c r="AA27" s="50">
        <f t="shared" si="21"/>
        <v>1</v>
      </c>
      <c r="AB27" s="531">
        <f t="shared" si="2"/>
        <v>0</v>
      </c>
      <c r="AC27" s="531"/>
      <c r="AD27" s="531">
        <f t="shared" si="3"/>
        <v>100</v>
      </c>
      <c r="AE27" s="532" t="e">
        <f t="shared" si="4"/>
        <v>#VALUE!</v>
      </c>
      <c r="AF27" s="531" t="e">
        <f t="shared" si="5"/>
        <v>#DIV/0!</v>
      </c>
      <c r="AG27" s="531" t="e">
        <f t="shared" si="6"/>
        <v>#DIV/0!</v>
      </c>
      <c r="AH27" s="533" t="e">
        <f t="shared" si="7"/>
        <v>#DIV/0!</v>
      </c>
      <c r="AI27" s="533" t="e">
        <f t="shared" si="8"/>
        <v>#VALUE!</v>
      </c>
      <c r="AJ27" s="531" t="e">
        <f t="shared" si="9"/>
        <v>#DIV/0!</v>
      </c>
      <c r="AK27" s="531" t="e">
        <f t="shared" si="10"/>
        <v>#DIV/0!</v>
      </c>
      <c r="AL27" s="531" t="e">
        <f t="shared" si="11"/>
        <v>#VALUE!</v>
      </c>
      <c r="AM27" s="531" t="e">
        <f t="shared" si="12"/>
        <v>#VALUE!</v>
      </c>
      <c r="AN27" s="531" t="e">
        <f t="shared" si="13"/>
        <v>#DIV/0!</v>
      </c>
      <c r="AO27" s="531"/>
      <c r="AP27" s="531"/>
      <c r="AQ27" s="531"/>
      <c r="AR27" s="534" t="e">
        <f t="shared" si="14"/>
        <v>#DIV/0!</v>
      </c>
      <c r="AS27" s="535" t="e">
        <f t="shared" si="15"/>
        <v>#VALUE!</v>
      </c>
      <c r="AT27" s="533" t="e">
        <f t="shared" si="16"/>
        <v>#DIV/0!</v>
      </c>
      <c r="AU27" s="533" t="e">
        <f t="shared" si="17"/>
        <v>#DIV/0!</v>
      </c>
      <c r="AV27" s="531" t="e">
        <f t="shared" si="18"/>
        <v>#DIV/0!</v>
      </c>
      <c r="AW27" s="531"/>
      <c r="AX27" s="531"/>
      <c r="AY27" s="531"/>
      <c r="AZ27" s="531"/>
    </row>
    <row r="28" spans="1:52" s="50" customFormat="1" ht="20.25" customHeight="1">
      <c r="A28" s="40">
        <f>SKP!A33</f>
        <v>22</v>
      </c>
      <c r="B28" s="259" t="str">
        <f>SKP!B33</f>
        <v>Memindahkan data ke media komputer (entry data)(0,02/halaman)</v>
      </c>
      <c r="C28" s="39">
        <f>SKP!D33</f>
        <v>1.8480000000000001</v>
      </c>
      <c r="D28" s="287">
        <f>SKP!E33</f>
        <v>1848</v>
      </c>
      <c r="E28" s="40"/>
      <c r="F28" s="39" t="str">
        <f>SKP!F33</f>
        <v xml:space="preserve">halaman </v>
      </c>
      <c r="G28" s="40">
        <f>SKP!G33</f>
        <v>100</v>
      </c>
      <c r="H28" s="287">
        <f>SKP!H33</f>
        <v>3</v>
      </c>
      <c r="I28" s="40"/>
      <c r="J28" s="40" t="str">
        <f>SKP!I33</f>
        <v>bulan</v>
      </c>
      <c r="K28" s="183" t="str">
        <f>SKP!J33</f>
        <v>-</v>
      </c>
      <c r="L28" s="40">
        <f t="shared" si="19"/>
        <v>1.8480000000000001</v>
      </c>
      <c r="M28" s="40"/>
      <c r="N28" s="39" t="str">
        <f t="shared" si="30"/>
        <v xml:space="preserve">halaman </v>
      </c>
      <c r="O28" s="183" t="e">
        <f t="shared" si="20"/>
        <v>#DIV/0!</v>
      </c>
      <c r="P28" s="40"/>
      <c r="Q28" s="40" t="str">
        <f t="shared" si="31"/>
        <v>bulan</v>
      </c>
      <c r="R28" s="184" t="s">
        <v>57</v>
      </c>
      <c r="S28" s="185" t="e">
        <f t="shared" si="32"/>
        <v>#DIV/0!</v>
      </c>
      <c r="T28" s="185" t="e">
        <f t="shared" si="33"/>
        <v>#DIV/0!</v>
      </c>
      <c r="V28" s="180"/>
      <c r="W28" s="180"/>
      <c r="X28" s="180"/>
      <c r="Y28" s="180"/>
      <c r="Z28" s="180"/>
      <c r="AA28" s="50">
        <f t="shared" si="21"/>
        <v>1</v>
      </c>
      <c r="AB28" s="531">
        <f t="shared" si="2"/>
        <v>0</v>
      </c>
      <c r="AC28" s="531"/>
      <c r="AD28" s="531">
        <f t="shared" si="3"/>
        <v>100</v>
      </c>
      <c r="AE28" s="532" t="e">
        <f t="shared" si="4"/>
        <v>#VALUE!</v>
      </c>
      <c r="AF28" s="531" t="e">
        <f t="shared" si="5"/>
        <v>#DIV/0!</v>
      </c>
      <c r="AG28" s="531" t="e">
        <f t="shared" si="6"/>
        <v>#DIV/0!</v>
      </c>
      <c r="AH28" s="533" t="e">
        <f t="shared" si="7"/>
        <v>#DIV/0!</v>
      </c>
      <c r="AI28" s="533" t="e">
        <f t="shared" si="8"/>
        <v>#VALUE!</v>
      </c>
      <c r="AJ28" s="531" t="e">
        <f t="shared" si="9"/>
        <v>#DIV/0!</v>
      </c>
      <c r="AK28" s="531" t="e">
        <f t="shared" si="10"/>
        <v>#DIV/0!</v>
      </c>
      <c r="AL28" s="531" t="e">
        <f t="shared" si="11"/>
        <v>#VALUE!</v>
      </c>
      <c r="AM28" s="531" t="e">
        <f t="shared" si="12"/>
        <v>#VALUE!</v>
      </c>
      <c r="AN28" s="531" t="e">
        <f t="shared" si="13"/>
        <v>#DIV/0!</v>
      </c>
      <c r="AO28" s="531"/>
      <c r="AP28" s="531"/>
      <c r="AQ28" s="531"/>
      <c r="AR28" s="534" t="e">
        <f t="shared" si="14"/>
        <v>#DIV/0!</v>
      </c>
      <c r="AS28" s="535" t="e">
        <f t="shared" si="15"/>
        <v>#VALUE!</v>
      </c>
      <c r="AT28" s="533" t="e">
        <f t="shared" si="16"/>
        <v>#DIV/0!</v>
      </c>
      <c r="AU28" s="533" t="e">
        <f t="shared" si="17"/>
        <v>#DIV/0!</v>
      </c>
      <c r="AV28" s="531" t="e">
        <f t="shared" si="18"/>
        <v>#DIV/0!</v>
      </c>
      <c r="AW28" s="531"/>
      <c r="AX28" s="531"/>
      <c r="AY28" s="531"/>
      <c r="AZ28" s="531"/>
    </row>
    <row r="29" spans="1:52" s="50" customFormat="1" ht="20.25" customHeight="1">
      <c r="A29" s="40">
        <f>SKP!A34</f>
        <v>23</v>
      </c>
      <c r="B29" s="259" t="str">
        <f>SKP!B34</f>
        <v>Melakukan penyusunan publikasi statistik kecamatan (1,0/buku)</v>
      </c>
      <c r="C29" s="39">
        <f>SKP!D34</f>
        <v>1</v>
      </c>
      <c r="D29" s="287">
        <f>SKP!E34</f>
        <v>1</v>
      </c>
      <c r="E29" s="40"/>
      <c r="F29" s="39" t="str">
        <f>SKP!F34</f>
        <v>buku</v>
      </c>
      <c r="G29" s="40">
        <f>SKP!G34</f>
        <v>100</v>
      </c>
      <c r="H29" s="287">
        <f>SKP!H34</f>
        <v>1</v>
      </c>
      <c r="I29" s="40"/>
      <c r="J29" s="40" t="str">
        <f>SKP!I34</f>
        <v>bulan</v>
      </c>
      <c r="K29" s="183" t="str">
        <f>SKP!J34</f>
        <v>-</v>
      </c>
      <c r="L29" s="40">
        <f t="shared" si="19"/>
        <v>1</v>
      </c>
      <c r="M29" s="40"/>
      <c r="N29" s="39" t="str">
        <f t="shared" si="30"/>
        <v>buku</v>
      </c>
      <c r="O29" s="183" t="e">
        <f t="shared" si="20"/>
        <v>#DIV/0!</v>
      </c>
      <c r="P29" s="40"/>
      <c r="Q29" s="40" t="str">
        <f t="shared" si="31"/>
        <v>bulan</v>
      </c>
      <c r="R29" s="184" t="s">
        <v>57</v>
      </c>
      <c r="S29" s="185" t="e">
        <f t="shared" si="32"/>
        <v>#DIV/0!</v>
      </c>
      <c r="T29" s="185" t="e">
        <f t="shared" si="33"/>
        <v>#DIV/0!</v>
      </c>
      <c r="V29" s="180"/>
      <c r="W29" s="180"/>
      <c r="X29" s="180"/>
      <c r="Y29" s="180"/>
      <c r="Z29" s="180"/>
      <c r="AA29" s="50">
        <f t="shared" si="21"/>
        <v>1</v>
      </c>
      <c r="AB29" s="531">
        <f t="shared" si="2"/>
        <v>0</v>
      </c>
      <c r="AC29" s="531"/>
      <c r="AD29" s="531">
        <f t="shared" si="3"/>
        <v>100</v>
      </c>
      <c r="AE29" s="532" t="e">
        <f t="shared" si="4"/>
        <v>#VALUE!</v>
      </c>
      <c r="AF29" s="531" t="e">
        <f t="shared" si="5"/>
        <v>#DIV/0!</v>
      </c>
      <c r="AG29" s="531" t="e">
        <f t="shared" si="6"/>
        <v>#DIV/0!</v>
      </c>
      <c r="AH29" s="533" t="e">
        <f t="shared" si="7"/>
        <v>#DIV/0!</v>
      </c>
      <c r="AI29" s="533" t="e">
        <f t="shared" si="8"/>
        <v>#VALUE!</v>
      </c>
      <c r="AJ29" s="531" t="e">
        <f t="shared" si="9"/>
        <v>#DIV/0!</v>
      </c>
      <c r="AK29" s="531" t="e">
        <f t="shared" si="10"/>
        <v>#DIV/0!</v>
      </c>
      <c r="AL29" s="531" t="e">
        <f t="shared" si="11"/>
        <v>#VALUE!</v>
      </c>
      <c r="AM29" s="531" t="e">
        <f t="shared" si="12"/>
        <v>#VALUE!</v>
      </c>
      <c r="AN29" s="531" t="e">
        <f t="shared" si="13"/>
        <v>#DIV/0!</v>
      </c>
      <c r="AO29" s="531"/>
      <c r="AP29" s="531"/>
      <c r="AQ29" s="531"/>
      <c r="AR29" s="534" t="e">
        <f t="shared" si="14"/>
        <v>#DIV/0!</v>
      </c>
      <c r="AS29" s="535" t="e">
        <f t="shared" si="15"/>
        <v>#VALUE!</v>
      </c>
      <c r="AT29" s="533" t="e">
        <f t="shared" si="16"/>
        <v>#DIV/0!</v>
      </c>
      <c r="AU29" s="533" t="e">
        <f t="shared" si="17"/>
        <v>#DIV/0!</v>
      </c>
      <c r="AV29" s="531" t="e">
        <f t="shared" si="18"/>
        <v>#DIV/0!</v>
      </c>
      <c r="AW29" s="531"/>
      <c r="AX29" s="531"/>
      <c r="AY29" s="531"/>
      <c r="AZ29" s="531"/>
    </row>
    <row r="30" spans="1:52" s="50" customFormat="1" ht="20.25" customHeight="1">
      <c r="A30" s="40">
        <f>SKP!A35</f>
        <v>24</v>
      </c>
      <c r="B30" s="259" t="str">
        <f>SKP!B35</f>
        <v>Memeriksa Hasil Peta wilayah blok sensus ( 0,032 )</v>
      </c>
      <c r="C30" s="39">
        <f>SKP!D35</f>
        <v>1.536</v>
      </c>
      <c r="D30" s="287">
        <f>SKP!E35</f>
        <v>48</v>
      </c>
      <c r="E30" s="40"/>
      <c r="F30" s="39" t="str">
        <f>SKP!F35</f>
        <v>sls</v>
      </c>
      <c r="G30" s="40">
        <f>SKP!G35</f>
        <v>100</v>
      </c>
      <c r="H30" s="287">
        <f>SKP!H35</f>
        <v>1</v>
      </c>
      <c r="I30" s="40"/>
      <c r="J30" s="40" t="str">
        <f>SKP!I35</f>
        <v>bulan</v>
      </c>
      <c r="K30" s="183" t="str">
        <f>SKP!J35</f>
        <v>-</v>
      </c>
      <c r="L30" s="40">
        <f t="shared" si="19"/>
        <v>1.536</v>
      </c>
      <c r="M30" s="40"/>
      <c r="N30" s="39" t="str">
        <f t="shared" si="30"/>
        <v>sls</v>
      </c>
      <c r="O30" s="183" t="e">
        <f t="shared" si="20"/>
        <v>#DIV/0!</v>
      </c>
      <c r="P30" s="40"/>
      <c r="Q30" s="40" t="str">
        <f t="shared" si="31"/>
        <v>bulan</v>
      </c>
      <c r="R30" s="184" t="s">
        <v>57</v>
      </c>
      <c r="S30" s="185" t="e">
        <f t="shared" si="32"/>
        <v>#DIV/0!</v>
      </c>
      <c r="T30" s="185" t="e">
        <f t="shared" si="33"/>
        <v>#DIV/0!</v>
      </c>
      <c r="V30" s="180"/>
      <c r="W30" s="180"/>
      <c r="X30" s="180"/>
      <c r="Y30" s="180"/>
      <c r="Z30" s="180"/>
      <c r="AA30" s="50">
        <f t="shared" si="21"/>
        <v>1</v>
      </c>
      <c r="AB30" s="531">
        <f t="shared" si="2"/>
        <v>0</v>
      </c>
      <c r="AC30" s="531"/>
      <c r="AD30" s="531">
        <f t="shared" si="3"/>
        <v>100</v>
      </c>
      <c r="AE30" s="532" t="e">
        <f t="shared" si="4"/>
        <v>#VALUE!</v>
      </c>
      <c r="AF30" s="531" t="e">
        <f t="shared" si="5"/>
        <v>#DIV/0!</v>
      </c>
      <c r="AG30" s="531" t="e">
        <f t="shared" si="6"/>
        <v>#DIV/0!</v>
      </c>
      <c r="AH30" s="533" t="e">
        <f t="shared" si="7"/>
        <v>#DIV/0!</v>
      </c>
      <c r="AI30" s="533" t="e">
        <f t="shared" si="8"/>
        <v>#VALUE!</v>
      </c>
      <c r="AJ30" s="531" t="e">
        <f t="shared" si="9"/>
        <v>#DIV/0!</v>
      </c>
      <c r="AK30" s="531" t="e">
        <f t="shared" si="10"/>
        <v>#DIV/0!</v>
      </c>
      <c r="AL30" s="531" t="e">
        <f t="shared" si="11"/>
        <v>#VALUE!</v>
      </c>
      <c r="AM30" s="531" t="e">
        <f t="shared" si="12"/>
        <v>#VALUE!</v>
      </c>
      <c r="AN30" s="531" t="e">
        <f t="shared" si="13"/>
        <v>#DIV/0!</v>
      </c>
      <c r="AO30" s="531"/>
      <c r="AP30" s="531"/>
      <c r="AQ30" s="531"/>
      <c r="AR30" s="534" t="e">
        <f t="shared" si="14"/>
        <v>#DIV/0!</v>
      </c>
      <c r="AS30" s="535" t="e">
        <f t="shared" si="15"/>
        <v>#VALUE!</v>
      </c>
      <c r="AT30" s="533" t="e">
        <f t="shared" si="16"/>
        <v>#DIV/0!</v>
      </c>
      <c r="AU30" s="533" t="e">
        <f t="shared" si="17"/>
        <v>#DIV/0!</v>
      </c>
      <c r="AV30" s="531" t="e">
        <f t="shared" si="18"/>
        <v>#DIV/0!</v>
      </c>
      <c r="AW30" s="531"/>
      <c r="AX30" s="531"/>
      <c r="AY30" s="531"/>
      <c r="AZ30" s="531"/>
    </row>
    <row r="31" spans="1:52" s="50" customFormat="1" ht="20.25" customHeight="1">
      <c r="A31" s="40">
        <f>SKP!A36</f>
        <v>25</v>
      </c>
      <c r="B31" s="259" t="str">
        <f>SKP!B36</f>
        <v>Melakukan Pengenalan wilayah objek statistik</v>
      </c>
      <c r="C31" s="39">
        <f>SKP!D36</f>
        <v>0.18</v>
      </c>
      <c r="D31" s="287">
        <f>SKP!E36</f>
        <v>2</v>
      </c>
      <c r="E31" s="40"/>
      <c r="F31" s="39" t="str">
        <f>SKP!F36</f>
        <v>satuan</v>
      </c>
      <c r="G31" s="40">
        <f>SKP!G36</f>
        <v>100</v>
      </c>
      <c r="H31" s="287">
        <f>SKP!H36</f>
        <v>2</v>
      </c>
      <c r="I31" s="40"/>
      <c r="J31" s="40" t="str">
        <f>SKP!I36</f>
        <v>bulan</v>
      </c>
      <c r="K31" s="183" t="str">
        <f>SKP!J36</f>
        <v>-</v>
      </c>
      <c r="L31" s="40">
        <f t="shared" si="19"/>
        <v>0.18</v>
      </c>
      <c r="M31" s="40"/>
      <c r="N31" s="39" t="str">
        <f t="shared" si="30"/>
        <v>satuan</v>
      </c>
      <c r="O31" s="183" t="e">
        <f t="shared" si="20"/>
        <v>#DIV/0!</v>
      </c>
      <c r="P31" s="40"/>
      <c r="Q31" s="40" t="str">
        <f t="shared" si="31"/>
        <v>bulan</v>
      </c>
      <c r="R31" s="184" t="s">
        <v>57</v>
      </c>
      <c r="S31" s="185" t="e">
        <f t="shared" si="32"/>
        <v>#DIV/0!</v>
      </c>
      <c r="T31" s="185" t="e">
        <f t="shared" si="33"/>
        <v>#DIV/0!</v>
      </c>
      <c r="V31" s="180"/>
      <c r="W31" s="180"/>
      <c r="X31" s="180"/>
      <c r="Y31" s="180"/>
      <c r="Z31" s="180"/>
      <c r="AA31" s="50">
        <f t="shared" si="21"/>
        <v>1</v>
      </c>
      <c r="AB31" s="531">
        <f t="shared" si="2"/>
        <v>0</v>
      </c>
      <c r="AC31" s="531"/>
      <c r="AD31" s="531">
        <f t="shared" si="3"/>
        <v>100</v>
      </c>
      <c r="AE31" s="532" t="e">
        <f t="shared" si="4"/>
        <v>#VALUE!</v>
      </c>
      <c r="AF31" s="531" t="e">
        <f t="shared" si="5"/>
        <v>#DIV/0!</v>
      </c>
      <c r="AG31" s="531" t="e">
        <f t="shared" si="6"/>
        <v>#DIV/0!</v>
      </c>
      <c r="AH31" s="533" t="e">
        <f t="shared" si="7"/>
        <v>#DIV/0!</v>
      </c>
      <c r="AI31" s="533" t="e">
        <f t="shared" si="8"/>
        <v>#VALUE!</v>
      </c>
      <c r="AJ31" s="531" t="e">
        <f t="shared" si="9"/>
        <v>#DIV/0!</v>
      </c>
      <c r="AK31" s="531" t="e">
        <f t="shared" si="10"/>
        <v>#DIV/0!</v>
      </c>
      <c r="AL31" s="531" t="e">
        <f t="shared" si="11"/>
        <v>#VALUE!</v>
      </c>
      <c r="AM31" s="531" t="e">
        <f t="shared" si="12"/>
        <v>#VALUE!</v>
      </c>
      <c r="AN31" s="531" t="e">
        <f t="shared" si="13"/>
        <v>#DIV/0!</v>
      </c>
      <c r="AO31" s="531"/>
      <c r="AP31" s="531"/>
      <c r="AQ31" s="531"/>
      <c r="AR31" s="534" t="e">
        <f t="shared" si="14"/>
        <v>#DIV/0!</v>
      </c>
      <c r="AS31" s="535" t="e">
        <f t="shared" si="15"/>
        <v>#VALUE!</v>
      </c>
      <c r="AT31" s="533" t="e">
        <f t="shared" si="16"/>
        <v>#DIV/0!</v>
      </c>
      <c r="AU31" s="533" t="e">
        <f t="shared" si="17"/>
        <v>#DIV/0!</v>
      </c>
      <c r="AV31" s="531" t="e">
        <f t="shared" si="18"/>
        <v>#DIV/0!</v>
      </c>
      <c r="AW31" s="531"/>
      <c r="AX31" s="531"/>
      <c r="AY31" s="531"/>
      <c r="AZ31" s="531"/>
    </row>
    <row r="32" spans="1:52" s="50" customFormat="1" ht="20.25" customHeight="1">
      <c r="A32" s="40">
        <f>SKP!A37</f>
        <v>26</v>
      </c>
      <c r="B32" s="259" t="str">
        <f>SKP!B37</f>
        <v>Membuat Peta Wilayah ( Peta Analog )</v>
      </c>
      <c r="C32" s="39">
        <f>SKP!D37</f>
        <v>0.48</v>
      </c>
      <c r="D32" s="287">
        <f>SKP!E37</f>
        <v>4</v>
      </c>
      <c r="E32" s="40"/>
      <c r="F32" s="39" t="str">
        <f>SKP!F37</f>
        <v>kegiatan</v>
      </c>
      <c r="G32" s="40">
        <f>SKP!G37</f>
        <v>100</v>
      </c>
      <c r="H32" s="287">
        <f>SKP!H37</f>
        <v>3</v>
      </c>
      <c r="I32" s="40"/>
      <c r="J32" s="40" t="str">
        <f>SKP!I37</f>
        <v>bulan</v>
      </c>
      <c r="K32" s="183" t="str">
        <f>SKP!J37</f>
        <v>-</v>
      </c>
      <c r="L32" s="40">
        <f t="shared" si="19"/>
        <v>0.48</v>
      </c>
      <c r="M32" s="40"/>
      <c r="N32" s="39" t="str">
        <f t="shared" si="30"/>
        <v>kegiatan</v>
      </c>
      <c r="O32" s="183" t="e">
        <f t="shared" si="20"/>
        <v>#DIV/0!</v>
      </c>
      <c r="P32" s="40"/>
      <c r="Q32" s="40" t="str">
        <f t="shared" si="31"/>
        <v>bulan</v>
      </c>
      <c r="R32" s="184" t="s">
        <v>57</v>
      </c>
      <c r="S32" s="185" t="e">
        <f t="shared" si="32"/>
        <v>#DIV/0!</v>
      </c>
      <c r="T32" s="185" t="e">
        <f t="shared" si="33"/>
        <v>#DIV/0!</v>
      </c>
      <c r="V32" s="180"/>
      <c r="W32" s="180"/>
      <c r="X32" s="180"/>
      <c r="Y32" s="180"/>
      <c r="Z32" s="180"/>
      <c r="AA32" s="50">
        <f t="shared" si="21"/>
        <v>1</v>
      </c>
      <c r="AB32" s="531">
        <f t="shared" si="2"/>
        <v>0</v>
      </c>
      <c r="AC32" s="531"/>
      <c r="AD32" s="531">
        <f t="shared" si="3"/>
        <v>100</v>
      </c>
      <c r="AE32" s="532" t="e">
        <f t="shared" si="4"/>
        <v>#VALUE!</v>
      </c>
      <c r="AF32" s="531" t="e">
        <f t="shared" si="5"/>
        <v>#DIV/0!</v>
      </c>
      <c r="AG32" s="531" t="e">
        <f t="shared" si="6"/>
        <v>#DIV/0!</v>
      </c>
      <c r="AH32" s="533" t="e">
        <f t="shared" si="7"/>
        <v>#DIV/0!</v>
      </c>
      <c r="AI32" s="533" t="e">
        <f t="shared" si="8"/>
        <v>#VALUE!</v>
      </c>
      <c r="AJ32" s="531" t="e">
        <f t="shared" si="9"/>
        <v>#DIV/0!</v>
      </c>
      <c r="AK32" s="531" t="e">
        <f t="shared" si="10"/>
        <v>#DIV/0!</v>
      </c>
      <c r="AL32" s="531" t="e">
        <f t="shared" si="11"/>
        <v>#VALUE!</v>
      </c>
      <c r="AM32" s="531" t="e">
        <f t="shared" si="12"/>
        <v>#VALUE!</v>
      </c>
      <c r="AN32" s="531" t="e">
        <f t="shared" si="13"/>
        <v>#DIV/0!</v>
      </c>
      <c r="AO32" s="531"/>
      <c r="AP32" s="531"/>
      <c r="AQ32" s="531"/>
      <c r="AR32" s="534" t="e">
        <f t="shared" si="14"/>
        <v>#DIV/0!</v>
      </c>
      <c r="AS32" s="535" t="e">
        <f t="shared" si="15"/>
        <v>#VALUE!</v>
      </c>
      <c r="AT32" s="533" t="e">
        <f t="shared" si="16"/>
        <v>#DIV/0!</v>
      </c>
      <c r="AU32" s="533" t="e">
        <f t="shared" si="17"/>
        <v>#DIV/0!</v>
      </c>
      <c r="AV32" s="531" t="e">
        <f t="shared" si="18"/>
        <v>#DIV/0!</v>
      </c>
      <c r="AW32" s="531"/>
      <c r="AX32" s="531"/>
      <c r="AY32" s="531"/>
      <c r="AZ32" s="531"/>
    </row>
    <row r="33" spans="1:52" s="50" customFormat="1" ht="20.25" customHeight="1">
      <c r="A33" s="40">
        <f>SKP!A38</f>
        <v>27</v>
      </c>
      <c r="B33" s="259" t="str">
        <f>SKP!B38</f>
        <v xml:space="preserve">Melakukan validasi  data objek / non ruta / ruta                                                               </v>
      </c>
      <c r="C33" s="39">
        <f>SKP!D38</f>
        <v>1.68</v>
      </c>
      <c r="D33" s="287">
        <f>SKP!E38</f>
        <v>1680</v>
      </c>
      <c r="E33" s="40"/>
      <c r="F33" s="39" t="str">
        <f>SKP!F38</f>
        <v>tabel</v>
      </c>
      <c r="G33" s="40">
        <f>SKP!G38</f>
        <v>100</v>
      </c>
      <c r="H33" s="287">
        <f>SKP!H38</f>
        <v>3</v>
      </c>
      <c r="I33" s="40"/>
      <c r="J33" s="40" t="str">
        <f>SKP!I38</f>
        <v>bulan</v>
      </c>
      <c r="K33" s="183" t="str">
        <f>SKP!J38</f>
        <v>-</v>
      </c>
      <c r="L33" s="40">
        <f t="shared" si="19"/>
        <v>1.68</v>
      </c>
      <c r="M33" s="40"/>
      <c r="N33" s="39" t="str">
        <f t="shared" si="30"/>
        <v>tabel</v>
      </c>
      <c r="O33" s="183" t="e">
        <f t="shared" si="20"/>
        <v>#DIV/0!</v>
      </c>
      <c r="P33" s="40"/>
      <c r="Q33" s="40" t="str">
        <f t="shared" si="31"/>
        <v>bulan</v>
      </c>
      <c r="R33" s="184" t="s">
        <v>57</v>
      </c>
      <c r="S33" s="185" t="e">
        <f t="shared" si="32"/>
        <v>#DIV/0!</v>
      </c>
      <c r="T33" s="185" t="e">
        <f t="shared" si="33"/>
        <v>#DIV/0!</v>
      </c>
      <c r="V33" s="180"/>
      <c r="W33" s="180"/>
      <c r="X33" s="180"/>
      <c r="Y33" s="180"/>
      <c r="Z33" s="180"/>
      <c r="AA33" s="50">
        <f t="shared" si="21"/>
        <v>1</v>
      </c>
      <c r="AB33" s="531">
        <f t="shared" si="2"/>
        <v>0</v>
      </c>
      <c r="AC33" s="531"/>
      <c r="AD33" s="531">
        <f t="shared" si="3"/>
        <v>100</v>
      </c>
      <c r="AE33" s="532" t="e">
        <f t="shared" si="4"/>
        <v>#VALUE!</v>
      </c>
      <c r="AF33" s="531" t="e">
        <f t="shared" si="5"/>
        <v>#DIV/0!</v>
      </c>
      <c r="AG33" s="531" t="e">
        <f t="shared" si="6"/>
        <v>#DIV/0!</v>
      </c>
      <c r="AH33" s="533" t="e">
        <f t="shared" si="7"/>
        <v>#DIV/0!</v>
      </c>
      <c r="AI33" s="533" t="e">
        <f t="shared" si="8"/>
        <v>#VALUE!</v>
      </c>
      <c r="AJ33" s="531" t="e">
        <f t="shared" si="9"/>
        <v>#DIV/0!</v>
      </c>
      <c r="AK33" s="531" t="e">
        <f t="shared" si="10"/>
        <v>#DIV/0!</v>
      </c>
      <c r="AL33" s="531" t="e">
        <f t="shared" si="11"/>
        <v>#VALUE!</v>
      </c>
      <c r="AM33" s="531" t="e">
        <f t="shared" si="12"/>
        <v>#VALUE!</v>
      </c>
      <c r="AN33" s="531" t="e">
        <f t="shared" si="13"/>
        <v>#DIV/0!</v>
      </c>
      <c r="AO33" s="531"/>
      <c r="AP33" s="531"/>
      <c r="AQ33" s="531"/>
      <c r="AR33" s="534" t="e">
        <f t="shared" si="14"/>
        <v>#DIV/0!</v>
      </c>
      <c r="AS33" s="535" t="e">
        <f t="shared" si="15"/>
        <v>#VALUE!</v>
      </c>
      <c r="AT33" s="533" t="e">
        <f t="shared" si="16"/>
        <v>#DIV/0!</v>
      </c>
      <c r="AU33" s="533" t="e">
        <f t="shared" si="17"/>
        <v>#DIV/0!</v>
      </c>
      <c r="AV33" s="531" t="e">
        <f t="shared" si="18"/>
        <v>#DIV/0!</v>
      </c>
      <c r="AW33" s="531"/>
      <c r="AX33" s="531"/>
      <c r="AY33" s="531"/>
      <c r="AZ33" s="531"/>
    </row>
    <row r="34" spans="1:52" s="50" customFormat="1" ht="20.25" customHeight="1">
      <c r="A34" s="40">
        <f>SKP!A39</f>
        <v>28</v>
      </c>
      <c r="B34" s="259" t="str">
        <f>SKP!B39</f>
        <v>Melakukan Pengumpulan data sekunder (0,01/kunjungan)</v>
      </c>
      <c r="C34" s="39" t="str">
        <f>SKP!D39</f>
        <v>0,06</v>
      </c>
      <c r="D34" s="287">
        <f>SKP!E39</f>
        <v>6</v>
      </c>
      <c r="E34" s="40"/>
      <c r="F34" s="39" t="str">
        <f>SKP!F39</f>
        <v>kunjungan</v>
      </c>
      <c r="G34" s="40">
        <f>SKP!G39</f>
        <v>100</v>
      </c>
      <c r="H34" s="287">
        <f>SKP!H39</f>
        <v>1</v>
      </c>
      <c r="I34" s="40"/>
      <c r="J34" s="40" t="str">
        <f>SKP!I39</f>
        <v>bulan</v>
      </c>
      <c r="K34" s="183" t="str">
        <f>SKP!J39</f>
        <v>-</v>
      </c>
      <c r="L34" s="40" t="str">
        <f t="shared" si="19"/>
        <v>0,06</v>
      </c>
      <c r="M34" s="40"/>
      <c r="N34" s="39" t="str">
        <f t="shared" si="30"/>
        <v>kunjungan</v>
      </c>
      <c r="O34" s="183" t="e">
        <f t="shared" si="20"/>
        <v>#DIV/0!</v>
      </c>
      <c r="P34" s="40"/>
      <c r="Q34" s="40" t="str">
        <f t="shared" si="31"/>
        <v>bulan</v>
      </c>
      <c r="R34" s="184" t="s">
        <v>57</v>
      </c>
      <c r="S34" s="185" t="e">
        <f t="shared" si="32"/>
        <v>#DIV/0!</v>
      </c>
      <c r="T34" s="185" t="e">
        <f t="shared" si="33"/>
        <v>#DIV/0!</v>
      </c>
      <c r="V34" s="180"/>
      <c r="W34" s="180"/>
      <c r="X34" s="180"/>
      <c r="Y34" s="180"/>
      <c r="Z34" s="180"/>
      <c r="AA34" s="50">
        <f t="shared" si="21"/>
        <v>1</v>
      </c>
      <c r="AB34" s="531">
        <f t="shared" si="2"/>
        <v>0</v>
      </c>
      <c r="AC34" s="531"/>
      <c r="AD34" s="531">
        <f t="shared" si="3"/>
        <v>100</v>
      </c>
      <c r="AE34" s="532" t="e">
        <f t="shared" si="4"/>
        <v>#VALUE!</v>
      </c>
      <c r="AF34" s="531" t="e">
        <f t="shared" si="5"/>
        <v>#DIV/0!</v>
      </c>
      <c r="AG34" s="531" t="e">
        <f t="shared" si="6"/>
        <v>#DIV/0!</v>
      </c>
      <c r="AH34" s="533" t="e">
        <f t="shared" si="7"/>
        <v>#DIV/0!</v>
      </c>
      <c r="AI34" s="533" t="e">
        <f t="shared" si="8"/>
        <v>#VALUE!</v>
      </c>
      <c r="AJ34" s="531" t="e">
        <f t="shared" si="9"/>
        <v>#DIV/0!</v>
      </c>
      <c r="AK34" s="531" t="e">
        <f t="shared" si="10"/>
        <v>#DIV/0!</v>
      </c>
      <c r="AL34" s="531" t="e">
        <f t="shared" si="11"/>
        <v>#VALUE!</v>
      </c>
      <c r="AM34" s="531" t="e">
        <f t="shared" si="12"/>
        <v>#VALUE!</v>
      </c>
      <c r="AN34" s="531" t="e">
        <f t="shared" si="13"/>
        <v>#DIV/0!</v>
      </c>
      <c r="AO34" s="531"/>
      <c r="AP34" s="531"/>
      <c r="AQ34" s="531"/>
      <c r="AR34" s="534" t="e">
        <f t="shared" si="14"/>
        <v>#DIV/0!</v>
      </c>
      <c r="AS34" s="535" t="e">
        <f t="shared" si="15"/>
        <v>#VALUE!</v>
      </c>
      <c r="AT34" s="533" t="e">
        <f t="shared" si="16"/>
        <v>#DIV/0!</v>
      </c>
      <c r="AU34" s="533" t="e">
        <f t="shared" si="17"/>
        <v>#DIV/0!</v>
      </c>
      <c r="AV34" s="531" t="e">
        <f t="shared" si="18"/>
        <v>#DIV/0!</v>
      </c>
      <c r="AW34" s="531"/>
      <c r="AX34" s="531"/>
      <c r="AY34" s="531"/>
      <c r="AZ34" s="531"/>
    </row>
    <row r="35" spans="1:52" s="50" customFormat="1" ht="20.25" customHeight="1">
      <c r="A35" s="40">
        <v>29</v>
      </c>
      <c r="B35" s="259" t="str">
        <f>SKP!B20</f>
        <v>Pengumpulan data objek non ruta sedang (0.021 / perusahaan / usaha)</v>
      </c>
      <c r="C35" s="39">
        <f>D35*0.021</f>
        <v>0.126</v>
      </c>
      <c r="D35" s="287">
        <f>SKP!E20</f>
        <v>6</v>
      </c>
      <c r="E35" s="40"/>
      <c r="F35" s="39" t="str">
        <f>SKP!F20</f>
        <v>perusahaan</v>
      </c>
      <c r="G35" s="40">
        <f>SKP!G20</f>
        <v>100</v>
      </c>
      <c r="H35" s="287">
        <f>SKP!H20</f>
        <v>10</v>
      </c>
      <c r="I35" s="40"/>
      <c r="J35" s="40" t="str">
        <f>SKP!I20</f>
        <v>bulan</v>
      </c>
      <c r="K35" s="183" t="str">
        <f>SKP!J20</f>
        <v>-</v>
      </c>
      <c r="L35" s="40">
        <f t="shared" si="19"/>
        <v>0.126</v>
      </c>
      <c r="M35" s="40"/>
      <c r="N35" s="39" t="str">
        <f>+F35</f>
        <v>perusahaan</v>
      </c>
      <c r="O35" s="183" t="e">
        <f t="shared" si="20"/>
        <v>#DIV/0!</v>
      </c>
      <c r="P35" s="40"/>
      <c r="Q35" s="40" t="str">
        <f t="shared" si="0"/>
        <v>bulan</v>
      </c>
      <c r="R35" s="184" t="s">
        <v>57</v>
      </c>
      <c r="S35" s="185" t="e">
        <f>AN35</f>
        <v>#DIV/0!</v>
      </c>
      <c r="T35" s="185" t="e">
        <f t="shared" si="1"/>
        <v>#DIV/0!</v>
      </c>
      <c r="V35" s="180"/>
      <c r="W35" s="180"/>
      <c r="X35" s="180"/>
      <c r="Y35" s="180"/>
      <c r="Z35" s="180"/>
      <c r="AA35" s="50">
        <f t="shared" si="21"/>
        <v>1</v>
      </c>
      <c r="AB35" s="531">
        <f t="shared" si="2"/>
        <v>0</v>
      </c>
      <c r="AC35" s="531"/>
      <c r="AD35" s="531">
        <f t="shared" si="3"/>
        <v>100</v>
      </c>
      <c r="AE35" s="532" t="e">
        <f t="shared" si="4"/>
        <v>#VALUE!</v>
      </c>
      <c r="AF35" s="531" t="e">
        <f t="shared" si="5"/>
        <v>#DIV/0!</v>
      </c>
      <c r="AG35" s="531" t="e">
        <f t="shared" si="6"/>
        <v>#DIV/0!</v>
      </c>
      <c r="AH35" s="533" t="e">
        <f t="shared" si="7"/>
        <v>#DIV/0!</v>
      </c>
      <c r="AI35" s="533" t="e">
        <f t="shared" si="8"/>
        <v>#VALUE!</v>
      </c>
      <c r="AJ35" s="531" t="e">
        <f t="shared" si="9"/>
        <v>#DIV/0!</v>
      </c>
      <c r="AK35" s="531" t="e">
        <f t="shared" si="10"/>
        <v>#DIV/0!</v>
      </c>
      <c r="AL35" s="531" t="e">
        <f t="shared" si="11"/>
        <v>#VALUE!</v>
      </c>
      <c r="AM35" s="531" t="e">
        <f t="shared" si="12"/>
        <v>#VALUE!</v>
      </c>
      <c r="AN35" s="531" t="e">
        <f t="shared" si="13"/>
        <v>#DIV/0!</v>
      </c>
      <c r="AO35" s="531"/>
      <c r="AP35" s="531"/>
      <c r="AQ35" s="531"/>
      <c r="AR35" s="534" t="e">
        <f t="shared" si="14"/>
        <v>#DIV/0!</v>
      </c>
      <c r="AS35" s="535" t="e">
        <f t="shared" si="15"/>
        <v>#VALUE!</v>
      </c>
      <c r="AT35" s="533" t="e">
        <f t="shared" si="16"/>
        <v>#DIV/0!</v>
      </c>
      <c r="AU35" s="533" t="e">
        <f t="shared" si="17"/>
        <v>#DIV/0!</v>
      </c>
      <c r="AV35" s="531" t="e">
        <f t="shared" si="18"/>
        <v>#DIV/0!</v>
      </c>
      <c r="AW35" s="531"/>
      <c r="AX35" s="531"/>
      <c r="AY35" s="531"/>
      <c r="AZ35" s="531"/>
    </row>
    <row r="36" spans="1:52" s="50" customFormat="1" ht="20.25" customHeight="1">
      <c r="A36" s="40">
        <v>31</v>
      </c>
      <c r="B36" s="259" t="str">
        <f>SKP!B22</f>
        <v>Pengawasan data objek Ruta Komplek (0,0040/ruta)</v>
      </c>
      <c r="C36" s="39">
        <f>D36*0.004</f>
        <v>0.33200000000000002</v>
      </c>
      <c r="D36" s="287">
        <f>SKP!E22</f>
        <v>83</v>
      </c>
      <c r="E36" s="40"/>
      <c r="F36" s="39" t="str">
        <f>SKP!F22</f>
        <v>rumah tangga</v>
      </c>
      <c r="G36" s="40">
        <f>SKP!G22</f>
        <v>100</v>
      </c>
      <c r="H36" s="287">
        <f>SKP!H22</f>
        <v>8</v>
      </c>
      <c r="I36" s="40"/>
      <c r="J36" s="40" t="str">
        <f>SKP!I22</f>
        <v>bulan</v>
      </c>
      <c r="K36" s="183" t="str">
        <f>SKP!J22</f>
        <v>-</v>
      </c>
      <c r="L36" s="40">
        <f t="shared" si="19"/>
        <v>0.33200000000000002</v>
      </c>
      <c r="M36" s="40"/>
      <c r="N36" s="39" t="str">
        <f>+F36</f>
        <v>rumah tangga</v>
      </c>
      <c r="O36" s="183" t="e">
        <f t="shared" si="20"/>
        <v>#DIV/0!</v>
      </c>
      <c r="P36" s="40"/>
      <c r="Q36" s="40" t="str">
        <f t="shared" si="0"/>
        <v>bulan</v>
      </c>
      <c r="R36" s="184" t="s">
        <v>57</v>
      </c>
      <c r="S36" s="185" t="e">
        <f>AN36</f>
        <v>#DIV/0!</v>
      </c>
      <c r="T36" s="185" t="e">
        <f t="shared" si="1"/>
        <v>#DIV/0!</v>
      </c>
      <c r="V36" s="180"/>
      <c r="W36" s="180"/>
      <c r="X36" s="180"/>
      <c r="Y36" s="180"/>
      <c r="Z36" s="180"/>
      <c r="AA36" s="50">
        <f t="shared" si="21"/>
        <v>1</v>
      </c>
      <c r="AB36" s="531">
        <f t="shared" si="2"/>
        <v>0</v>
      </c>
      <c r="AC36" s="531"/>
      <c r="AD36" s="531">
        <f t="shared" si="3"/>
        <v>100</v>
      </c>
      <c r="AE36" s="532" t="e">
        <f t="shared" si="4"/>
        <v>#VALUE!</v>
      </c>
      <c r="AF36" s="531" t="e">
        <f t="shared" si="5"/>
        <v>#DIV/0!</v>
      </c>
      <c r="AG36" s="531" t="e">
        <f t="shared" si="6"/>
        <v>#DIV/0!</v>
      </c>
      <c r="AH36" s="533" t="e">
        <f t="shared" si="7"/>
        <v>#DIV/0!</v>
      </c>
      <c r="AI36" s="533" t="e">
        <f t="shared" si="8"/>
        <v>#VALUE!</v>
      </c>
      <c r="AJ36" s="531" t="e">
        <f t="shared" si="9"/>
        <v>#DIV/0!</v>
      </c>
      <c r="AK36" s="531" t="e">
        <f t="shared" si="10"/>
        <v>#DIV/0!</v>
      </c>
      <c r="AL36" s="531" t="e">
        <f t="shared" si="11"/>
        <v>#VALUE!</v>
      </c>
      <c r="AM36" s="531" t="e">
        <f t="shared" si="12"/>
        <v>#VALUE!</v>
      </c>
      <c r="AN36" s="531" t="e">
        <f t="shared" si="13"/>
        <v>#DIV/0!</v>
      </c>
      <c r="AO36" s="531"/>
      <c r="AP36" s="531"/>
      <c r="AQ36" s="531"/>
      <c r="AR36" s="534" t="e">
        <f t="shared" si="14"/>
        <v>#DIV/0!</v>
      </c>
      <c r="AS36" s="535" t="e">
        <f t="shared" si="15"/>
        <v>#VALUE!</v>
      </c>
      <c r="AT36" s="533" t="e">
        <f t="shared" si="16"/>
        <v>#DIV/0!</v>
      </c>
      <c r="AU36" s="533" t="e">
        <f t="shared" si="17"/>
        <v>#DIV/0!</v>
      </c>
      <c r="AV36" s="531" t="e">
        <f t="shared" si="18"/>
        <v>#DIV/0!</v>
      </c>
      <c r="AW36" s="531"/>
      <c r="AX36" s="531"/>
      <c r="AY36" s="531"/>
      <c r="AZ36" s="531"/>
    </row>
    <row r="37" spans="1:52" s="50" customFormat="1" ht="25.5">
      <c r="A37" s="40">
        <v>32</v>
      </c>
      <c r="B37" s="259" t="str">
        <f>SKP!B23</f>
        <v>Melakukan pengawasan pada kegiatan statistik objek non rumah tangga kuesioner sederhana (0,002/usaha/perusahaan/objek)</v>
      </c>
      <c r="C37" s="39">
        <f>D37*0.002</f>
        <v>0.93600000000000005</v>
      </c>
      <c r="D37" s="287">
        <f>SKP!E23</f>
        <v>468</v>
      </c>
      <c r="E37" s="40"/>
      <c r="F37" s="39" t="str">
        <f>SKP!F23</f>
        <v>objek</v>
      </c>
      <c r="G37" s="40">
        <f>SKP!G23</f>
        <v>100</v>
      </c>
      <c r="H37" s="287">
        <f>SKP!H23</f>
        <v>11</v>
      </c>
      <c r="I37" s="40"/>
      <c r="J37" s="40" t="str">
        <f>SKP!I23</f>
        <v>bulan</v>
      </c>
      <c r="K37" s="183" t="str">
        <f>SKP!J23</f>
        <v>-</v>
      </c>
      <c r="L37" s="40">
        <f t="shared" si="19"/>
        <v>0.93600000000000005</v>
      </c>
      <c r="M37" s="40"/>
      <c r="N37" s="39" t="str">
        <f>+F37</f>
        <v>objek</v>
      </c>
      <c r="O37" s="183" t="e">
        <f t="shared" si="20"/>
        <v>#DIV/0!</v>
      </c>
      <c r="P37" s="40"/>
      <c r="Q37" s="40" t="str">
        <f t="shared" si="0"/>
        <v>bulan</v>
      </c>
      <c r="R37" s="184" t="s">
        <v>57</v>
      </c>
      <c r="S37" s="185" t="e">
        <f>AN37</f>
        <v>#DIV/0!</v>
      </c>
      <c r="T37" s="185" t="e">
        <f t="shared" si="1"/>
        <v>#DIV/0!</v>
      </c>
      <c r="V37" s="180"/>
      <c r="W37" s="180"/>
      <c r="X37" s="180"/>
      <c r="Y37" s="180"/>
      <c r="Z37" s="180"/>
      <c r="AA37" s="50">
        <f t="shared" si="21"/>
        <v>1</v>
      </c>
      <c r="AB37" s="531">
        <f t="shared" si="2"/>
        <v>0</v>
      </c>
      <c r="AC37" s="531"/>
      <c r="AD37" s="531">
        <f t="shared" si="3"/>
        <v>100</v>
      </c>
      <c r="AE37" s="532" t="e">
        <f t="shared" si="4"/>
        <v>#VALUE!</v>
      </c>
      <c r="AF37" s="531" t="e">
        <f t="shared" si="5"/>
        <v>#DIV/0!</v>
      </c>
      <c r="AG37" s="531" t="e">
        <f t="shared" si="6"/>
        <v>#DIV/0!</v>
      </c>
      <c r="AH37" s="533" t="e">
        <f t="shared" si="7"/>
        <v>#DIV/0!</v>
      </c>
      <c r="AI37" s="533" t="e">
        <f t="shared" si="8"/>
        <v>#VALUE!</v>
      </c>
      <c r="AJ37" s="531" t="e">
        <f t="shared" si="9"/>
        <v>#DIV/0!</v>
      </c>
      <c r="AK37" s="531" t="e">
        <f t="shared" si="10"/>
        <v>#DIV/0!</v>
      </c>
      <c r="AL37" s="531" t="e">
        <f t="shared" si="11"/>
        <v>#VALUE!</v>
      </c>
      <c r="AM37" s="531" t="e">
        <f t="shared" si="12"/>
        <v>#VALUE!</v>
      </c>
      <c r="AN37" s="531" t="e">
        <f t="shared" si="13"/>
        <v>#DIV/0!</v>
      </c>
      <c r="AO37" s="531"/>
      <c r="AP37" s="531"/>
      <c r="AQ37" s="531"/>
      <c r="AR37" s="534" t="e">
        <f t="shared" si="14"/>
        <v>#DIV/0!</v>
      </c>
      <c r="AS37" s="535" t="e">
        <f t="shared" si="15"/>
        <v>#VALUE!</v>
      </c>
      <c r="AT37" s="533" t="e">
        <f t="shared" si="16"/>
        <v>#DIV/0!</v>
      </c>
      <c r="AU37" s="533" t="e">
        <f t="shared" si="17"/>
        <v>#DIV/0!</v>
      </c>
      <c r="AV37" s="531" t="e">
        <f t="shared" si="18"/>
        <v>#DIV/0!</v>
      </c>
      <c r="AW37" s="531"/>
      <c r="AX37" s="531"/>
      <c r="AY37" s="531"/>
      <c r="AZ37" s="531"/>
    </row>
    <row r="38" spans="1:52" s="50" customFormat="1" ht="25.5">
      <c r="A38" s="40">
        <v>33</v>
      </c>
      <c r="B38" s="259" t="str">
        <f>SKP!B24</f>
        <v>Melakukan pengawasan pada kegiatan statistik objek non rumah tangga kuesioner sedang(0,002/usaha/perusahaan/objek)</v>
      </c>
      <c r="C38" s="39">
        <f>D38*0.002</f>
        <v>0.13200000000000001</v>
      </c>
      <c r="D38" s="287">
        <f>SKP!E24</f>
        <v>66</v>
      </c>
      <c r="E38" s="40"/>
      <c r="F38" s="39" t="str">
        <f>SKP!F24</f>
        <v>objek</v>
      </c>
      <c r="G38" s="40">
        <f>SKP!G24</f>
        <v>100</v>
      </c>
      <c r="H38" s="287">
        <f>SKP!H24</f>
        <v>4</v>
      </c>
      <c r="I38" s="40"/>
      <c r="J38" s="40" t="str">
        <f>SKP!I24</f>
        <v>bulan</v>
      </c>
      <c r="K38" s="183" t="str">
        <f>SKP!J24</f>
        <v>-</v>
      </c>
      <c r="L38" s="40">
        <f t="shared" si="19"/>
        <v>0.13200000000000001</v>
      </c>
      <c r="M38" s="40"/>
      <c r="N38" s="39" t="str">
        <f>+F38</f>
        <v>objek</v>
      </c>
      <c r="O38" s="183" t="e">
        <f t="shared" si="20"/>
        <v>#DIV/0!</v>
      </c>
      <c r="P38" s="40"/>
      <c r="Q38" s="40" t="str">
        <f t="shared" si="0"/>
        <v>bulan</v>
      </c>
      <c r="R38" s="184" t="s">
        <v>57</v>
      </c>
      <c r="S38" s="185" t="e">
        <f>AN38</f>
        <v>#DIV/0!</v>
      </c>
      <c r="T38" s="185" t="e">
        <f t="shared" si="1"/>
        <v>#DIV/0!</v>
      </c>
      <c r="V38" s="180"/>
      <c r="W38" s="180"/>
      <c r="X38" s="180"/>
      <c r="Y38" s="180"/>
      <c r="Z38" s="180"/>
      <c r="AA38" s="50">
        <f t="shared" si="21"/>
        <v>1</v>
      </c>
      <c r="AB38" s="531">
        <f t="shared" si="2"/>
        <v>0</v>
      </c>
      <c r="AC38" s="531"/>
      <c r="AD38" s="531">
        <f t="shared" si="3"/>
        <v>100</v>
      </c>
      <c r="AE38" s="532" t="e">
        <f t="shared" si="4"/>
        <v>#VALUE!</v>
      </c>
      <c r="AF38" s="531" t="e">
        <f t="shared" si="5"/>
        <v>#DIV/0!</v>
      </c>
      <c r="AG38" s="531" t="e">
        <f t="shared" si="6"/>
        <v>#DIV/0!</v>
      </c>
      <c r="AH38" s="533" t="e">
        <f t="shared" si="7"/>
        <v>#DIV/0!</v>
      </c>
      <c r="AI38" s="533" t="e">
        <f t="shared" si="8"/>
        <v>#VALUE!</v>
      </c>
      <c r="AJ38" s="531" t="e">
        <f t="shared" si="9"/>
        <v>#DIV/0!</v>
      </c>
      <c r="AK38" s="531" t="e">
        <f t="shared" si="10"/>
        <v>#DIV/0!</v>
      </c>
      <c r="AL38" s="531" t="e">
        <f t="shared" si="11"/>
        <v>#VALUE!</v>
      </c>
      <c r="AM38" s="531" t="e">
        <f t="shared" si="12"/>
        <v>#VALUE!</v>
      </c>
      <c r="AN38" s="531" t="e">
        <f t="shared" si="13"/>
        <v>#DIV/0!</v>
      </c>
      <c r="AO38" s="531"/>
      <c r="AP38" s="531"/>
      <c r="AQ38" s="531"/>
      <c r="AR38" s="534" t="e">
        <f t="shared" si="14"/>
        <v>#DIV/0!</v>
      </c>
      <c r="AS38" s="535" t="e">
        <f t="shared" si="15"/>
        <v>#VALUE!</v>
      </c>
      <c r="AT38" s="533" t="e">
        <f t="shared" si="16"/>
        <v>#DIV/0!</v>
      </c>
      <c r="AU38" s="533" t="e">
        <f t="shared" si="17"/>
        <v>#DIV/0!</v>
      </c>
      <c r="AV38" s="531" t="e">
        <f t="shared" si="18"/>
        <v>#DIV/0!</v>
      </c>
      <c r="AW38" s="531"/>
      <c r="AX38" s="531"/>
      <c r="AY38" s="531"/>
      <c r="AZ38" s="531"/>
    </row>
    <row r="39" spans="1:52" s="53" customFormat="1" ht="21" customHeight="1">
      <c r="A39" s="40">
        <v>35</v>
      </c>
      <c r="B39" s="259" t="s">
        <v>744</v>
      </c>
      <c r="C39" s="186">
        <v>0</v>
      </c>
      <c r="D39" s="288">
        <v>2</v>
      </c>
      <c r="E39" s="186"/>
      <c r="F39" s="39" t="s">
        <v>133</v>
      </c>
      <c r="G39" s="39">
        <v>100</v>
      </c>
      <c r="H39" s="297">
        <v>1</v>
      </c>
      <c r="I39" s="39"/>
      <c r="J39" s="39" t="s">
        <v>109</v>
      </c>
      <c r="K39" s="183" t="str">
        <f>SKP!J26</f>
        <v>-</v>
      </c>
      <c r="L39" s="40">
        <f t="shared" si="19"/>
        <v>0</v>
      </c>
      <c r="M39" s="282"/>
      <c r="N39" s="282" t="s">
        <v>133</v>
      </c>
      <c r="O39" s="183" t="e">
        <f t="shared" si="20"/>
        <v>#DIV/0!</v>
      </c>
      <c r="P39" s="282"/>
      <c r="Q39" s="282" t="s">
        <v>109</v>
      </c>
      <c r="R39" s="184" t="s">
        <v>57</v>
      </c>
      <c r="S39" s="185" t="e">
        <f t="shared" ref="S39:S47" si="34">AN39</f>
        <v>#DIV/0!</v>
      </c>
      <c r="T39" s="185" t="e">
        <f t="shared" ref="T39:T47" si="35">IF(K39="-",IF(R39="-",S39/3,S39/3),S39/3)</f>
        <v>#DIV/0!</v>
      </c>
      <c r="V39" s="178"/>
      <c r="W39" s="178"/>
      <c r="X39" s="178"/>
      <c r="Y39" s="178"/>
      <c r="Z39" s="178"/>
      <c r="AA39" s="50">
        <f t="shared" si="21"/>
        <v>1</v>
      </c>
      <c r="AB39" s="531">
        <f t="shared" si="2"/>
        <v>0</v>
      </c>
      <c r="AC39" s="531"/>
      <c r="AD39" s="531">
        <f t="shared" si="3"/>
        <v>100</v>
      </c>
      <c r="AE39" s="532" t="e">
        <f t="shared" si="4"/>
        <v>#VALUE!</v>
      </c>
      <c r="AF39" s="531" t="e">
        <f t="shared" si="5"/>
        <v>#DIV/0!</v>
      </c>
      <c r="AG39" s="531" t="e">
        <f t="shared" si="6"/>
        <v>#DIV/0!</v>
      </c>
      <c r="AH39" s="533" t="e">
        <f t="shared" si="7"/>
        <v>#DIV/0!</v>
      </c>
      <c r="AI39" s="533" t="e">
        <f t="shared" si="8"/>
        <v>#VALUE!</v>
      </c>
      <c r="AJ39" s="531" t="e">
        <f t="shared" si="9"/>
        <v>#DIV/0!</v>
      </c>
      <c r="AK39" s="531" t="e">
        <f t="shared" si="10"/>
        <v>#DIV/0!</v>
      </c>
      <c r="AL39" s="531" t="e">
        <f t="shared" si="11"/>
        <v>#VALUE!</v>
      </c>
      <c r="AM39" s="531" t="e">
        <f t="shared" si="12"/>
        <v>#VALUE!</v>
      </c>
      <c r="AN39" s="531" t="e">
        <f t="shared" si="13"/>
        <v>#DIV/0!</v>
      </c>
      <c r="AO39" s="531"/>
      <c r="AP39" s="531"/>
      <c r="AQ39" s="531"/>
      <c r="AR39" s="534" t="e">
        <f t="shared" si="14"/>
        <v>#DIV/0!</v>
      </c>
      <c r="AS39" s="535" t="e">
        <f t="shared" si="15"/>
        <v>#VALUE!</v>
      </c>
      <c r="AT39" s="533" t="e">
        <f t="shared" si="16"/>
        <v>#DIV/0!</v>
      </c>
      <c r="AU39" s="533" t="e">
        <f t="shared" si="17"/>
        <v>#DIV/0!</v>
      </c>
      <c r="AV39" s="531" t="e">
        <f t="shared" si="18"/>
        <v>#DIV/0!</v>
      </c>
      <c r="AW39" s="531"/>
      <c r="AX39" s="531"/>
      <c r="AY39" s="531"/>
      <c r="AZ39" s="531"/>
    </row>
    <row r="40" spans="1:52" s="53" customFormat="1" ht="21" customHeight="1">
      <c r="A40" s="40">
        <v>36</v>
      </c>
      <c r="B40" s="259" t="s">
        <v>745</v>
      </c>
      <c r="C40" s="186">
        <v>0</v>
      </c>
      <c r="D40" s="288">
        <v>1</v>
      </c>
      <c r="E40" s="186"/>
      <c r="F40" s="39" t="s">
        <v>133</v>
      </c>
      <c r="G40" s="39">
        <v>100</v>
      </c>
      <c r="H40" s="297">
        <v>1</v>
      </c>
      <c r="I40" s="39"/>
      <c r="J40" s="39" t="s">
        <v>109</v>
      </c>
      <c r="K40" s="183" t="str">
        <f>SKP!J27</f>
        <v>-</v>
      </c>
      <c r="L40" s="40">
        <f t="shared" si="19"/>
        <v>0</v>
      </c>
      <c r="M40" s="282"/>
      <c r="N40" s="282" t="s">
        <v>746</v>
      </c>
      <c r="O40" s="183" t="e">
        <f t="shared" si="20"/>
        <v>#DIV/0!</v>
      </c>
      <c r="P40" s="282"/>
      <c r="Q40" s="282" t="s">
        <v>109</v>
      </c>
      <c r="R40" s="184" t="s">
        <v>57</v>
      </c>
      <c r="S40" s="185" t="e">
        <f t="shared" si="34"/>
        <v>#DIV/0!</v>
      </c>
      <c r="T40" s="185" t="e">
        <f t="shared" si="35"/>
        <v>#DIV/0!</v>
      </c>
      <c r="V40" s="178"/>
      <c r="W40" s="178"/>
      <c r="X40" s="178"/>
      <c r="Y40" s="178"/>
      <c r="Z40" s="178"/>
      <c r="AA40" s="50">
        <f t="shared" si="21"/>
        <v>1</v>
      </c>
      <c r="AB40" s="531">
        <f t="shared" si="2"/>
        <v>0</v>
      </c>
      <c r="AC40" s="531"/>
      <c r="AD40" s="531">
        <f t="shared" si="3"/>
        <v>100</v>
      </c>
      <c r="AE40" s="532" t="e">
        <f t="shared" si="4"/>
        <v>#VALUE!</v>
      </c>
      <c r="AF40" s="531" t="e">
        <f t="shared" si="5"/>
        <v>#DIV/0!</v>
      </c>
      <c r="AG40" s="531" t="e">
        <f t="shared" si="6"/>
        <v>#DIV/0!</v>
      </c>
      <c r="AH40" s="533" t="e">
        <f t="shared" si="7"/>
        <v>#DIV/0!</v>
      </c>
      <c r="AI40" s="533" t="e">
        <f t="shared" si="8"/>
        <v>#VALUE!</v>
      </c>
      <c r="AJ40" s="531" t="e">
        <f t="shared" si="9"/>
        <v>#DIV/0!</v>
      </c>
      <c r="AK40" s="531" t="e">
        <f t="shared" si="10"/>
        <v>#DIV/0!</v>
      </c>
      <c r="AL40" s="531" t="e">
        <f t="shared" si="11"/>
        <v>#VALUE!</v>
      </c>
      <c r="AM40" s="531" t="e">
        <f t="shared" si="12"/>
        <v>#VALUE!</v>
      </c>
      <c r="AN40" s="531" t="e">
        <f t="shared" si="13"/>
        <v>#DIV/0!</v>
      </c>
      <c r="AO40" s="531"/>
      <c r="AP40" s="531"/>
      <c r="AQ40" s="531"/>
      <c r="AR40" s="534" t="e">
        <f t="shared" si="14"/>
        <v>#DIV/0!</v>
      </c>
      <c r="AS40" s="535" t="e">
        <f t="shared" si="15"/>
        <v>#VALUE!</v>
      </c>
      <c r="AT40" s="533" t="e">
        <f t="shared" si="16"/>
        <v>#DIV/0!</v>
      </c>
      <c r="AU40" s="533" t="e">
        <f t="shared" si="17"/>
        <v>#DIV/0!</v>
      </c>
      <c r="AV40" s="531" t="e">
        <f t="shared" si="18"/>
        <v>#DIV/0!</v>
      </c>
      <c r="AW40" s="531"/>
      <c r="AX40" s="531"/>
      <c r="AY40" s="531"/>
      <c r="AZ40" s="531"/>
    </row>
    <row r="41" spans="1:52" s="53" customFormat="1" ht="21" customHeight="1">
      <c r="A41" s="40">
        <v>37</v>
      </c>
      <c r="B41" s="259" t="s">
        <v>747</v>
      </c>
      <c r="C41" s="186">
        <v>0</v>
      </c>
      <c r="D41" s="288">
        <v>6</v>
      </c>
      <c r="E41" s="186"/>
      <c r="F41" s="39" t="s">
        <v>748</v>
      </c>
      <c r="G41" s="39">
        <v>100</v>
      </c>
      <c r="H41" s="297">
        <v>1</v>
      </c>
      <c r="I41" s="39"/>
      <c r="J41" s="39" t="s">
        <v>109</v>
      </c>
      <c r="K41" s="183" t="str">
        <f>SKP!J28</f>
        <v>-</v>
      </c>
      <c r="L41" s="40">
        <f t="shared" si="19"/>
        <v>0</v>
      </c>
      <c r="M41" s="282"/>
      <c r="N41" s="282" t="s">
        <v>748</v>
      </c>
      <c r="O41" s="183" t="e">
        <f t="shared" si="20"/>
        <v>#DIV/0!</v>
      </c>
      <c r="P41" s="282"/>
      <c r="Q41" s="282" t="s">
        <v>109</v>
      </c>
      <c r="R41" s="184" t="s">
        <v>57</v>
      </c>
      <c r="S41" s="185" t="e">
        <f t="shared" si="34"/>
        <v>#DIV/0!</v>
      </c>
      <c r="T41" s="185" t="e">
        <f t="shared" si="35"/>
        <v>#DIV/0!</v>
      </c>
      <c r="V41" s="178"/>
      <c r="W41" s="178"/>
      <c r="X41" s="178"/>
      <c r="Y41" s="178"/>
      <c r="Z41" s="178"/>
      <c r="AA41" s="50">
        <f t="shared" si="21"/>
        <v>1</v>
      </c>
      <c r="AB41" s="531">
        <f t="shared" si="2"/>
        <v>0</v>
      </c>
      <c r="AC41" s="531"/>
      <c r="AD41" s="531">
        <f t="shared" si="3"/>
        <v>100</v>
      </c>
      <c r="AE41" s="532" t="e">
        <f t="shared" si="4"/>
        <v>#VALUE!</v>
      </c>
      <c r="AF41" s="531" t="e">
        <f t="shared" si="5"/>
        <v>#DIV/0!</v>
      </c>
      <c r="AG41" s="531" t="e">
        <f t="shared" si="6"/>
        <v>#DIV/0!</v>
      </c>
      <c r="AH41" s="533" t="e">
        <f t="shared" si="7"/>
        <v>#DIV/0!</v>
      </c>
      <c r="AI41" s="533" t="e">
        <f t="shared" si="8"/>
        <v>#VALUE!</v>
      </c>
      <c r="AJ41" s="531" t="e">
        <f t="shared" si="9"/>
        <v>#DIV/0!</v>
      </c>
      <c r="AK41" s="531" t="e">
        <f t="shared" si="10"/>
        <v>#DIV/0!</v>
      </c>
      <c r="AL41" s="531" t="e">
        <f t="shared" si="11"/>
        <v>#VALUE!</v>
      </c>
      <c r="AM41" s="531" t="e">
        <f t="shared" si="12"/>
        <v>#VALUE!</v>
      </c>
      <c r="AN41" s="531" t="e">
        <f t="shared" si="13"/>
        <v>#DIV/0!</v>
      </c>
      <c r="AO41" s="531"/>
      <c r="AP41" s="531"/>
      <c r="AQ41" s="531"/>
      <c r="AR41" s="534" t="e">
        <f t="shared" si="14"/>
        <v>#DIV/0!</v>
      </c>
      <c r="AS41" s="535" t="e">
        <f t="shared" si="15"/>
        <v>#VALUE!</v>
      </c>
      <c r="AT41" s="533" t="e">
        <f t="shared" si="16"/>
        <v>#DIV/0!</v>
      </c>
      <c r="AU41" s="533" t="e">
        <f t="shared" si="17"/>
        <v>#DIV/0!</v>
      </c>
      <c r="AV41" s="531" t="e">
        <f t="shared" si="18"/>
        <v>#DIV/0!</v>
      </c>
      <c r="AW41" s="531"/>
      <c r="AX41" s="531"/>
      <c r="AY41" s="531"/>
      <c r="AZ41" s="531"/>
    </row>
    <row r="42" spans="1:52" s="53" customFormat="1" ht="21" customHeight="1">
      <c r="A42" s="40">
        <v>38</v>
      </c>
      <c r="B42" s="259" t="s">
        <v>749</v>
      </c>
      <c r="C42" s="186">
        <v>0</v>
      </c>
      <c r="D42" s="288">
        <v>6</v>
      </c>
      <c r="E42" s="186"/>
      <c r="F42" s="39" t="s">
        <v>134</v>
      </c>
      <c r="G42" s="39">
        <v>100</v>
      </c>
      <c r="H42" s="297">
        <v>1</v>
      </c>
      <c r="I42" s="39"/>
      <c r="J42" s="39" t="s">
        <v>109</v>
      </c>
      <c r="K42" s="183" t="str">
        <f>SKP!J29</f>
        <v>-</v>
      </c>
      <c r="L42" s="40">
        <f t="shared" si="19"/>
        <v>0</v>
      </c>
      <c r="M42" s="282"/>
      <c r="N42" s="282" t="s">
        <v>134</v>
      </c>
      <c r="O42" s="183" t="e">
        <f t="shared" si="20"/>
        <v>#DIV/0!</v>
      </c>
      <c r="P42" s="282"/>
      <c r="Q42" s="282" t="s">
        <v>109</v>
      </c>
      <c r="R42" s="184" t="s">
        <v>57</v>
      </c>
      <c r="S42" s="185" t="e">
        <f t="shared" si="34"/>
        <v>#DIV/0!</v>
      </c>
      <c r="T42" s="185" t="e">
        <f t="shared" si="35"/>
        <v>#DIV/0!</v>
      </c>
      <c r="V42" s="178"/>
      <c r="W42" s="178"/>
      <c r="X42" s="178"/>
      <c r="Y42" s="178"/>
      <c r="Z42" s="178"/>
      <c r="AA42" s="50">
        <f t="shared" si="21"/>
        <v>1</v>
      </c>
      <c r="AB42" s="531">
        <f t="shared" si="2"/>
        <v>0</v>
      </c>
      <c r="AC42" s="531"/>
      <c r="AD42" s="531">
        <f t="shared" si="3"/>
        <v>100</v>
      </c>
      <c r="AE42" s="532" t="e">
        <f t="shared" si="4"/>
        <v>#VALUE!</v>
      </c>
      <c r="AF42" s="531" t="e">
        <f t="shared" si="5"/>
        <v>#DIV/0!</v>
      </c>
      <c r="AG42" s="531" t="e">
        <f t="shared" si="6"/>
        <v>#DIV/0!</v>
      </c>
      <c r="AH42" s="533" t="e">
        <f t="shared" si="7"/>
        <v>#DIV/0!</v>
      </c>
      <c r="AI42" s="533" t="e">
        <f t="shared" si="8"/>
        <v>#VALUE!</v>
      </c>
      <c r="AJ42" s="531" t="e">
        <f t="shared" si="9"/>
        <v>#DIV/0!</v>
      </c>
      <c r="AK42" s="531" t="e">
        <f t="shared" si="10"/>
        <v>#DIV/0!</v>
      </c>
      <c r="AL42" s="531" t="e">
        <f t="shared" si="11"/>
        <v>#VALUE!</v>
      </c>
      <c r="AM42" s="531" t="e">
        <f t="shared" si="12"/>
        <v>#VALUE!</v>
      </c>
      <c r="AN42" s="531" t="e">
        <f t="shared" si="13"/>
        <v>#DIV/0!</v>
      </c>
      <c r="AO42" s="531"/>
      <c r="AP42" s="531"/>
      <c r="AQ42" s="531"/>
      <c r="AR42" s="534" t="e">
        <f t="shared" si="14"/>
        <v>#DIV/0!</v>
      </c>
      <c r="AS42" s="535" t="e">
        <f t="shared" si="15"/>
        <v>#VALUE!</v>
      </c>
      <c r="AT42" s="533" t="e">
        <f t="shared" si="16"/>
        <v>#DIV/0!</v>
      </c>
      <c r="AU42" s="533" t="e">
        <f t="shared" si="17"/>
        <v>#DIV/0!</v>
      </c>
      <c r="AV42" s="531" t="e">
        <f t="shared" si="18"/>
        <v>#DIV/0!</v>
      </c>
      <c r="AW42" s="531"/>
      <c r="AX42" s="531"/>
      <c r="AY42" s="531"/>
      <c r="AZ42" s="531"/>
    </row>
    <row r="43" spans="1:52" s="53" customFormat="1" ht="21" customHeight="1">
      <c r="A43" s="40">
        <v>39</v>
      </c>
      <c r="B43" s="259" t="s">
        <v>750</v>
      </c>
      <c r="C43" s="186">
        <v>0</v>
      </c>
      <c r="D43" s="288">
        <v>4</v>
      </c>
      <c r="E43" s="186"/>
      <c r="F43" s="39" t="s">
        <v>751</v>
      </c>
      <c r="G43" s="39">
        <v>100</v>
      </c>
      <c r="H43" s="297">
        <v>1</v>
      </c>
      <c r="I43" s="39"/>
      <c r="J43" s="39" t="s">
        <v>109</v>
      </c>
      <c r="K43" s="183" t="str">
        <f>SKP!J30</f>
        <v>-</v>
      </c>
      <c r="L43" s="40">
        <f t="shared" si="19"/>
        <v>0</v>
      </c>
      <c r="M43" s="282"/>
      <c r="N43" s="282" t="s">
        <v>754</v>
      </c>
      <c r="O43" s="183" t="e">
        <f t="shared" si="20"/>
        <v>#DIV/0!</v>
      </c>
      <c r="P43" s="282"/>
      <c r="Q43" s="282" t="s">
        <v>109</v>
      </c>
      <c r="R43" s="184" t="s">
        <v>57</v>
      </c>
      <c r="S43" s="185" t="e">
        <f t="shared" si="34"/>
        <v>#DIV/0!</v>
      </c>
      <c r="T43" s="185" t="e">
        <f t="shared" si="35"/>
        <v>#DIV/0!</v>
      </c>
      <c r="V43" s="178"/>
      <c r="W43" s="178"/>
      <c r="X43" s="178"/>
      <c r="Y43" s="178"/>
      <c r="Z43" s="178"/>
      <c r="AA43" s="50">
        <f t="shared" si="21"/>
        <v>1</v>
      </c>
      <c r="AB43" s="531">
        <f t="shared" si="2"/>
        <v>0</v>
      </c>
      <c r="AC43" s="531"/>
      <c r="AD43" s="531">
        <f t="shared" si="3"/>
        <v>100</v>
      </c>
      <c r="AE43" s="532" t="e">
        <f t="shared" si="4"/>
        <v>#VALUE!</v>
      </c>
      <c r="AF43" s="531" t="e">
        <f t="shared" si="5"/>
        <v>#DIV/0!</v>
      </c>
      <c r="AG43" s="531" t="e">
        <f t="shared" si="6"/>
        <v>#DIV/0!</v>
      </c>
      <c r="AH43" s="533" t="e">
        <f t="shared" si="7"/>
        <v>#DIV/0!</v>
      </c>
      <c r="AI43" s="533" t="e">
        <f t="shared" si="8"/>
        <v>#VALUE!</v>
      </c>
      <c r="AJ43" s="531" t="e">
        <f t="shared" si="9"/>
        <v>#DIV/0!</v>
      </c>
      <c r="AK43" s="531" t="e">
        <f t="shared" si="10"/>
        <v>#DIV/0!</v>
      </c>
      <c r="AL43" s="531" t="e">
        <f t="shared" si="11"/>
        <v>#VALUE!</v>
      </c>
      <c r="AM43" s="531" t="e">
        <f t="shared" si="12"/>
        <v>#VALUE!</v>
      </c>
      <c r="AN43" s="531" t="e">
        <f t="shared" si="13"/>
        <v>#DIV/0!</v>
      </c>
      <c r="AO43" s="531"/>
      <c r="AP43" s="531"/>
      <c r="AQ43" s="531"/>
      <c r="AR43" s="534" t="e">
        <f t="shared" si="14"/>
        <v>#DIV/0!</v>
      </c>
      <c r="AS43" s="535" t="e">
        <f t="shared" si="15"/>
        <v>#VALUE!</v>
      </c>
      <c r="AT43" s="533" t="e">
        <f t="shared" si="16"/>
        <v>#DIV/0!</v>
      </c>
      <c r="AU43" s="533" t="e">
        <f t="shared" si="17"/>
        <v>#DIV/0!</v>
      </c>
      <c r="AV43" s="531" t="e">
        <f t="shared" si="18"/>
        <v>#DIV/0!</v>
      </c>
      <c r="AW43" s="531"/>
      <c r="AX43" s="531"/>
      <c r="AY43" s="531"/>
      <c r="AZ43" s="531"/>
    </row>
    <row r="44" spans="1:52" s="53" customFormat="1" ht="21" customHeight="1">
      <c r="A44" s="40">
        <v>40</v>
      </c>
      <c r="B44" s="259" t="s">
        <v>752</v>
      </c>
      <c r="C44" s="186">
        <v>0</v>
      </c>
      <c r="D44" s="288">
        <v>21</v>
      </c>
      <c r="E44" s="186"/>
      <c r="F44" s="39" t="s">
        <v>753</v>
      </c>
      <c r="G44" s="39">
        <v>100</v>
      </c>
      <c r="H44" s="297">
        <v>1</v>
      </c>
      <c r="I44" s="39"/>
      <c r="J44" s="39" t="s">
        <v>109</v>
      </c>
      <c r="K44" s="183" t="str">
        <f>SKP!J31</f>
        <v>-</v>
      </c>
      <c r="L44" s="40">
        <f t="shared" si="19"/>
        <v>0</v>
      </c>
      <c r="M44" s="282"/>
      <c r="N44" s="282" t="s">
        <v>753</v>
      </c>
      <c r="O44" s="183" t="e">
        <f t="shared" si="20"/>
        <v>#DIV/0!</v>
      </c>
      <c r="P44" s="282"/>
      <c r="Q44" s="282" t="s">
        <v>109</v>
      </c>
      <c r="R44" s="184" t="s">
        <v>57</v>
      </c>
      <c r="S44" s="185" t="e">
        <f t="shared" si="34"/>
        <v>#DIV/0!</v>
      </c>
      <c r="T44" s="185" t="e">
        <f t="shared" si="35"/>
        <v>#DIV/0!</v>
      </c>
      <c r="V44" s="178"/>
      <c r="W44" s="178"/>
      <c r="X44" s="178"/>
      <c r="Y44" s="178"/>
      <c r="Z44" s="178"/>
      <c r="AA44" s="50">
        <f t="shared" si="21"/>
        <v>1</v>
      </c>
      <c r="AB44" s="531">
        <f t="shared" si="2"/>
        <v>0</v>
      </c>
      <c r="AC44" s="531"/>
      <c r="AD44" s="531">
        <f t="shared" si="3"/>
        <v>100</v>
      </c>
      <c r="AE44" s="532" t="e">
        <f t="shared" si="4"/>
        <v>#VALUE!</v>
      </c>
      <c r="AF44" s="531" t="e">
        <f t="shared" si="5"/>
        <v>#DIV/0!</v>
      </c>
      <c r="AG44" s="531" t="e">
        <f t="shared" si="6"/>
        <v>#DIV/0!</v>
      </c>
      <c r="AH44" s="533" t="e">
        <f t="shared" si="7"/>
        <v>#DIV/0!</v>
      </c>
      <c r="AI44" s="533" t="e">
        <f t="shared" si="8"/>
        <v>#VALUE!</v>
      </c>
      <c r="AJ44" s="531" t="e">
        <f t="shared" si="9"/>
        <v>#DIV/0!</v>
      </c>
      <c r="AK44" s="531" t="e">
        <f t="shared" si="10"/>
        <v>#DIV/0!</v>
      </c>
      <c r="AL44" s="531" t="e">
        <f t="shared" si="11"/>
        <v>#VALUE!</v>
      </c>
      <c r="AM44" s="531" t="e">
        <f t="shared" si="12"/>
        <v>#VALUE!</v>
      </c>
      <c r="AN44" s="531" t="e">
        <f t="shared" si="13"/>
        <v>#DIV/0!</v>
      </c>
      <c r="AO44" s="531"/>
      <c r="AP44" s="531"/>
      <c r="AQ44" s="531"/>
      <c r="AR44" s="534" t="e">
        <f t="shared" si="14"/>
        <v>#DIV/0!</v>
      </c>
      <c r="AS44" s="535" t="e">
        <f t="shared" si="15"/>
        <v>#VALUE!</v>
      </c>
      <c r="AT44" s="533" t="e">
        <f t="shared" si="16"/>
        <v>#DIV/0!</v>
      </c>
      <c r="AU44" s="533" t="e">
        <f t="shared" si="17"/>
        <v>#DIV/0!</v>
      </c>
      <c r="AV44" s="531" t="e">
        <f t="shared" si="18"/>
        <v>#DIV/0!</v>
      </c>
      <c r="AW44" s="531"/>
      <c r="AX44" s="531"/>
      <c r="AY44" s="531"/>
      <c r="AZ44" s="531"/>
    </row>
    <row r="45" spans="1:52" s="53" customFormat="1" ht="21" customHeight="1">
      <c r="A45" s="40">
        <v>41</v>
      </c>
      <c r="B45" s="280" t="s">
        <v>755</v>
      </c>
      <c r="C45" s="186">
        <v>0</v>
      </c>
      <c r="D45" s="289">
        <v>21</v>
      </c>
      <c r="E45" s="187"/>
      <c r="F45" s="40" t="s">
        <v>753</v>
      </c>
      <c r="G45" s="40">
        <v>100</v>
      </c>
      <c r="H45" s="297">
        <v>1</v>
      </c>
      <c r="I45" s="39"/>
      <c r="J45" s="39" t="s">
        <v>109</v>
      </c>
      <c r="K45" s="183" t="str">
        <f>SKP!J32</f>
        <v>-</v>
      </c>
      <c r="L45" s="40">
        <f t="shared" si="19"/>
        <v>0</v>
      </c>
      <c r="M45" s="40"/>
      <c r="N45" s="40" t="s">
        <v>753</v>
      </c>
      <c r="O45" s="183" t="e">
        <f t="shared" si="20"/>
        <v>#DIV/0!</v>
      </c>
      <c r="P45" s="40"/>
      <c r="Q45" s="40" t="s">
        <v>109</v>
      </c>
      <c r="R45" s="184" t="s">
        <v>57</v>
      </c>
      <c r="S45" s="185" t="e">
        <f t="shared" si="34"/>
        <v>#DIV/0!</v>
      </c>
      <c r="T45" s="185" t="e">
        <f t="shared" si="35"/>
        <v>#DIV/0!</v>
      </c>
      <c r="V45" s="178"/>
      <c r="W45" s="178"/>
      <c r="X45" s="178"/>
      <c r="Y45" s="178"/>
      <c r="Z45" s="178"/>
      <c r="AA45" s="50">
        <f t="shared" si="21"/>
        <v>1</v>
      </c>
      <c r="AB45" s="531">
        <f t="shared" si="2"/>
        <v>0</v>
      </c>
      <c r="AC45" s="531"/>
      <c r="AD45" s="531">
        <f t="shared" si="3"/>
        <v>100</v>
      </c>
      <c r="AE45" s="532" t="e">
        <f t="shared" si="4"/>
        <v>#VALUE!</v>
      </c>
      <c r="AF45" s="531" t="e">
        <f t="shared" si="5"/>
        <v>#DIV/0!</v>
      </c>
      <c r="AG45" s="531" t="e">
        <f t="shared" si="6"/>
        <v>#DIV/0!</v>
      </c>
      <c r="AH45" s="533" t="e">
        <f t="shared" si="7"/>
        <v>#DIV/0!</v>
      </c>
      <c r="AI45" s="533" t="e">
        <f t="shared" si="8"/>
        <v>#VALUE!</v>
      </c>
      <c r="AJ45" s="531" t="e">
        <f t="shared" si="9"/>
        <v>#DIV/0!</v>
      </c>
      <c r="AK45" s="531" t="e">
        <f t="shared" si="10"/>
        <v>#DIV/0!</v>
      </c>
      <c r="AL45" s="531" t="e">
        <f t="shared" si="11"/>
        <v>#VALUE!</v>
      </c>
      <c r="AM45" s="531" t="e">
        <f t="shared" si="12"/>
        <v>#VALUE!</v>
      </c>
      <c r="AN45" s="531" t="e">
        <f t="shared" si="13"/>
        <v>#DIV/0!</v>
      </c>
      <c r="AO45" s="531"/>
      <c r="AP45" s="531"/>
      <c r="AQ45" s="531"/>
      <c r="AR45" s="534" t="e">
        <f t="shared" si="14"/>
        <v>#DIV/0!</v>
      </c>
      <c r="AS45" s="535" t="e">
        <f t="shared" si="15"/>
        <v>#VALUE!</v>
      </c>
      <c r="AT45" s="533" t="e">
        <f t="shared" si="16"/>
        <v>#DIV/0!</v>
      </c>
      <c r="AU45" s="533" t="e">
        <f t="shared" si="17"/>
        <v>#DIV/0!</v>
      </c>
      <c r="AV45" s="531" t="e">
        <f t="shared" si="18"/>
        <v>#DIV/0!</v>
      </c>
      <c r="AW45" s="531"/>
      <c r="AX45" s="531"/>
      <c r="AY45" s="531"/>
      <c r="AZ45" s="531"/>
    </row>
    <row r="46" spans="1:52" s="53" customFormat="1" ht="21" customHeight="1">
      <c r="A46" s="40">
        <v>42</v>
      </c>
      <c r="B46" s="280" t="s">
        <v>756</v>
      </c>
      <c r="C46" s="186">
        <v>0</v>
      </c>
      <c r="D46" s="289">
        <v>21</v>
      </c>
      <c r="E46" s="187"/>
      <c r="F46" s="40" t="s">
        <v>753</v>
      </c>
      <c r="G46" s="40">
        <v>100</v>
      </c>
      <c r="H46" s="297">
        <v>1</v>
      </c>
      <c r="I46" s="39"/>
      <c r="J46" s="39" t="s">
        <v>109</v>
      </c>
      <c r="K46" s="183" t="str">
        <f>SKP!J33</f>
        <v>-</v>
      </c>
      <c r="L46" s="40">
        <f t="shared" si="19"/>
        <v>0</v>
      </c>
      <c r="M46" s="40"/>
      <c r="N46" s="40" t="s">
        <v>753</v>
      </c>
      <c r="O46" s="183" t="e">
        <f t="shared" si="20"/>
        <v>#DIV/0!</v>
      </c>
      <c r="P46" s="40"/>
      <c r="Q46" s="40" t="s">
        <v>109</v>
      </c>
      <c r="R46" s="184" t="s">
        <v>57</v>
      </c>
      <c r="S46" s="185" t="e">
        <f t="shared" si="34"/>
        <v>#DIV/0!</v>
      </c>
      <c r="T46" s="185" t="e">
        <f t="shared" si="35"/>
        <v>#DIV/0!</v>
      </c>
      <c r="V46" s="178"/>
      <c r="W46" s="178"/>
      <c r="X46" s="178"/>
      <c r="Y46" s="178"/>
      <c r="Z46" s="178"/>
      <c r="AA46" s="50">
        <f t="shared" si="21"/>
        <v>1</v>
      </c>
      <c r="AB46" s="531">
        <f t="shared" si="2"/>
        <v>0</v>
      </c>
      <c r="AC46" s="531"/>
      <c r="AD46" s="531">
        <f t="shared" si="3"/>
        <v>100</v>
      </c>
      <c r="AE46" s="532" t="e">
        <f t="shared" si="4"/>
        <v>#VALUE!</v>
      </c>
      <c r="AF46" s="531" t="e">
        <f t="shared" si="5"/>
        <v>#DIV/0!</v>
      </c>
      <c r="AG46" s="531" t="e">
        <f t="shared" si="6"/>
        <v>#DIV/0!</v>
      </c>
      <c r="AH46" s="533" t="e">
        <f t="shared" si="7"/>
        <v>#DIV/0!</v>
      </c>
      <c r="AI46" s="533" t="e">
        <f t="shared" si="8"/>
        <v>#VALUE!</v>
      </c>
      <c r="AJ46" s="531" t="e">
        <f t="shared" si="9"/>
        <v>#DIV/0!</v>
      </c>
      <c r="AK46" s="531" t="e">
        <f t="shared" si="10"/>
        <v>#DIV/0!</v>
      </c>
      <c r="AL46" s="531" t="e">
        <f t="shared" si="11"/>
        <v>#VALUE!</v>
      </c>
      <c r="AM46" s="531" t="e">
        <f t="shared" si="12"/>
        <v>#VALUE!</v>
      </c>
      <c r="AN46" s="531" t="e">
        <f t="shared" si="13"/>
        <v>#DIV/0!</v>
      </c>
      <c r="AO46" s="531"/>
      <c r="AP46" s="531"/>
      <c r="AQ46" s="531"/>
      <c r="AR46" s="534" t="e">
        <f t="shared" si="14"/>
        <v>#DIV/0!</v>
      </c>
      <c r="AS46" s="535" t="e">
        <f t="shared" si="15"/>
        <v>#VALUE!</v>
      </c>
      <c r="AT46" s="533" t="e">
        <f t="shared" si="16"/>
        <v>#DIV/0!</v>
      </c>
      <c r="AU46" s="533" t="e">
        <f t="shared" si="17"/>
        <v>#DIV/0!</v>
      </c>
      <c r="AV46" s="531" t="e">
        <f t="shared" si="18"/>
        <v>#DIV/0!</v>
      </c>
      <c r="AW46" s="531"/>
      <c r="AX46" s="531"/>
      <c r="AY46" s="531"/>
      <c r="AZ46" s="531"/>
    </row>
    <row r="47" spans="1:52" s="53" customFormat="1" ht="21" customHeight="1" thickBot="1">
      <c r="A47" s="172">
        <v>43</v>
      </c>
      <c r="B47" s="281" t="s">
        <v>758</v>
      </c>
      <c r="C47" s="279">
        <v>0</v>
      </c>
      <c r="D47" s="290">
        <v>2</v>
      </c>
      <c r="E47" s="188"/>
      <c r="F47" s="172" t="s">
        <v>757</v>
      </c>
      <c r="G47" s="172">
        <v>100</v>
      </c>
      <c r="H47" s="298">
        <v>1</v>
      </c>
      <c r="I47" s="278"/>
      <c r="J47" s="278" t="s">
        <v>109</v>
      </c>
      <c r="K47" s="191" t="str">
        <f>SKP!J34</f>
        <v>-</v>
      </c>
      <c r="L47" s="172">
        <f t="shared" si="19"/>
        <v>0</v>
      </c>
      <c r="M47" s="172"/>
      <c r="N47" s="172" t="s">
        <v>757</v>
      </c>
      <c r="O47" s="191" t="e">
        <f>AVERAGE(U47:Z47)</f>
        <v>#DIV/0!</v>
      </c>
      <c r="P47" s="172"/>
      <c r="Q47" s="172" t="s">
        <v>109</v>
      </c>
      <c r="R47" s="189" t="s">
        <v>57</v>
      </c>
      <c r="S47" s="190" t="e">
        <f t="shared" si="34"/>
        <v>#DIV/0!</v>
      </c>
      <c r="T47" s="190" t="e">
        <f t="shared" si="35"/>
        <v>#DIV/0!</v>
      </c>
      <c r="V47" s="178"/>
      <c r="W47" s="178"/>
      <c r="X47" s="178"/>
      <c r="Y47" s="178"/>
      <c r="Z47" s="178"/>
      <c r="AA47" s="50">
        <f t="shared" si="21"/>
        <v>1</v>
      </c>
      <c r="AB47" s="531">
        <f t="shared" si="2"/>
        <v>0</v>
      </c>
      <c r="AC47" s="531"/>
      <c r="AD47" s="531">
        <f t="shared" si="3"/>
        <v>100</v>
      </c>
      <c r="AE47" s="532" t="e">
        <f t="shared" si="4"/>
        <v>#VALUE!</v>
      </c>
      <c r="AF47" s="531" t="e">
        <f t="shared" si="5"/>
        <v>#DIV/0!</v>
      </c>
      <c r="AG47" s="531" t="e">
        <f t="shared" si="6"/>
        <v>#DIV/0!</v>
      </c>
      <c r="AH47" s="533" t="e">
        <f t="shared" si="7"/>
        <v>#DIV/0!</v>
      </c>
      <c r="AI47" s="533" t="e">
        <f t="shared" si="8"/>
        <v>#VALUE!</v>
      </c>
      <c r="AJ47" s="531" t="e">
        <f t="shared" si="9"/>
        <v>#DIV/0!</v>
      </c>
      <c r="AK47" s="531" t="e">
        <f t="shared" si="10"/>
        <v>#DIV/0!</v>
      </c>
      <c r="AL47" s="531" t="e">
        <f t="shared" si="11"/>
        <v>#VALUE!</v>
      </c>
      <c r="AM47" s="531" t="e">
        <f t="shared" si="12"/>
        <v>#VALUE!</v>
      </c>
      <c r="AN47" s="531" t="e">
        <f t="shared" si="13"/>
        <v>#DIV/0!</v>
      </c>
      <c r="AO47" s="531"/>
      <c r="AP47" s="531"/>
      <c r="AQ47" s="531"/>
      <c r="AR47" s="534" t="e">
        <f t="shared" si="14"/>
        <v>#DIV/0!</v>
      </c>
      <c r="AS47" s="535" t="e">
        <f t="shared" si="15"/>
        <v>#VALUE!</v>
      </c>
      <c r="AT47" s="533" t="e">
        <f t="shared" si="16"/>
        <v>#DIV/0!</v>
      </c>
      <c r="AU47" s="533" t="e">
        <f t="shared" si="17"/>
        <v>#DIV/0!</v>
      </c>
      <c r="AV47" s="531" t="e">
        <f t="shared" si="18"/>
        <v>#DIV/0!</v>
      </c>
      <c r="AW47" s="531"/>
      <c r="AX47" s="531"/>
      <c r="AY47" s="531"/>
      <c r="AZ47" s="531"/>
    </row>
    <row r="48" spans="1:52" s="178" customFormat="1" ht="26.25" customHeight="1" thickTop="1" thickBot="1">
      <c r="A48" s="192"/>
      <c r="B48" s="193" t="s">
        <v>92</v>
      </c>
      <c r="C48" s="194"/>
      <c r="D48" s="410"/>
      <c r="E48" s="410"/>
      <c r="F48" s="410"/>
      <c r="G48" s="410"/>
      <c r="H48" s="410"/>
      <c r="I48" s="410"/>
      <c r="J48" s="410"/>
      <c r="K48" s="411"/>
      <c r="L48" s="195"/>
      <c r="M48" s="412"/>
      <c r="N48" s="413"/>
      <c r="O48" s="413"/>
      <c r="P48" s="413"/>
      <c r="Q48" s="413"/>
      <c r="R48" s="414"/>
      <c r="S48" s="229"/>
      <c r="T48" s="196"/>
    </row>
    <row r="49" spans="1:48" s="178" customFormat="1" ht="20.100000000000001" customHeight="1" thickTop="1" thickBot="1">
      <c r="A49" s="197"/>
      <c r="B49" s="198"/>
      <c r="C49" s="199"/>
      <c r="D49" s="415"/>
      <c r="E49" s="415"/>
      <c r="F49" s="416"/>
      <c r="G49" s="416"/>
      <c r="H49" s="416"/>
      <c r="I49" s="416"/>
      <c r="J49" s="416"/>
      <c r="K49" s="416"/>
      <c r="L49" s="200"/>
      <c r="M49" s="417"/>
      <c r="N49" s="417"/>
      <c r="O49" s="417"/>
      <c r="P49" s="417"/>
      <c r="Q49" s="417"/>
      <c r="R49" s="417"/>
      <c r="S49" s="230"/>
      <c r="T49" s="201"/>
      <c r="AR49" s="202"/>
    </row>
    <row r="50" spans="1:48" s="178" customFormat="1" ht="18" customHeight="1" thickTop="1" thickBot="1">
      <c r="A50" s="203"/>
      <c r="B50" s="204"/>
      <c r="C50" s="205"/>
      <c r="D50" s="418"/>
      <c r="E50" s="419"/>
      <c r="F50" s="419"/>
      <c r="G50" s="419"/>
      <c r="H50" s="419"/>
      <c r="I50" s="419"/>
      <c r="J50" s="419"/>
      <c r="K50" s="415"/>
      <c r="L50" s="206"/>
      <c r="M50" s="420"/>
      <c r="N50" s="421"/>
      <c r="O50" s="421"/>
      <c r="P50" s="421"/>
      <c r="Q50" s="421"/>
      <c r="R50" s="422"/>
      <c r="S50" s="231"/>
      <c r="T50" s="207"/>
      <c r="AR50" s="202"/>
    </row>
    <row r="51" spans="1:48" s="178" customFormat="1" ht="18.75" customHeight="1" thickTop="1" thickBot="1">
      <c r="A51" s="203"/>
      <c r="B51" s="208"/>
      <c r="C51" s="209"/>
      <c r="D51" s="423"/>
      <c r="E51" s="424"/>
      <c r="F51" s="424"/>
      <c r="G51" s="424"/>
      <c r="H51" s="424"/>
      <c r="I51" s="424"/>
      <c r="J51" s="424"/>
      <c r="K51" s="425"/>
      <c r="L51" s="210"/>
      <c r="M51" s="426"/>
      <c r="N51" s="427"/>
      <c r="O51" s="427"/>
      <c r="P51" s="427"/>
      <c r="Q51" s="427"/>
      <c r="R51" s="428"/>
      <c r="S51" s="232"/>
      <c r="T51" s="211"/>
      <c r="AS51" s="181"/>
      <c r="AT51" s="181"/>
      <c r="AU51" s="181"/>
    </row>
    <row r="52" spans="1:48" s="178" customFormat="1" ht="13.5" customHeight="1" thickTop="1">
      <c r="A52" s="212"/>
      <c r="B52" s="204"/>
      <c r="C52" s="213"/>
      <c r="D52" s="291"/>
      <c r="E52" s="213"/>
      <c r="F52" s="213"/>
      <c r="G52" s="213"/>
      <c r="H52" s="291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4"/>
      <c r="T52" s="215" t="e">
        <f>AVERAGE(T9:T47)+T49</f>
        <v>#DIV/0!</v>
      </c>
      <c r="AA52" s="178">
        <f>SUM(AA9:AA47)</f>
        <v>39</v>
      </c>
      <c r="AS52" s="181"/>
      <c r="AT52" s="181"/>
      <c r="AU52" s="181"/>
    </row>
    <row r="53" spans="1:48" s="178" customFormat="1" ht="13.5" customHeight="1" thickBot="1">
      <c r="A53" s="216"/>
      <c r="B53" s="217"/>
      <c r="C53" s="217"/>
      <c r="D53" s="292"/>
      <c r="E53" s="217"/>
      <c r="F53" s="217"/>
      <c r="G53" s="217"/>
      <c r="H53" s="292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8"/>
      <c r="T53" s="219" t="e">
        <f>IF(T52&lt;=50,"(Buruk)",IF(T52&lt;=60,"(Sedang)",IF(T52&lt;=75,"(Cukup)",IF(T52&lt;=90.99,"(Baik)","(Sangat Baik)"))))</f>
        <v>#DIV/0!</v>
      </c>
      <c r="AS53" s="181"/>
      <c r="AT53" s="181"/>
      <c r="AU53" s="181"/>
    </row>
    <row r="54" spans="1:48" s="178" customFormat="1" ht="17.25" customHeight="1" thickTop="1">
      <c r="D54" s="293"/>
      <c r="H54" s="293"/>
      <c r="AS54" s="181"/>
      <c r="AT54" s="181"/>
      <c r="AU54" s="181"/>
    </row>
    <row r="55" spans="1:48" s="178" customFormat="1" ht="20.25" customHeight="1">
      <c r="D55" s="293"/>
      <c r="H55" s="293"/>
      <c r="O55" s="409" t="s">
        <v>769</v>
      </c>
      <c r="P55" s="409"/>
      <c r="Q55" s="409"/>
      <c r="R55" s="409"/>
      <c r="S55" s="409"/>
      <c r="T55" s="409"/>
      <c r="AS55" s="181"/>
      <c r="AT55" s="181"/>
      <c r="AU55" s="181"/>
    </row>
    <row r="56" spans="1:48" s="178" customFormat="1" ht="21" customHeight="1">
      <c r="D56" s="293"/>
      <c r="H56" s="293"/>
      <c r="O56" s="409" t="s">
        <v>58</v>
      </c>
      <c r="P56" s="409"/>
      <c r="Q56" s="409"/>
      <c r="R56" s="409"/>
      <c r="S56" s="409"/>
      <c r="T56" s="409"/>
      <c r="AS56" s="181"/>
      <c r="AT56" s="181"/>
      <c r="AU56" s="181"/>
    </row>
    <row r="57" spans="1:48" s="178" customFormat="1" ht="36" customHeight="1">
      <c r="D57" s="293"/>
      <c r="H57" s="293"/>
      <c r="O57" s="220"/>
      <c r="P57" s="220"/>
      <c r="Q57" s="220"/>
      <c r="R57" s="220"/>
      <c r="S57" s="220"/>
      <c r="T57" s="220"/>
      <c r="AS57" s="181"/>
      <c r="AT57" s="181"/>
      <c r="AU57" s="181"/>
    </row>
    <row r="58" spans="1:48" s="178" customFormat="1" ht="5.25" customHeight="1">
      <c r="D58" s="293"/>
      <c r="H58" s="293"/>
      <c r="O58" s="220"/>
      <c r="P58" s="220"/>
      <c r="Q58" s="220"/>
      <c r="R58" s="220"/>
      <c r="S58" s="220"/>
      <c r="T58" s="220"/>
      <c r="AS58" s="181"/>
      <c r="AT58" s="181"/>
      <c r="AU58" s="181"/>
    </row>
    <row r="59" spans="1:48" s="178" customFormat="1">
      <c r="D59" s="293"/>
      <c r="H59" s="293"/>
      <c r="O59" s="407" t="str">
        <f>SKP!A46</f>
        <v>ABDULLAH RIVA'I, SE</v>
      </c>
      <c r="P59" s="408"/>
      <c r="Q59" s="408"/>
      <c r="R59" s="408"/>
      <c r="S59" s="408"/>
      <c r="T59" s="408"/>
      <c r="AS59" s="181"/>
      <c r="AT59" s="181"/>
      <c r="AU59" s="181"/>
    </row>
    <row r="60" spans="1:48" s="178" customFormat="1">
      <c r="D60" s="293"/>
      <c r="H60" s="293"/>
      <c r="O60" s="409" t="str">
        <f>SKP!A47</f>
        <v>NIP. 19660228 199301 1 001</v>
      </c>
      <c r="P60" s="409"/>
      <c r="Q60" s="409"/>
      <c r="R60" s="409"/>
      <c r="S60" s="409"/>
      <c r="T60" s="409"/>
      <c r="AS60" s="181"/>
      <c r="AT60" s="181"/>
      <c r="AU60" s="181"/>
    </row>
    <row r="61" spans="1:48">
      <c r="A61" s="53"/>
    </row>
    <row r="62" spans="1:48" s="53" customFormat="1">
      <c r="A62" s="55"/>
      <c r="C62" s="55"/>
      <c r="D62" s="294"/>
      <c r="E62" s="55"/>
      <c r="F62" s="55"/>
      <c r="G62" s="55"/>
      <c r="H62" s="294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181"/>
      <c r="W62" s="181"/>
      <c r="X62" s="181"/>
      <c r="Y62" s="181"/>
      <c r="Z62" s="181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s="53" customFormat="1">
      <c r="A63" s="53" t="s">
        <v>93</v>
      </c>
      <c r="C63" s="55"/>
      <c r="D63" s="294"/>
      <c r="E63" s="55"/>
      <c r="F63" s="55"/>
      <c r="G63" s="55"/>
      <c r="H63" s="294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181"/>
      <c r="W63" s="181"/>
      <c r="X63" s="181"/>
      <c r="Y63" s="181"/>
      <c r="Z63" s="181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s="53" customFormat="1">
      <c r="B64" s="53" t="s">
        <v>94</v>
      </c>
      <c r="C64" s="55"/>
      <c r="D64" s="294"/>
      <c r="E64" s="55"/>
      <c r="F64" s="55"/>
      <c r="G64" s="55"/>
      <c r="H64" s="294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181"/>
      <c r="W64" s="181"/>
      <c r="X64" s="181"/>
      <c r="Y64" s="181"/>
      <c r="Z64" s="181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s="59" customFormat="1">
      <c r="A65" s="53" t="s">
        <v>62</v>
      </c>
      <c r="B65" s="60" t="s">
        <v>95</v>
      </c>
      <c r="D65" s="295"/>
      <c r="H65" s="295"/>
      <c r="V65" s="181"/>
      <c r="W65" s="181"/>
      <c r="X65" s="181"/>
      <c r="Y65" s="181"/>
      <c r="Z65" s="181"/>
    </row>
    <row r="66" spans="1:48" s="53" customFormat="1">
      <c r="A66" s="59"/>
      <c r="C66" s="55"/>
      <c r="D66" s="294"/>
      <c r="E66" s="55"/>
      <c r="F66" s="55"/>
      <c r="G66" s="55"/>
      <c r="H66" s="294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181"/>
      <c r="W66" s="181"/>
      <c r="X66" s="181"/>
      <c r="Y66" s="181"/>
      <c r="Z66" s="181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s="53" customFormat="1">
      <c r="B67" s="53" t="s">
        <v>97</v>
      </c>
      <c r="C67" s="55"/>
      <c r="D67" s="294"/>
      <c r="E67" s="55"/>
      <c r="F67" s="55"/>
      <c r="G67" s="55"/>
      <c r="H67" s="294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181"/>
      <c r="W67" s="181"/>
      <c r="X67" s="181"/>
      <c r="Y67" s="181"/>
      <c r="Z67" s="181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</row>
    <row r="68" spans="1:48" s="53" customFormat="1">
      <c r="A68" s="53" t="s">
        <v>96</v>
      </c>
      <c r="B68" s="53" t="s">
        <v>98</v>
      </c>
      <c r="C68" s="55"/>
      <c r="D68" s="294"/>
      <c r="E68" s="55"/>
      <c r="F68" s="55"/>
      <c r="G68" s="55"/>
      <c r="H68" s="294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181"/>
      <c r="W68" s="181"/>
      <c r="X68" s="181"/>
      <c r="Y68" s="181"/>
      <c r="Z68" s="181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</row>
    <row r="69" spans="1:48" s="53" customFormat="1">
      <c r="B69" s="53" t="s">
        <v>99</v>
      </c>
      <c r="C69" s="55"/>
      <c r="D69" s="294"/>
      <c r="E69" s="55"/>
      <c r="F69" s="55"/>
      <c r="G69" s="55"/>
      <c r="H69" s="294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181"/>
      <c r="W69" s="181"/>
      <c r="X69" s="181"/>
      <c r="Y69" s="181"/>
      <c r="Z69" s="181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</row>
    <row r="70" spans="1:48" s="53" customFormat="1">
      <c r="C70" s="55"/>
      <c r="D70" s="294"/>
      <c r="E70" s="55"/>
      <c r="F70" s="55"/>
      <c r="G70" s="55"/>
      <c r="H70" s="294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181"/>
      <c r="W70" s="181"/>
      <c r="X70" s="181"/>
      <c r="Y70" s="181"/>
      <c r="Z70" s="181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</row>
    <row r="71" spans="1:48" s="53" customFormat="1">
      <c r="B71" s="53" t="s">
        <v>101</v>
      </c>
      <c r="C71" s="55"/>
      <c r="D71" s="294"/>
      <c r="E71" s="55"/>
      <c r="F71" s="55"/>
      <c r="G71" s="55"/>
      <c r="H71" s="294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181"/>
      <c r="W71" s="181"/>
      <c r="X71" s="181"/>
      <c r="Y71" s="181"/>
      <c r="Z71" s="181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</row>
    <row r="72" spans="1:48" s="53" customFormat="1">
      <c r="A72" s="53" t="s">
        <v>100</v>
      </c>
      <c r="B72" s="53" t="s">
        <v>102</v>
      </c>
      <c r="C72" s="55"/>
      <c r="D72" s="294"/>
      <c r="E72" s="55"/>
      <c r="F72" s="55"/>
      <c r="G72" s="55"/>
      <c r="H72" s="294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181"/>
      <c r="W72" s="181"/>
      <c r="X72" s="181"/>
      <c r="Y72" s="181"/>
      <c r="Z72" s="181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s="53" customFormat="1">
      <c r="C73" s="55"/>
      <c r="D73" s="294"/>
      <c r="E73" s="55"/>
      <c r="F73" s="55"/>
      <c r="G73" s="55"/>
      <c r="H73" s="294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181"/>
      <c r="W73" s="181"/>
      <c r="X73" s="181"/>
      <c r="Y73" s="181"/>
      <c r="Z73" s="181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s="53" customFormat="1">
      <c r="B74" s="53" t="s">
        <v>27</v>
      </c>
      <c r="C74" s="55"/>
      <c r="D74" s="294"/>
      <c r="E74" s="55"/>
      <c r="F74" s="55"/>
      <c r="G74" s="55"/>
      <c r="H74" s="294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181"/>
      <c r="W74" s="181"/>
      <c r="X74" s="181"/>
      <c r="Y74" s="181"/>
      <c r="Z74" s="181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s="53" customFormat="1">
      <c r="A75" s="53" t="s">
        <v>103</v>
      </c>
      <c r="B75" s="53" t="s">
        <v>104</v>
      </c>
      <c r="C75" s="55"/>
      <c r="D75" s="294"/>
      <c r="E75" s="55"/>
      <c r="F75" s="55"/>
      <c r="G75" s="55"/>
      <c r="H75" s="294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181"/>
      <c r="W75" s="181"/>
      <c r="X75" s="181"/>
      <c r="Y75" s="181"/>
      <c r="Z75" s="181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s="53" customFormat="1">
      <c r="C76" s="55"/>
      <c r="D76" s="294"/>
      <c r="E76" s="55"/>
      <c r="F76" s="55"/>
      <c r="G76" s="55"/>
      <c r="H76" s="294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181"/>
      <c r="W76" s="181"/>
      <c r="X76" s="181"/>
      <c r="Y76" s="181"/>
      <c r="Z76" s="181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</row>
    <row r="77" spans="1:48" s="53" customFormat="1">
      <c r="B77" s="53" t="s">
        <v>106</v>
      </c>
      <c r="C77" s="55"/>
      <c r="D77" s="294"/>
      <c r="E77" s="55"/>
      <c r="F77" s="55"/>
      <c r="G77" s="55"/>
      <c r="H77" s="294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181"/>
      <c r="W77" s="181"/>
      <c r="X77" s="181"/>
      <c r="Y77" s="181"/>
      <c r="Z77" s="181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</row>
    <row r="78" spans="1:48" s="53" customFormat="1">
      <c r="A78" s="53" t="s">
        <v>105</v>
      </c>
      <c r="B78" s="55"/>
      <c r="C78" s="55"/>
      <c r="D78" s="294"/>
      <c r="E78" s="55"/>
      <c r="F78" s="55"/>
      <c r="G78" s="55"/>
      <c r="H78" s="294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181"/>
      <c r="W78" s="181"/>
      <c r="X78" s="181"/>
      <c r="Y78" s="181"/>
      <c r="Z78" s="181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</row>
  </sheetData>
  <mergeCells count="31">
    <mergeCell ref="A1:T1"/>
    <mergeCell ref="A2:T2"/>
    <mergeCell ref="A3:S3"/>
    <mergeCell ref="A5:A6"/>
    <mergeCell ref="B5:B6"/>
    <mergeCell ref="C5:C6"/>
    <mergeCell ref="D5:K5"/>
    <mergeCell ref="L5:L6"/>
    <mergeCell ref="M5:R5"/>
    <mergeCell ref="S5:S6"/>
    <mergeCell ref="T5:T6"/>
    <mergeCell ref="D6:F6"/>
    <mergeCell ref="H6:J6"/>
    <mergeCell ref="M6:N6"/>
    <mergeCell ref="P6:Q6"/>
    <mergeCell ref="D7:F7"/>
    <mergeCell ref="H7:J7"/>
    <mergeCell ref="M7:N7"/>
    <mergeCell ref="O59:T59"/>
    <mergeCell ref="O60:T60"/>
    <mergeCell ref="D48:K48"/>
    <mergeCell ref="M48:R48"/>
    <mergeCell ref="D49:K49"/>
    <mergeCell ref="M49:R49"/>
    <mergeCell ref="D50:K50"/>
    <mergeCell ref="M50:R50"/>
    <mergeCell ref="D51:K51"/>
    <mergeCell ref="M51:R51"/>
    <mergeCell ref="O55:T55"/>
    <mergeCell ref="O56:T56"/>
    <mergeCell ref="P7:Q7"/>
  </mergeCells>
  <pageMargins left="0.62992125984251968" right="0.39370078740157483" top="0.51181102362204722" bottom="0.31496062992125984" header="0.51181102362204722" footer="0.23622047244094491"/>
  <pageSetup paperSize="9" scale="77" fitToHeight="0" orientation="landscape" horizontalDpi="300" verticalDpi="300" r:id="rId1"/>
  <headerFooter alignWithMargins="0"/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DA34-F0BE-4535-9463-BAE7CE496D1A}">
  <dimension ref="A1:J20"/>
  <sheetViews>
    <sheetView workbookViewId="0">
      <selection activeCell="E10" sqref="E10"/>
    </sheetView>
  </sheetViews>
  <sheetFormatPr defaultRowHeight="12.75"/>
  <cols>
    <col min="1" max="1" width="5.7109375" style="299" customWidth="1"/>
    <col min="2" max="2" width="2.28515625" style="299" customWidth="1"/>
    <col min="3" max="3" width="9.140625" style="299"/>
    <col min="4" max="4" width="5.85546875" style="299" customWidth="1"/>
    <col min="5" max="5" width="9.140625" style="299"/>
    <col min="6" max="6" width="7.140625" style="299" customWidth="1"/>
    <col min="7" max="7" width="3.85546875" style="299" customWidth="1"/>
    <col min="8" max="8" width="9.140625" style="299"/>
    <col min="9" max="9" width="12.5703125" style="299" customWidth="1"/>
    <col min="10" max="10" width="24.28515625" style="299" bestFit="1" customWidth="1"/>
    <col min="11" max="16384" width="9.140625" style="299"/>
  </cols>
  <sheetData>
    <row r="1" spans="1:10" ht="17.25" customHeight="1">
      <c r="A1" s="440" t="s">
        <v>777</v>
      </c>
      <c r="B1" s="440"/>
      <c r="C1" s="440"/>
      <c r="D1" s="440"/>
      <c r="E1" s="440"/>
      <c r="F1" s="440"/>
      <c r="G1" s="440"/>
      <c r="H1" s="440"/>
      <c r="I1" s="440"/>
      <c r="J1" s="440"/>
    </row>
    <row r="2" spans="1:10">
      <c r="A2" s="300"/>
      <c r="B2" s="300"/>
      <c r="C2" s="300"/>
      <c r="D2" s="300"/>
      <c r="E2" s="300"/>
      <c r="F2" s="300"/>
      <c r="G2" s="300"/>
      <c r="H2" s="300"/>
      <c r="I2" s="300"/>
      <c r="J2" s="300"/>
    </row>
    <row r="3" spans="1:10">
      <c r="A3" s="300" t="s">
        <v>45</v>
      </c>
      <c r="B3" s="300" t="s">
        <v>778</v>
      </c>
      <c r="C3" s="300" t="str">
        <f>SKP!G4</f>
        <v>MUHAMMAD WIRA PERDANA</v>
      </c>
      <c r="D3" s="300"/>
      <c r="E3" s="300"/>
      <c r="F3" s="300"/>
      <c r="G3" s="300"/>
      <c r="H3" s="300"/>
      <c r="I3" s="300"/>
      <c r="J3" s="300"/>
    </row>
    <row r="4" spans="1:10">
      <c r="A4" s="300" t="s">
        <v>46</v>
      </c>
      <c r="B4" s="300" t="s">
        <v>778</v>
      </c>
      <c r="C4" s="300" t="str">
        <f>SKP!G5</f>
        <v>19830504 200 604 1 011</v>
      </c>
      <c r="D4" s="300"/>
      <c r="E4" s="300"/>
      <c r="F4" s="300"/>
      <c r="G4" s="300"/>
      <c r="H4" s="300"/>
      <c r="I4" s="300"/>
      <c r="J4" s="300"/>
    </row>
    <row r="5" spans="1:10">
      <c r="A5" s="300"/>
      <c r="B5" s="300"/>
      <c r="C5" s="300"/>
      <c r="D5" s="300"/>
      <c r="E5" s="300"/>
      <c r="F5" s="300"/>
      <c r="G5" s="300"/>
      <c r="H5" s="300"/>
      <c r="I5" s="300"/>
      <c r="J5" s="300"/>
    </row>
    <row r="6" spans="1:10" ht="36">
      <c r="A6" s="301" t="s">
        <v>779</v>
      </c>
      <c r="B6" s="441" t="s">
        <v>780</v>
      </c>
      <c r="C6" s="441"/>
      <c r="D6" s="441"/>
      <c r="E6" s="441" t="s">
        <v>781</v>
      </c>
      <c r="F6" s="441"/>
      <c r="G6" s="441"/>
      <c r="H6" s="441"/>
      <c r="I6" s="441"/>
      <c r="J6" s="302" t="s">
        <v>782</v>
      </c>
    </row>
    <row r="7" spans="1:10">
      <c r="A7" s="301">
        <v>1</v>
      </c>
      <c r="B7" s="441">
        <v>2</v>
      </c>
      <c r="C7" s="441"/>
      <c r="D7" s="441"/>
      <c r="E7" s="441">
        <v>3</v>
      </c>
      <c r="F7" s="441"/>
      <c r="G7" s="441"/>
      <c r="H7" s="441"/>
      <c r="I7" s="441"/>
      <c r="J7" s="301">
        <v>4</v>
      </c>
    </row>
    <row r="8" spans="1:10">
      <c r="A8" s="303"/>
      <c r="B8" s="304"/>
      <c r="C8" s="305"/>
      <c r="D8" s="305"/>
      <c r="E8" s="304"/>
      <c r="F8" s="305"/>
      <c r="G8" s="305"/>
      <c r="H8" s="305"/>
      <c r="I8" s="306"/>
      <c r="J8" s="303"/>
    </row>
    <row r="9" spans="1:10">
      <c r="A9" s="307">
        <v>1</v>
      </c>
      <c r="B9" s="442" t="s">
        <v>783</v>
      </c>
      <c r="C9" s="443"/>
      <c r="D9" s="444"/>
      <c r="E9" s="308" t="e">
        <f>"Penilaian SKP sampai dengan 30 Juni 2021 = " &amp; 'NILAI CAPAIAN SKP'!T52</f>
        <v>#DIV/0!</v>
      </c>
      <c r="F9" s="309"/>
      <c r="G9" s="309"/>
      <c r="H9" s="309"/>
      <c r="I9" s="310"/>
      <c r="J9" s="311"/>
    </row>
    <row r="10" spans="1:10">
      <c r="A10" s="311"/>
      <c r="B10" s="437"/>
      <c r="C10" s="443"/>
      <c r="D10" s="444"/>
      <c r="E10" s="309" t="s">
        <v>784</v>
      </c>
      <c r="F10" s="312"/>
      <c r="G10" s="309"/>
      <c r="H10" s="309"/>
      <c r="I10" s="310"/>
      <c r="J10" s="311"/>
    </row>
    <row r="11" spans="1:10">
      <c r="A11" s="311"/>
      <c r="B11" s="437"/>
      <c r="C11" s="438"/>
      <c r="D11" s="439"/>
      <c r="E11" s="308" t="s">
        <v>785</v>
      </c>
      <c r="F11" s="309"/>
      <c r="G11" s="309"/>
      <c r="H11" s="309"/>
      <c r="I11" s="310"/>
      <c r="J11" s="311"/>
    </row>
    <row r="12" spans="1:10">
      <c r="A12" s="311"/>
      <c r="B12" s="313"/>
      <c r="C12" s="300"/>
      <c r="D12" s="300"/>
      <c r="E12" s="313" t="s">
        <v>786</v>
      </c>
      <c r="F12" s="300"/>
      <c r="G12" s="314" t="s">
        <v>787</v>
      </c>
      <c r="H12" s="315"/>
      <c r="I12" s="316" t="str">
        <f t="shared" ref="I12:I17" si="0">IF(H12&lt;=50,"(Buruk)",IF(H12&lt;=60,"(Kurang)",IF(H12&lt;=75,"(Cukup)",IF(H12&lt;=90.99,"(Baik)","(Sangat Baik)"))))</f>
        <v>(Buruk)</v>
      </c>
      <c r="J12" s="317" t="s">
        <v>788</v>
      </c>
    </row>
    <row r="13" spans="1:10">
      <c r="A13" s="311"/>
      <c r="B13" s="313"/>
      <c r="C13" s="300"/>
      <c r="D13" s="300"/>
      <c r="E13" s="313" t="s">
        <v>789</v>
      </c>
      <c r="F13" s="300"/>
      <c r="G13" s="314" t="s">
        <v>787</v>
      </c>
      <c r="H13" s="315"/>
      <c r="I13" s="316" t="str">
        <f t="shared" si="0"/>
        <v>(Buruk)</v>
      </c>
      <c r="J13" s="318" t="s">
        <v>790</v>
      </c>
    </row>
    <row r="14" spans="1:10">
      <c r="A14" s="311"/>
      <c r="B14" s="313"/>
      <c r="C14" s="300"/>
      <c r="D14" s="300"/>
      <c r="E14" s="313" t="s">
        <v>791</v>
      </c>
      <c r="F14" s="300"/>
      <c r="G14" s="314" t="s">
        <v>787</v>
      </c>
      <c r="H14" s="315"/>
      <c r="I14" s="316" t="str">
        <f t="shared" si="0"/>
        <v>(Buruk)</v>
      </c>
      <c r="J14" s="318"/>
    </row>
    <row r="15" spans="1:10">
      <c r="A15" s="311"/>
      <c r="B15" s="313"/>
      <c r="C15" s="300"/>
      <c r="D15" s="300"/>
      <c r="E15" s="313" t="s">
        <v>792</v>
      </c>
      <c r="F15" s="300"/>
      <c r="G15" s="314" t="s">
        <v>787</v>
      </c>
      <c r="H15" s="315"/>
      <c r="I15" s="316" t="str">
        <f t="shared" si="0"/>
        <v>(Buruk)</v>
      </c>
      <c r="J15" s="319"/>
    </row>
    <row r="16" spans="1:10">
      <c r="A16" s="311"/>
      <c r="B16" s="313"/>
      <c r="C16" s="300"/>
      <c r="D16" s="300"/>
      <c r="E16" s="313" t="s">
        <v>793</v>
      </c>
      <c r="F16" s="300"/>
      <c r="G16" s="314" t="s">
        <v>787</v>
      </c>
      <c r="H16" s="315"/>
      <c r="I16" s="316" t="str">
        <f t="shared" si="0"/>
        <v>(Buruk)</v>
      </c>
      <c r="J16" s="320"/>
    </row>
    <row r="17" spans="1:10">
      <c r="A17" s="311"/>
      <c r="B17" s="313"/>
      <c r="C17" s="300"/>
      <c r="D17" s="300"/>
      <c r="E17" s="321" t="s">
        <v>794</v>
      </c>
      <c r="F17" s="322"/>
      <c r="G17" s="323" t="s">
        <v>787</v>
      </c>
      <c r="H17" s="315"/>
      <c r="I17" s="316" t="str">
        <f t="shared" si="0"/>
        <v>(Buruk)</v>
      </c>
      <c r="J17" s="324" t="s">
        <v>115</v>
      </c>
    </row>
    <row r="18" spans="1:10">
      <c r="A18" s="311"/>
      <c r="B18" s="313"/>
      <c r="C18" s="300"/>
      <c r="D18" s="325"/>
      <c r="E18" s="304" t="s">
        <v>2</v>
      </c>
      <c r="F18" s="305"/>
      <c r="G18" s="326" t="s">
        <v>787</v>
      </c>
      <c r="H18" s="327">
        <f>SUM(H12:H17)</f>
        <v>0</v>
      </c>
      <c r="I18" s="305"/>
      <c r="J18" s="317" t="s">
        <v>795</v>
      </c>
    </row>
    <row r="19" spans="1:10">
      <c r="A19" s="311"/>
      <c r="B19" s="313"/>
      <c r="C19" s="300"/>
      <c r="D19" s="325"/>
      <c r="E19" s="313" t="s">
        <v>796</v>
      </c>
      <c r="F19" s="300"/>
      <c r="G19" s="314" t="s">
        <v>787</v>
      </c>
      <c r="H19" s="315">
        <f>IF(H17="",H18/5,H18/6)</f>
        <v>0</v>
      </c>
      <c r="I19" s="316" t="str">
        <f>IF(H19&lt;=50,"(Buruk)",IF(H19&lt;=60,"(Kurang)",IF(H19&lt;=75,"(Cukup)",IF(H19&lt;=90.99,"(Baik)","(Sangat Baik)"))))</f>
        <v>(Buruk)</v>
      </c>
      <c r="J19" s="311"/>
    </row>
    <row r="20" spans="1:10">
      <c r="A20" s="328"/>
      <c r="B20" s="321"/>
      <c r="C20" s="322"/>
      <c r="D20" s="329"/>
      <c r="E20" s="321"/>
      <c r="F20" s="322"/>
      <c r="G20" s="322"/>
      <c r="H20" s="322"/>
      <c r="I20" s="329"/>
      <c r="J20" s="328"/>
    </row>
  </sheetData>
  <mergeCells count="7">
    <mergeCell ref="B11:D11"/>
    <mergeCell ref="A1:J1"/>
    <mergeCell ref="B6:D6"/>
    <mergeCell ref="E6:I6"/>
    <mergeCell ref="B7:D7"/>
    <mergeCell ref="E7:I7"/>
    <mergeCell ref="B9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55"/>
  <sheetViews>
    <sheetView view="pageBreakPreview" topLeftCell="H45" zoomScale="90" zoomScaleNormal="90" zoomScaleSheetLayoutView="90" workbookViewId="0">
      <selection activeCell="L47" sqref="L47:O47"/>
    </sheetView>
  </sheetViews>
  <sheetFormatPr defaultColWidth="9.140625" defaultRowHeight="12.75"/>
  <cols>
    <col min="1" max="1" width="0.85546875" style="152" customWidth="1"/>
    <col min="2" max="2" width="4.7109375" style="152" customWidth="1"/>
    <col min="3" max="3" width="19.140625" style="152" customWidth="1"/>
    <col min="4" max="4" width="14.85546875" style="152" customWidth="1"/>
    <col min="5" max="5" width="13.7109375" style="152" customWidth="1"/>
    <col min="6" max="6" width="11.42578125" style="152" customWidth="1"/>
    <col min="7" max="7" width="4.42578125" style="152" customWidth="1"/>
    <col min="8" max="8" width="13.28515625" style="152" customWidth="1"/>
    <col min="9" max="9" width="12.7109375" style="152" customWidth="1"/>
    <col min="10" max="10" width="9.7109375" style="152" customWidth="1"/>
    <col min="11" max="11" width="4.7109375" style="152" customWidth="1"/>
    <col min="12" max="14" width="9.140625" style="152"/>
    <col min="15" max="15" width="13.85546875" style="152" customWidth="1"/>
    <col min="16" max="19" width="9.140625" style="152"/>
    <col min="20" max="20" width="11.7109375" style="152" customWidth="1"/>
    <col min="21" max="21" width="0.85546875" style="152" customWidth="1"/>
    <col min="22" max="16384" width="9.140625" style="152"/>
  </cols>
  <sheetData>
    <row r="1" spans="2:23" ht="13.5" thickBot="1"/>
    <row r="2" spans="2:23" ht="30" customHeight="1" thickBot="1">
      <c r="B2" s="508" t="s">
        <v>0</v>
      </c>
      <c r="C2" s="511" t="s">
        <v>1</v>
      </c>
      <c r="D2" s="512"/>
      <c r="E2" s="512"/>
      <c r="F2" s="512"/>
      <c r="G2" s="512"/>
      <c r="H2" s="513"/>
      <c r="I2" s="1" t="s">
        <v>2</v>
      </c>
      <c r="K2" s="514" t="s">
        <v>3</v>
      </c>
      <c r="L2" s="515"/>
      <c r="M2" s="515"/>
      <c r="N2" s="515"/>
      <c r="O2" s="515"/>
      <c r="P2" s="515"/>
      <c r="Q2" s="515"/>
      <c r="R2" s="515"/>
      <c r="S2" s="515"/>
      <c r="T2" s="516"/>
      <c r="W2" s="283">
        <v>2020</v>
      </c>
    </row>
    <row r="3" spans="2:23" ht="30" customHeight="1" thickBot="1">
      <c r="B3" s="509"/>
      <c r="C3" s="517" t="s">
        <v>4</v>
      </c>
      <c r="D3" s="518"/>
      <c r="E3" s="2"/>
      <c r="F3" s="2" t="e">
        <f>'NILAI CAPAIAN SKP'!T52</f>
        <v>#DIV/0!</v>
      </c>
      <c r="G3" s="51" t="s">
        <v>5</v>
      </c>
      <c r="H3" s="3">
        <v>0.6</v>
      </c>
      <c r="I3" s="4" t="e">
        <f>F3*H3</f>
        <v>#DIV/0!</v>
      </c>
      <c r="K3" s="497" t="s">
        <v>6</v>
      </c>
      <c r="L3" s="498"/>
      <c r="M3" s="498"/>
      <c r="N3" s="498"/>
      <c r="O3" s="498"/>
      <c r="P3" s="498"/>
      <c r="Q3" s="498"/>
      <c r="R3" s="498"/>
      <c r="S3" s="498"/>
      <c r="T3" s="499"/>
      <c r="V3" s="222">
        <v>92.339285714285708</v>
      </c>
    </row>
    <row r="4" spans="2:23" ht="30" customHeight="1" thickBot="1">
      <c r="B4" s="509"/>
      <c r="C4" s="519" t="s">
        <v>7</v>
      </c>
      <c r="D4" s="522" t="s">
        <v>8</v>
      </c>
      <c r="E4" s="523"/>
      <c r="F4" s="233"/>
      <c r="G4" s="524" t="str">
        <f t="shared" ref="G4:G8" si="0">IF(F4&lt;=50,"(Buruk)",IF(F4&lt;=60,"(Sedang)",IF(F4&lt;=75,"(Cukup)",IF(F4&lt;=90.99,"(Baik)","(Sangat Baik)"))))</f>
        <v>(Buruk)</v>
      </c>
      <c r="H4" s="525"/>
      <c r="I4" s="6"/>
      <c r="K4" s="7"/>
      <c r="L4" s="28"/>
      <c r="M4" s="28"/>
      <c r="N4" s="28"/>
      <c r="O4" s="28"/>
      <c r="P4" s="28"/>
      <c r="Q4" s="28"/>
      <c r="R4" s="28"/>
      <c r="S4" s="28"/>
      <c r="T4" s="153"/>
      <c r="V4" s="221">
        <v>83</v>
      </c>
      <c r="W4" s="233">
        <v>83</v>
      </c>
    </row>
    <row r="5" spans="2:23" ht="30" customHeight="1" thickBot="1">
      <c r="B5" s="509"/>
      <c r="C5" s="520"/>
      <c r="D5" s="522" t="s">
        <v>9</v>
      </c>
      <c r="E5" s="523"/>
      <c r="F5" s="233"/>
      <c r="G5" s="524" t="str">
        <f t="shared" si="0"/>
        <v>(Buruk)</v>
      </c>
      <c r="H5" s="525"/>
      <c r="I5" s="6"/>
      <c r="K5" s="7"/>
      <c r="L5" s="28"/>
      <c r="M5" s="28"/>
      <c r="N5" s="28"/>
      <c r="O5" s="28"/>
      <c r="P5" s="28"/>
      <c r="Q5" s="28"/>
      <c r="R5" s="28"/>
      <c r="S5" s="28"/>
      <c r="T5" s="153"/>
      <c r="V5" s="221">
        <v>83</v>
      </c>
      <c r="W5" s="233">
        <v>84</v>
      </c>
    </row>
    <row r="6" spans="2:23" ht="30" customHeight="1" thickBot="1">
      <c r="B6" s="509"/>
      <c r="C6" s="520"/>
      <c r="D6" s="522" t="s">
        <v>10</v>
      </c>
      <c r="E6" s="523"/>
      <c r="F6" s="233"/>
      <c r="G6" s="524" t="str">
        <f t="shared" si="0"/>
        <v>(Buruk)</v>
      </c>
      <c r="H6" s="525"/>
      <c r="I6" s="6"/>
      <c r="K6" s="7"/>
      <c r="L6" s="28"/>
      <c r="M6" s="28"/>
      <c r="N6" s="28"/>
      <c r="O6" s="28"/>
      <c r="P6" s="28"/>
      <c r="Q6" s="28"/>
      <c r="R6" s="28"/>
      <c r="S6" s="28"/>
      <c r="T6" s="153"/>
      <c r="V6" s="221">
        <v>83</v>
      </c>
      <c r="W6" s="233">
        <v>84</v>
      </c>
    </row>
    <row r="7" spans="2:23" ht="30" customHeight="1" thickBot="1">
      <c r="B7" s="509"/>
      <c r="C7" s="520"/>
      <c r="D7" s="522" t="s">
        <v>11</v>
      </c>
      <c r="E7" s="523"/>
      <c r="F7" s="233"/>
      <c r="G7" s="524" t="str">
        <f t="shared" si="0"/>
        <v>(Buruk)</v>
      </c>
      <c r="H7" s="525"/>
      <c r="I7" s="6"/>
      <c r="K7" s="7"/>
      <c r="L7" s="28"/>
      <c r="M7" s="28"/>
      <c r="N7" s="28"/>
      <c r="O7" s="28"/>
      <c r="P7" s="28"/>
      <c r="Q7" s="28"/>
      <c r="R7" s="28"/>
      <c r="S7" s="28"/>
      <c r="T7" s="153"/>
      <c r="V7" s="221">
        <v>82</v>
      </c>
      <c r="W7" s="233">
        <v>83</v>
      </c>
    </row>
    <row r="8" spans="2:23" ht="30" customHeight="1" thickBot="1">
      <c r="B8" s="509"/>
      <c r="C8" s="520"/>
      <c r="D8" s="522" t="s">
        <v>12</v>
      </c>
      <c r="E8" s="523"/>
      <c r="F8" s="233"/>
      <c r="G8" s="524" t="str">
        <f t="shared" si="0"/>
        <v>(Buruk)</v>
      </c>
      <c r="H8" s="525"/>
      <c r="I8" s="6"/>
      <c r="K8" s="7"/>
      <c r="L8" s="28"/>
      <c r="M8" s="28"/>
      <c r="N8" s="28"/>
      <c r="O8" s="28"/>
      <c r="P8" s="28"/>
      <c r="Q8" s="28"/>
      <c r="R8" s="28"/>
      <c r="S8" s="28"/>
      <c r="T8" s="153"/>
      <c r="V8" s="221">
        <v>84</v>
      </c>
      <c r="W8" s="233">
        <v>84</v>
      </c>
    </row>
    <row r="9" spans="2:23" ht="30" customHeight="1" thickBot="1">
      <c r="B9" s="509"/>
      <c r="C9" s="520"/>
      <c r="D9" s="522" t="s">
        <v>13</v>
      </c>
      <c r="E9" s="523"/>
      <c r="F9" s="5"/>
      <c r="G9" s="524"/>
      <c r="H9" s="525"/>
      <c r="I9" s="6"/>
      <c r="K9" s="7"/>
      <c r="L9" s="28"/>
      <c r="M9" s="28"/>
      <c r="N9" s="28"/>
      <c r="O9" s="28"/>
      <c r="P9" s="28"/>
      <c r="Q9" s="28"/>
      <c r="R9" s="28"/>
      <c r="S9" s="28"/>
      <c r="T9" s="153"/>
      <c r="V9" s="223"/>
    </row>
    <row r="10" spans="2:23" ht="30" customHeight="1" thickBot="1">
      <c r="B10" s="509"/>
      <c r="C10" s="520"/>
      <c r="D10" s="522" t="s">
        <v>14</v>
      </c>
      <c r="E10" s="523"/>
      <c r="F10" s="8">
        <f>SUM(F4:F9)</f>
        <v>0</v>
      </c>
      <c r="G10" s="526"/>
      <c r="H10" s="527"/>
      <c r="I10" s="6"/>
      <c r="K10" s="528" t="s">
        <v>15</v>
      </c>
      <c r="L10" s="529"/>
      <c r="M10" s="529"/>
      <c r="N10" s="529"/>
      <c r="O10" s="529"/>
      <c r="P10" s="529"/>
      <c r="Q10" s="529"/>
      <c r="R10" s="529"/>
      <c r="S10" s="529"/>
      <c r="T10" s="530"/>
      <c r="V10" s="221">
        <v>415</v>
      </c>
    </row>
    <row r="11" spans="2:23" ht="30" customHeight="1" thickBot="1">
      <c r="B11" s="509"/>
      <c r="C11" s="520"/>
      <c r="D11" s="522" t="s">
        <v>16</v>
      </c>
      <c r="E11" s="523"/>
      <c r="F11" s="9">
        <f>IF(F9="-",IF(F9="-",F10/5,F10/5),F10/5)</f>
        <v>0</v>
      </c>
      <c r="G11" s="524" t="str">
        <f>IF(F11&lt;=50,"(Buruk)",IF(F11&lt;=60,"(Sedang)",IF(F11&lt;=75,"(Cukup)",IF(F11&lt;=90.99,"(Baik)","(Sangat Baik)"))))</f>
        <v>(Buruk)</v>
      </c>
      <c r="H11" s="525"/>
      <c r="I11" s="6"/>
      <c r="K11" s="514" t="s">
        <v>17</v>
      </c>
      <c r="L11" s="515"/>
      <c r="M11" s="515"/>
      <c r="N11" s="515"/>
      <c r="O11" s="515"/>
      <c r="P11" s="515"/>
      <c r="Q11" s="515"/>
      <c r="R11" s="515"/>
      <c r="S11" s="515"/>
      <c r="T11" s="516"/>
      <c r="V11" s="221">
        <v>83</v>
      </c>
    </row>
    <row r="12" spans="2:23" ht="30" customHeight="1" thickBot="1">
      <c r="B12" s="510"/>
      <c r="C12" s="521"/>
      <c r="D12" s="495" t="s">
        <v>18</v>
      </c>
      <c r="E12" s="496"/>
      <c r="F12" s="10">
        <f>F11</f>
        <v>0</v>
      </c>
      <c r="G12" s="52" t="s">
        <v>5</v>
      </c>
      <c r="H12" s="11">
        <v>0.4</v>
      </c>
      <c r="I12" s="4">
        <f>F12*H12</f>
        <v>0</v>
      </c>
      <c r="K12" s="497" t="s">
        <v>19</v>
      </c>
      <c r="L12" s="498"/>
      <c r="M12" s="498"/>
      <c r="N12" s="498"/>
      <c r="O12" s="498"/>
      <c r="P12" s="498"/>
      <c r="Q12" s="498"/>
      <c r="R12" s="498"/>
      <c r="S12" s="498"/>
      <c r="T12" s="499"/>
      <c r="V12" s="224">
        <v>83</v>
      </c>
    </row>
    <row r="13" spans="2:23" ht="30" customHeight="1" thickBot="1">
      <c r="B13" s="500"/>
      <c r="C13" s="501"/>
      <c r="D13" s="501"/>
      <c r="E13" s="501"/>
      <c r="F13" s="501"/>
      <c r="G13" s="501"/>
      <c r="H13" s="502"/>
      <c r="I13" s="12" t="e">
        <f>I12+I3</f>
        <v>#DIV/0!</v>
      </c>
      <c r="K13" s="7"/>
      <c r="L13" s="28"/>
      <c r="M13" s="28"/>
      <c r="N13" s="28"/>
      <c r="O13" s="28"/>
      <c r="P13" s="28"/>
      <c r="Q13" s="28"/>
      <c r="R13" s="28"/>
      <c r="S13" s="28"/>
      <c r="T13" s="153"/>
    </row>
    <row r="14" spans="2:23" ht="30" customHeight="1" thickBot="1">
      <c r="B14" s="503" t="s">
        <v>20</v>
      </c>
      <c r="C14" s="504"/>
      <c r="D14" s="504"/>
      <c r="E14" s="504"/>
      <c r="F14" s="504"/>
      <c r="G14" s="504"/>
      <c r="H14" s="504"/>
      <c r="I14" s="13" t="e">
        <f>IF(I13&lt;=50,"(Buruk)",IF(I13&lt;=60,"(Sedang)",IF(I13&lt;=75,"(Cukup)",IF(I13&lt;=90.99,"(Baik)","(Sangat Baik)"))))</f>
        <v>#DIV/0!</v>
      </c>
      <c r="J14" s="14"/>
      <c r="K14" s="7"/>
      <c r="L14" s="28"/>
      <c r="M14" s="28"/>
      <c r="N14" s="28"/>
      <c r="O14" s="28"/>
      <c r="P14" s="28"/>
      <c r="Q14" s="28"/>
      <c r="R14" s="28"/>
      <c r="S14" s="28"/>
      <c r="T14" s="153"/>
    </row>
    <row r="15" spans="2:23" ht="30" customHeight="1">
      <c r="B15" s="505" t="s">
        <v>21</v>
      </c>
      <c r="C15" s="506"/>
      <c r="D15" s="506"/>
      <c r="E15" s="506"/>
      <c r="F15" s="506"/>
      <c r="G15" s="506"/>
      <c r="H15" s="506"/>
      <c r="I15" s="507"/>
      <c r="K15" s="7"/>
      <c r="L15" s="28"/>
      <c r="M15" s="28"/>
      <c r="N15" s="28"/>
      <c r="O15" s="28"/>
      <c r="P15" s="28"/>
      <c r="Q15" s="28"/>
      <c r="R15" s="28"/>
      <c r="S15" s="28"/>
      <c r="T15" s="153"/>
    </row>
    <row r="16" spans="2:23" ht="30" customHeight="1">
      <c r="B16" s="492" t="s">
        <v>22</v>
      </c>
      <c r="C16" s="493"/>
      <c r="D16" s="493"/>
      <c r="E16" s="493"/>
      <c r="F16" s="493"/>
      <c r="G16" s="493"/>
      <c r="H16" s="493"/>
      <c r="I16" s="494"/>
      <c r="K16" s="7"/>
      <c r="L16" s="28"/>
      <c r="M16" s="28"/>
      <c r="N16" s="28"/>
      <c r="O16" s="28"/>
      <c r="P16" s="28"/>
      <c r="Q16" s="28"/>
      <c r="R16" s="28"/>
      <c r="S16" s="28"/>
      <c r="T16" s="153"/>
    </row>
    <row r="17" spans="2:20" ht="30" customHeight="1">
      <c r="B17" s="492"/>
      <c r="C17" s="493"/>
      <c r="D17" s="493"/>
      <c r="E17" s="493"/>
      <c r="F17" s="493"/>
      <c r="G17" s="493"/>
      <c r="H17" s="493"/>
      <c r="I17" s="494"/>
      <c r="K17" s="154"/>
      <c r="L17" s="28"/>
      <c r="M17" s="28"/>
      <c r="N17" s="28"/>
      <c r="O17" s="28"/>
      <c r="P17" s="28"/>
      <c r="Q17" s="28"/>
      <c r="R17" s="28"/>
      <c r="S17" s="28"/>
      <c r="T17" s="153"/>
    </row>
    <row r="18" spans="2:20" ht="30" customHeight="1">
      <c r="B18" s="492"/>
      <c r="C18" s="493"/>
      <c r="D18" s="493"/>
      <c r="E18" s="493"/>
      <c r="F18" s="493"/>
      <c r="G18" s="493"/>
      <c r="H18" s="493"/>
      <c r="I18" s="494"/>
      <c r="K18" s="15"/>
      <c r="L18" s="28"/>
      <c r="M18" s="28"/>
      <c r="N18" s="28"/>
      <c r="O18" s="28"/>
      <c r="P18" s="28"/>
      <c r="Q18" s="28"/>
      <c r="R18" s="28"/>
      <c r="S18" s="28"/>
      <c r="T18" s="153"/>
    </row>
    <row r="19" spans="2:20" ht="30" customHeight="1">
      <c r="B19" s="492"/>
      <c r="C19" s="493"/>
      <c r="D19" s="493"/>
      <c r="E19" s="493"/>
      <c r="F19" s="493"/>
      <c r="G19" s="493"/>
      <c r="H19" s="493"/>
      <c r="I19" s="494"/>
      <c r="K19" s="154"/>
      <c r="L19" s="28"/>
      <c r="M19" s="28"/>
      <c r="N19" s="28"/>
      <c r="O19" s="28"/>
      <c r="P19" s="28"/>
      <c r="Q19" s="28"/>
      <c r="R19" s="28"/>
      <c r="S19" s="28"/>
      <c r="T19" s="153"/>
    </row>
    <row r="20" spans="2:20" ht="30" customHeight="1">
      <c r="B20" s="492"/>
      <c r="C20" s="493"/>
      <c r="D20" s="493"/>
      <c r="E20" s="493"/>
      <c r="F20" s="493"/>
      <c r="G20" s="493"/>
      <c r="H20" s="493"/>
      <c r="I20" s="494"/>
      <c r="K20" s="154"/>
      <c r="L20" s="28"/>
      <c r="M20" s="28"/>
      <c r="N20" s="28"/>
      <c r="O20" s="28"/>
      <c r="P20" s="28"/>
      <c r="Q20" s="28"/>
      <c r="R20" s="28"/>
      <c r="S20" s="28"/>
      <c r="T20" s="153"/>
    </row>
    <row r="21" spans="2:20" ht="30" customHeight="1">
      <c r="B21" s="492"/>
      <c r="C21" s="493"/>
      <c r="D21" s="493"/>
      <c r="E21" s="493"/>
      <c r="F21" s="493"/>
      <c r="G21" s="493"/>
      <c r="H21" s="493"/>
      <c r="I21" s="494"/>
      <c r="K21" s="16"/>
      <c r="L21" s="28"/>
      <c r="M21" s="28"/>
      <c r="N21" s="28"/>
      <c r="O21" s="28"/>
      <c r="P21" s="28"/>
      <c r="Q21" s="28"/>
      <c r="R21" s="28"/>
      <c r="S21" s="28"/>
      <c r="T21" s="153"/>
    </row>
    <row r="22" spans="2:20" ht="30" customHeight="1">
      <c r="B22" s="492"/>
      <c r="C22" s="493"/>
      <c r="D22" s="493"/>
      <c r="E22" s="493"/>
      <c r="F22" s="493"/>
      <c r="G22" s="493"/>
      <c r="H22" s="493"/>
      <c r="I22" s="494"/>
      <c r="K22" s="16"/>
      <c r="L22" s="28"/>
      <c r="M22" s="28"/>
      <c r="N22" s="28"/>
      <c r="O22" s="28"/>
      <c r="P22" s="28"/>
      <c r="Q22" s="28"/>
      <c r="R22" s="28"/>
      <c r="S22" s="28"/>
      <c r="T22" s="153"/>
    </row>
    <row r="23" spans="2:20" ht="30" customHeight="1">
      <c r="B23" s="482" t="s">
        <v>15</v>
      </c>
      <c r="C23" s="483"/>
      <c r="D23" s="483"/>
      <c r="E23" s="483"/>
      <c r="F23" s="483"/>
      <c r="G23" s="483"/>
      <c r="H23" s="483"/>
      <c r="I23" s="484"/>
      <c r="J23" s="155"/>
      <c r="K23" s="485" t="s">
        <v>15</v>
      </c>
      <c r="L23" s="486"/>
      <c r="M23" s="486"/>
      <c r="N23" s="486"/>
      <c r="O23" s="486"/>
      <c r="P23" s="486"/>
      <c r="Q23" s="486"/>
      <c r="R23" s="486"/>
      <c r="S23" s="486"/>
      <c r="T23" s="487"/>
    </row>
    <row r="24" spans="2:20" ht="30" customHeight="1" thickBot="1">
      <c r="B24" s="488"/>
      <c r="C24" s="489"/>
      <c r="D24" s="489"/>
      <c r="E24" s="489"/>
      <c r="F24" s="489"/>
      <c r="G24" s="489"/>
      <c r="H24" s="489"/>
      <c r="I24" s="490"/>
      <c r="K24" s="17"/>
      <c r="L24" s="156"/>
      <c r="M24" s="156"/>
      <c r="N24" s="156"/>
      <c r="O24" s="156"/>
      <c r="P24" s="156"/>
      <c r="Q24" s="156"/>
      <c r="R24" s="156"/>
      <c r="S24" s="156"/>
      <c r="T24" s="157"/>
    </row>
    <row r="25" spans="2:20" ht="15">
      <c r="K25" s="18"/>
      <c r="L25" s="28"/>
    </row>
    <row r="26" spans="2:20" ht="15.75" thickBot="1">
      <c r="K26" s="18"/>
      <c r="L26" s="28"/>
    </row>
    <row r="27" spans="2:20" ht="15">
      <c r="B27" s="158"/>
      <c r="C27" s="159"/>
      <c r="D27" s="159"/>
      <c r="E27" s="159"/>
      <c r="F27" s="159"/>
      <c r="G27" s="159"/>
      <c r="H27" s="159"/>
      <c r="I27" s="160"/>
      <c r="K27" s="18"/>
      <c r="L27" s="28"/>
    </row>
    <row r="28" spans="2:20" ht="15.75">
      <c r="B28" s="19" t="s">
        <v>23</v>
      </c>
      <c r="C28" s="20" t="s">
        <v>24</v>
      </c>
      <c r="D28" s="28"/>
      <c r="E28" s="28"/>
      <c r="F28" s="28"/>
      <c r="G28" s="28"/>
      <c r="H28" s="28"/>
      <c r="I28" s="153"/>
      <c r="K28" s="18"/>
      <c r="L28" s="28"/>
    </row>
    <row r="29" spans="2:20" ht="15">
      <c r="B29" s="154"/>
      <c r="C29" s="28"/>
      <c r="D29" s="28"/>
      <c r="E29" s="28"/>
      <c r="F29" s="28"/>
      <c r="G29" s="28"/>
      <c r="H29" s="28"/>
      <c r="I29" s="153"/>
      <c r="K29" s="18"/>
      <c r="L29" s="28"/>
    </row>
    <row r="30" spans="2:20" ht="15.75">
      <c r="B30" s="154"/>
      <c r="C30" s="22" t="s">
        <v>766</v>
      </c>
      <c r="D30" s="28"/>
      <c r="E30" s="28"/>
      <c r="F30" s="28"/>
      <c r="G30" s="28"/>
      <c r="H30" s="28"/>
      <c r="I30" s="153"/>
      <c r="K30" s="18"/>
      <c r="L30" s="28"/>
    </row>
    <row r="31" spans="2:20" ht="15">
      <c r="B31" s="154"/>
      <c r="C31" s="28"/>
      <c r="D31" s="28"/>
      <c r="E31" s="28"/>
      <c r="F31" s="28"/>
      <c r="G31" s="28"/>
      <c r="H31" s="28"/>
      <c r="I31" s="153"/>
      <c r="K31" s="18"/>
      <c r="L31" s="28"/>
    </row>
    <row r="32" spans="2:20" ht="18.75">
      <c r="B32" s="154"/>
      <c r="C32" s="28"/>
      <c r="D32" s="28"/>
      <c r="E32" s="28"/>
      <c r="F32" s="28"/>
      <c r="G32" s="28"/>
      <c r="H32" s="28"/>
      <c r="I32" s="153"/>
      <c r="K32" s="491" t="s">
        <v>25</v>
      </c>
      <c r="L32" s="491"/>
      <c r="M32" s="491"/>
      <c r="N32" s="491"/>
      <c r="O32" s="491"/>
      <c r="P32" s="491"/>
      <c r="Q32" s="491"/>
      <c r="R32" s="491"/>
      <c r="S32" s="491"/>
      <c r="T32" s="491"/>
    </row>
    <row r="33" spans="2:20" ht="18.75">
      <c r="B33" s="154"/>
      <c r="C33" s="28"/>
      <c r="D33" s="28"/>
      <c r="E33" s="28"/>
      <c r="F33" s="28"/>
      <c r="G33" s="28"/>
      <c r="H33" s="28"/>
      <c r="I33" s="153"/>
      <c r="K33" s="491" t="s">
        <v>26</v>
      </c>
      <c r="L33" s="491"/>
      <c r="M33" s="491"/>
      <c r="N33" s="491"/>
      <c r="O33" s="491"/>
      <c r="P33" s="491"/>
      <c r="Q33" s="491"/>
      <c r="R33" s="491"/>
      <c r="S33" s="491"/>
      <c r="T33" s="491"/>
    </row>
    <row r="34" spans="2:20">
      <c r="B34" s="154"/>
      <c r="C34" s="28"/>
      <c r="D34" s="28"/>
      <c r="E34" s="28"/>
      <c r="F34" s="28"/>
      <c r="G34" s="28"/>
      <c r="H34" s="28"/>
      <c r="I34" s="153"/>
      <c r="K34" s="28"/>
      <c r="L34" s="28"/>
    </row>
    <row r="35" spans="2:20" ht="15.75">
      <c r="B35" s="154"/>
      <c r="C35" s="28"/>
      <c r="D35" s="28"/>
      <c r="E35" s="28"/>
      <c r="F35" s="28"/>
      <c r="G35" s="28"/>
      <c r="H35" s="28"/>
      <c r="I35" s="153"/>
      <c r="K35" s="61" t="s">
        <v>148</v>
      </c>
      <c r="L35" s="28"/>
      <c r="Q35" s="21" t="s">
        <v>27</v>
      </c>
    </row>
    <row r="36" spans="2:20" ht="16.5" thickBot="1">
      <c r="B36" s="154"/>
      <c r="C36" s="28"/>
      <c r="D36" s="28"/>
      <c r="E36" s="28"/>
      <c r="F36" s="28"/>
      <c r="G36" s="28"/>
      <c r="H36" s="28"/>
      <c r="I36" s="153"/>
      <c r="K36" s="22"/>
      <c r="P36" s="23"/>
      <c r="Q36" s="21" t="s">
        <v>108</v>
      </c>
      <c r="R36" s="21" t="s">
        <v>775</v>
      </c>
    </row>
    <row r="37" spans="2:20" ht="30" customHeight="1">
      <c r="B37" s="154"/>
      <c r="C37" s="28"/>
      <c r="D37" s="28"/>
      <c r="E37" s="28"/>
      <c r="F37" s="28"/>
      <c r="G37" s="28"/>
      <c r="H37" s="28"/>
      <c r="I37" s="153"/>
      <c r="K37" s="445" t="s">
        <v>28</v>
      </c>
      <c r="L37" s="448" t="s">
        <v>29</v>
      </c>
      <c r="M37" s="449"/>
      <c r="N37" s="449"/>
      <c r="O37" s="449"/>
      <c r="P37" s="449"/>
      <c r="Q37" s="449"/>
      <c r="R37" s="449"/>
      <c r="S37" s="449"/>
      <c r="T37" s="450"/>
    </row>
    <row r="38" spans="2:20" ht="30" customHeight="1" thickBot="1">
      <c r="B38" s="161"/>
      <c r="C38" s="156"/>
      <c r="D38" s="156"/>
      <c r="E38" s="156"/>
      <c r="F38" s="156"/>
      <c r="G38" s="156"/>
      <c r="H38" s="156"/>
      <c r="I38" s="157"/>
      <c r="K38" s="446"/>
      <c r="L38" s="453" t="s">
        <v>30</v>
      </c>
      <c r="M38" s="454"/>
      <c r="N38" s="454"/>
      <c r="O38" s="455"/>
      <c r="P38" s="162" t="str">
        <f>SKP!G4</f>
        <v>MUHAMMAD WIRA PERDANA</v>
      </c>
      <c r="Q38" s="163"/>
      <c r="R38" s="163"/>
      <c r="S38" s="163"/>
      <c r="T38" s="164"/>
    </row>
    <row r="39" spans="2:20" ht="30" customHeight="1">
      <c r="B39" s="158"/>
      <c r="C39" s="159"/>
      <c r="D39" s="159"/>
      <c r="E39" s="24" t="s">
        <v>774</v>
      </c>
      <c r="F39" s="159"/>
      <c r="G39" s="159"/>
      <c r="H39" s="159"/>
      <c r="I39" s="160"/>
      <c r="K39" s="446"/>
      <c r="L39" s="453" t="s">
        <v>31</v>
      </c>
      <c r="M39" s="454"/>
      <c r="N39" s="454"/>
      <c r="O39" s="455"/>
      <c r="P39" s="162" t="str">
        <f>SKP!G5</f>
        <v>19830504 200 604 1 011</v>
      </c>
      <c r="Q39" s="163"/>
      <c r="R39" s="163"/>
      <c r="S39" s="163"/>
      <c r="T39" s="164"/>
    </row>
    <row r="40" spans="2:20" ht="30" customHeight="1">
      <c r="B40" s="154"/>
      <c r="C40" s="28"/>
      <c r="D40" s="28"/>
      <c r="E40" s="451" t="s">
        <v>32</v>
      </c>
      <c r="F40" s="451"/>
      <c r="G40" s="451"/>
      <c r="H40" s="451"/>
      <c r="I40" s="452"/>
      <c r="K40" s="446"/>
      <c r="L40" s="453" t="s">
        <v>33</v>
      </c>
      <c r="M40" s="454"/>
      <c r="N40" s="454"/>
      <c r="O40" s="455"/>
      <c r="P40" s="162" t="str">
        <f>SKP!G6</f>
        <v>PENATA MUDA / IIIa, 1 APRIL 2019</v>
      </c>
      <c r="Q40" s="163"/>
      <c r="R40" s="163"/>
      <c r="S40" s="163"/>
      <c r="T40" s="164"/>
    </row>
    <row r="41" spans="2:20" ht="30" customHeight="1">
      <c r="B41" s="154"/>
      <c r="C41" s="28"/>
      <c r="D41" s="28"/>
      <c r="E41" s="28"/>
      <c r="F41" s="28"/>
      <c r="G41" s="28"/>
      <c r="H41" s="28"/>
      <c r="I41" s="153"/>
      <c r="K41" s="446"/>
      <c r="L41" s="453" t="s">
        <v>34</v>
      </c>
      <c r="M41" s="454"/>
      <c r="N41" s="454"/>
      <c r="O41" s="455"/>
      <c r="P41" s="162" t="str">
        <f>SKP!G7</f>
        <v>STATISTISI PELAKSANA LANJUTAN</v>
      </c>
      <c r="Q41" s="163"/>
      <c r="R41" s="163"/>
      <c r="S41" s="163"/>
      <c r="T41" s="164"/>
    </row>
    <row r="42" spans="2:20" ht="19.5" customHeight="1">
      <c r="B42" s="154"/>
      <c r="C42" s="28"/>
      <c r="D42" s="28"/>
      <c r="E42" s="28"/>
      <c r="F42" s="28"/>
      <c r="G42" s="28"/>
      <c r="H42" s="28"/>
      <c r="I42" s="153"/>
      <c r="K42" s="446"/>
      <c r="L42" s="476" t="s">
        <v>35</v>
      </c>
      <c r="M42" s="477"/>
      <c r="N42" s="477"/>
      <c r="O42" s="478"/>
      <c r="P42" s="225" t="s">
        <v>765</v>
      </c>
      <c r="Q42" s="226"/>
      <c r="R42" s="226"/>
      <c r="S42" s="226"/>
      <c r="T42" s="227"/>
    </row>
    <row r="43" spans="2:20" ht="19.5" customHeight="1" thickBot="1">
      <c r="B43" s="154"/>
      <c r="C43" s="28"/>
      <c r="D43" s="28"/>
      <c r="E43" s="465" t="str">
        <f>P45</f>
        <v>ABDULLAH RIVA'I, SE</v>
      </c>
      <c r="F43" s="465"/>
      <c r="G43" s="465"/>
      <c r="H43" s="465"/>
      <c r="I43" s="466"/>
      <c r="K43" s="447"/>
      <c r="L43" s="473"/>
      <c r="M43" s="474"/>
      <c r="N43" s="474"/>
      <c r="O43" s="475"/>
      <c r="P43" s="479" t="s">
        <v>114</v>
      </c>
      <c r="Q43" s="480"/>
      <c r="R43" s="480"/>
      <c r="S43" s="480"/>
      <c r="T43" s="481"/>
    </row>
    <row r="44" spans="2:20" ht="30" customHeight="1">
      <c r="B44" s="154"/>
      <c r="C44" s="28"/>
      <c r="D44" s="28"/>
      <c r="E44" s="467" t="str">
        <f>"NIP. "&amp;P46</f>
        <v>NIP. 19660228 199301 1 001</v>
      </c>
      <c r="F44" s="467"/>
      <c r="G44" s="467"/>
      <c r="H44" s="467"/>
      <c r="I44" s="468"/>
      <c r="K44" s="445" t="s">
        <v>36</v>
      </c>
      <c r="L44" s="448" t="s">
        <v>32</v>
      </c>
      <c r="M44" s="449"/>
      <c r="N44" s="449"/>
      <c r="O44" s="449"/>
      <c r="P44" s="449"/>
      <c r="Q44" s="449"/>
      <c r="R44" s="449"/>
      <c r="S44" s="449"/>
      <c r="T44" s="450"/>
    </row>
    <row r="45" spans="2:20" ht="30" customHeight="1">
      <c r="B45" s="19" t="s">
        <v>37</v>
      </c>
      <c r="C45" s="20" t="s">
        <v>773</v>
      </c>
      <c r="D45" s="28"/>
      <c r="E45" s="25"/>
      <c r="F45" s="25"/>
      <c r="G45" s="25"/>
      <c r="H45" s="25"/>
      <c r="I45" s="26"/>
      <c r="K45" s="446"/>
      <c r="L45" s="453" t="s">
        <v>30</v>
      </c>
      <c r="M45" s="454"/>
      <c r="N45" s="454"/>
      <c r="O45" s="455"/>
      <c r="P45" s="469" t="str">
        <f>SKP!C4</f>
        <v>ABDULLAH RIVA'I, SE</v>
      </c>
      <c r="Q45" s="457" t="s">
        <v>110</v>
      </c>
      <c r="R45" s="457" t="s">
        <v>110</v>
      </c>
      <c r="S45" s="457" t="s">
        <v>110</v>
      </c>
      <c r="T45" s="458" t="s">
        <v>110</v>
      </c>
    </row>
    <row r="46" spans="2:20" ht="30" customHeight="1">
      <c r="B46" s="19"/>
      <c r="C46" s="451" t="s">
        <v>38</v>
      </c>
      <c r="D46" s="451"/>
      <c r="E46" s="451"/>
      <c r="F46" s="28"/>
      <c r="G46" s="28"/>
      <c r="H46" s="28"/>
      <c r="I46" s="153"/>
      <c r="K46" s="446"/>
      <c r="L46" s="453" t="s">
        <v>31</v>
      </c>
      <c r="M46" s="454"/>
      <c r="N46" s="454"/>
      <c r="O46" s="455"/>
      <c r="P46" s="469" t="str">
        <f>SKP!C5</f>
        <v>19660228 199301 1 001</v>
      </c>
      <c r="Q46" s="457" t="s">
        <v>111</v>
      </c>
      <c r="R46" s="457" t="s">
        <v>111</v>
      </c>
      <c r="S46" s="457" t="s">
        <v>111</v>
      </c>
      <c r="T46" s="458" t="s">
        <v>111</v>
      </c>
    </row>
    <row r="47" spans="2:20" ht="30" customHeight="1">
      <c r="B47" s="154"/>
      <c r="C47" s="27"/>
      <c r="D47" s="28"/>
      <c r="E47" s="28"/>
      <c r="F47" s="28"/>
      <c r="G47" s="28"/>
      <c r="H47" s="28"/>
      <c r="I47" s="153"/>
      <c r="K47" s="446"/>
      <c r="L47" s="453" t="s">
        <v>33</v>
      </c>
      <c r="M47" s="454"/>
      <c r="N47" s="454"/>
      <c r="O47" s="455"/>
      <c r="P47" s="469" t="str">
        <f>SKP!C6 &amp;", 1 APRIL 2006"</f>
        <v>PEMBINA TK.I / IV b, 1 APRIL 2006</v>
      </c>
      <c r="Q47" s="457" t="s">
        <v>112</v>
      </c>
      <c r="R47" s="457" t="s">
        <v>112</v>
      </c>
      <c r="S47" s="457" t="s">
        <v>112</v>
      </c>
      <c r="T47" s="458" t="s">
        <v>112</v>
      </c>
    </row>
    <row r="48" spans="2:20" ht="30" customHeight="1">
      <c r="B48" s="154"/>
      <c r="C48" s="470" t="str">
        <f>P38</f>
        <v>MUHAMMAD WIRA PERDANA</v>
      </c>
      <c r="D48" s="470"/>
      <c r="E48" s="470"/>
      <c r="F48" s="28"/>
      <c r="G48" s="28"/>
      <c r="H48" s="28"/>
      <c r="I48" s="153"/>
      <c r="K48" s="446"/>
      <c r="L48" s="453" t="s">
        <v>34</v>
      </c>
      <c r="M48" s="454"/>
      <c r="N48" s="454"/>
      <c r="O48" s="455"/>
      <c r="P48" s="469" t="str">
        <f>SKP!C7</f>
        <v>KEPALA</v>
      </c>
      <c r="Q48" s="457" t="s">
        <v>113</v>
      </c>
      <c r="R48" s="457" t="s">
        <v>113</v>
      </c>
      <c r="S48" s="457" t="s">
        <v>113</v>
      </c>
      <c r="T48" s="458" t="s">
        <v>113</v>
      </c>
    </row>
    <row r="49" spans="2:20" ht="30" customHeight="1" thickBot="1">
      <c r="B49" s="154"/>
      <c r="C49" s="471" t="str">
        <f>"NIP. "&amp;P39</f>
        <v>NIP. 19830504 200 604 1 011</v>
      </c>
      <c r="D49" s="471"/>
      <c r="E49" s="471"/>
      <c r="F49" s="28"/>
      <c r="G49" s="28"/>
      <c r="H49" s="28"/>
      <c r="I49" s="153"/>
      <c r="K49" s="447"/>
      <c r="L49" s="459" t="s">
        <v>35</v>
      </c>
      <c r="M49" s="460"/>
      <c r="N49" s="460"/>
      <c r="O49" s="461"/>
      <c r="P49" s="472" t="str">
        <f>SKP!C8</f>
        <v>BADAN PUSAT STATISTIK KABUPATEN BANJAR</v>
      </c>
      <c r="Q49" s="463" t="s">
        <v>114</v>
      </c>
      <c r="R49" s="463" t="s">
        <v>114</v>
      </c>
      <c r="S49" s="463" t="s">
        <v>114</v>
      </c>
      <c r="T49" s="464" t="s">
        <v>114</v>
      </c>
    </row>
    <row r="50" spans="2:20" ht="30" customHeight="1">
      <c r="B50" s="154"/>
      <c r="C50" s="29"/>
      <c r="D50" s="29"/>
      <c r="E50" s="30" t="s">
        <v>772</v>
      </c>
      <c r="F50" s="28"/>
      <c r="G50" s="28"/>
      <c r="H50" s="28"/>
      <c r="I50" s="153"/>
      <c r="K50" s="445" t="s">
        <v>39</v>
      </c>
      <c r="L50" s="448" t="s">
        <v>40</v>
      </c>
      <c r="M50" s="449"/>
      <c r="N50" s="449"/>
      <c r="O50" s="449"/>
      <c r="P50" s="449"/>
      <c r="Q50" s="449"/>
      <c r="R50" s="449"/>
      <c r="S50" s="449"/>
      <c r="T50" s="450"/>
    </row>
    <row r="51" spans="2:20" ht="30" customHeight="1">
      <c r="B51" s="154"/>
      <c r="C51" s="31"/>
      <c r="D51" s="31"/>
      <c r="E51" s="451" t="s">
        <v>40</v>
      </c>
      <c r="F51" s="451"/>
      <c r="G51" s="451"/>
      <c r="H51" s="451"/>
      <c r="I51" s="452"/>
      <c r="K51" s="446"/>
      <c r="L51" s="453" t="s">
        <v>30</v>
      </c>
      <c r="M51" s="454"/>
      <c r="N51" s="454"/>
      <c r="O51" s="455"/>
      <c r="P51" s="456" t="s">
        <v>776</v>
      </c>
      <c r="Q51" s="457"/>
      <c r="R51" s="457"/>
      <c r="S51" s="457"/>
      <c r="T51" s="458"/>
    </row>
    <row r="52" spans="2:20" ht="30" customHeight="1">
      <c r="B52" s="154"/>
      <c r="C52" s="28"/>
      <c r="D52" s="28"/>
      <c r="E52" s="28"/>
      <c r="F52" s="28"/>
      <c r="G52" s="28"/>
      <c r="H52" s="28"/>
      <c r="I52" s="153"/>
      <c r="K52" s="446"/>
      <c r="L52" s="453" t="s">
        <v>31</v>
      </c>
      <c r="M52" s="454"/>
      <c r="N52" s="454"/>
      <c r="O52" s="455"/>
      <c r="P52" s="456" t="s">
        <v>770</v>
      </c>
      <c r="Q52" s="457"/>
      <c r="R52" s="457"/>
      <c r="S52" s="457"/>
      <c r="T52" s="458"/>
    </row>
    <row r="53" spans="2:20" ht="30" customHeight="1">
      <c r="B53" s="154"/>
      <c r="C53" s="28"/>
      <c r="D53" s="28"/>
      <c r="E53" s="465" t="str">
        <f>P51</f>
        <v>YOS RUSDIANSYAH S.E., M.M</v>
      </c>
      <c r="F53" s="465"/>
      <c r="G53" s="465"/>
      <c r="H53" s="465"/>
      <c r="I53" s="466"/>
      <c r="K53" s="446"/>
      <c r="L53" s="453" t="s">
        <v>33</v>
      </c>
      <c r="M53" s="454"/>
      <c r="N53" s="454"/>
      <c r="O53" s="455"/>
      <c r="P53" s="456" t="s">
        <v>771</v>
      </c>
      <c r="Q53" s="457"/>
      <c r="R53" s="457"/>
      <c r="S53" s="457"/>
      <c r="T53" s="458"/>
    </row>
    <row r="54" spans="2:20" ht="30" customHeight="1">
      <c r="B54" s="154"/>
      <c r="C54" s="28"/>
      <c r="D54" s="28"/>
      <c r="E54" s="467" t="str">
        <f>"NIP. "&amp;P52</f>
        <v>NIP. 19621110 198601 1 001</v>
      </c>
      <c r="F54" s="467"/>
      <c r="G54" s="467"/>
      <c r="H54" s="467"/>
      <c r="I54" s="468"/>
      <c r="K54" s="446"/>
      <c r="L54" s="453" t="s">
        <v>34</v>
      </c>
      <c r="M54" s="454"/>
      <c r="N54" s="454"/>
      <c r="O54" s="455"/>
      <c r="P54" s="456" t="s">
        <v>117</v>
      </c>
      <c r="Q54" s="457"/>
      <c r="R54" s="457"/>
      <c r="S54" s="457"/>
      <c r="T54" s="458"/>
    </row>
    <row r="55" spans="2:20" ht="30" customHeight="1" thickBot="1">
      <c r="B55" s="161"/>
      <c r="C55" s="156"/>
      <c r="D55" s="156"/>
      <c r="E55" s="156"/>
      <c r="F55" s="156"/>
      <c r="G55" s="156"/>
      <c r="H55" s="156"/>
      <c r="I55" s="157"/>
      <c r="K55" s="447"/>
      <c r="L55" s="459" t="s">
        <v>35</v>
      </c>
      <c r="M55" s="460"/>
      <c r="N55" s="460"/>
      <c r="O55" s="461"/>
      <c r="P55" s="462" t="s">
        <v>122</v>
      </c>
      <c r="Q55" s="463"/>
      <c r="R55" s="463"/>
      <c r="S55" s="463"/>
      <c r="T55" s="464"/>
    </row>
  </sheetData>
  <mergeCells count="83">
    <mergeCell ref="G5:H5"/>
    <mergeCell ref="D11:E11"/>
    <mergeCell ref="G11:H11"/>
    <mergeCell ref="K11:T11"/>
    <mergeCell ref="D6:E6"/>
    <mergeCell ref="G6:H6"/>
    <mergeCell ref="D7:E7"/>
    <mergeCell ref="G7:H7"/>
    <mergeCell ref="D8:E8"/>
    <mergeCell ref="G8:H8"/>
    <mergeCell ref="D9:E9"/>
    <mergeCell ref="G9:H9"/>
    <mergeCell ref="D10:E10"/>
    <mergeCell ref="G10:H10"/>
    <mergeCell ref="K10:T10"/>
    <mergeCell ref="B22:I22"/>
    <mergeCell ref="D12:E12"/>
    <mergeCell ref="K12:T12"/>
    <mergeCell ref="B13:H13"/>
    <mergeCell ref="B14:H14"/>
    <mergeCell ref="B15:I15"/>
    <mergeCell ref="B16:I16"/>
    <mergeCell ref="B2:B12"/>
    <mergeCell ref="C2:H2"/>
    <mergeCell ref="K2:T2"/>
    <mergeCell ref="C3:D3"/>
    <mergeCell ref="K3:T3"/>
    <mergeCell ref="C4:C12"/>
    <mergeCell ref="D4:E4"/>
    <mergeCell ref="G4:H4"/>
    <mergeCell ref="D5:E5"/>
    <mergeCell ref="B17:I17"/>
    <mergeCell ref="B18:I18"/>
    <mergeCell ref="B19:I19"/>
    <mergeCell ref="B20:I20"/>
    <mergeCell ref="B21:I21"/>
    <mergeCell ref="B23:I23"/>
    <mergeCell ref="K23:T23"/>
    <mergeCell ref="B24:I24"/>
    <mergeCell ref="K32:T32"/>
    <mergeCell ref="K33:T33"/>
    <mergeCell ref="E40:I40"/>
    <mergeCell ref="L40:O40"/>
    <mergeCell ref="L41:O41"/>
    <mergeCell ref="K37:K43"/>
    <mergeCell ref="L37:T37"/>
    <mergeCell ref="L38:O38"/>
    <mergeCell ref="L39:O39"/>
    <mergeCell ref="E43:I43"/>
    <mergeCell ref="L43:O43"/>
    <mergeCell ref="L42:O42"/>
    <mergeCell ref="P43:T43"/>
    <mergeCell ref="E44:I44"/>
    <mergeCell ref="K44:K49"/>
    <mergeCell ref="L44:T44"/>
    <mergeCell ref="L45:O45"/>
    <mergeCell ref="P45:T45"/>
    <mergeCell ref="C46:E46"/>
    <mergeCell ref="L46:O46"/>
    <mergeCell ref="P46:T46"/>
    <mergeCell ref="L47:O47"/>
    <mergeCell ref="P47:T47"/>
    <mergeCell ref="C48:E48"/>
    <mergeCell ref="L48:O48"/>
    <mergeCell ref="P48:T48"/>
    <mergeCell ref="C49:E49"/>
    <mergeCell ref="L49:O49"/>
    <mergeCell ref="P49:T49"/>
    <mergeCell ref="K50:K55"/>
    <mergeCell ref="L50:T50"/>
    <mergeCell ref="E51:I51"/>
    <mergeCell ref="L51:O51"/>
    <mergeCell ref="P51:T51"/>
    <mergeCell ref="L52:O52"/>
    <mergeCell ref="P52:T52"/>
    <mergeCell ref="L55:O55"/>
    <mergeCell ref="P55:T55"/>
    <mergeCell ref="E53:I53"/>
    <mergeCell ref="L53:O53"/>
    <mergeCell ref="P53:T53"/>
    <mergeCell ref="E54:I54"/>
    <mergeCell ref="L54:O54"/>
    <mergeCell ref="P54:T54"/>
  </mergeCells>
  <printOptions horizontalCentered="1" verticalCentered="1"/>
  <pageMargins left="0.47244094488188981" right="0.19685039370078741" top="0.51181102362204722" bottom="0.59055118110236227" header="0.31496062992125984" footer="0.31496062992125984"/>
  <pageSetup paperSize="9" scale="70" orientation="landscape" horizontalDpi="300" verticalDpi="300" r:id="rId1"/>
  <rowBreaks count="1" manualBreakCount="1">
    <brk id="25" max="20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alat bantu hitung</vt:lpstr>
      <vt:lpstr>SKP</vt:lpstr>
      <vt:lpstr>NILAI CAPAIAN SKP</vt:lpstr>
      <vt:lpstr>Buku Penilaian</vt:lpstr>
      <vt:lpstr>PENILAIAN oke</vt:lpstr>
      <vt:lpstr>Sheet1</vt:lpstr>
      <vt:lpstr>'NILAI CAPAIAN SKP'!Print_Area</vt:lpstr>
      <vt:lpstr>'PENILAIAN oke'!Print_Area</vt:lpstr>
      <vt:lpstr>SKP!Print_Area</vt:lpstr>
      <vt:lpstr>'NILAI CAPAIAN SKP'!Print_Titles</vt:lpstr>
      <vt:lpstr>SKP!Print_Titles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UMUM</cp:lastModifiedBy>
  <cp:lastPrinted>2021-01-05T03:10:54Z</cp:lastPrinted>
  <dcterms:created xsi:type="dcterms:W3CDTF">2020-01-20T01:24:52Z</dcterms:created>
  <dcterms:modified xsi:type="dcterms:W3CDTF">2021-10-12T07:35:12Z</dcterms:modified>
</cp:coreProperties>
</file>