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620" tabRatio="500"/>
  </bookViews>
  <sheets>
    <sheet name="Data" sheetId="1" r:id="rId1"/>
    <sheet name="Coefficien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F4" i="2"/>
  <c r="D2" i="1"/>
  <c r="I8" i="2"/>
  <c r="J8" i="2"/>
  <c r="E2" i="1"/>
  <c r="M7" i="2"/>
  <c r="N7" i="2"/>
  <c r="F2" i="1"/>
  <c r="G2" i="1"/>
  <c r="H2" i="1"/>
  <c r="I13" i="2"/>
  <c r="J13" i="2"/>
  <c r="M5" i="2"/>
  <c r="N5" i="2"/>
  <c r="I4" i="2"/>
  <c r="J4" i="2"/>
  <c r="I10" i="2"/>
  <c r="J10" i="2"/>
  <c r="I5" i="2"/>
  <c r="J5" i="2"/>
  <c r="I6" i="2"/>
  <c r="J6" i="2"/>
  <c r="M6" i="2"/>
  <c r="N6" i="2"/>
  <c r="I7" i="2"/>
  <c r="J7" i="2"/>
  <c r="I12" i="2"/>
  <c r="J12" i="2"/>
  <c r="I9" i="2"/>
  <c r="J9" i="2"/>
  <c r="I11" i="2"/>
  <c r="J11" i="2"/>
  <c r="M4" i="2"/>
  <c r="N4" i="2"/>
  <c r="M8" i="2"/>
  <c r="N8" i="2"/>
  <c r="N3" i="2"/>
  <c r="J3" i="2"/>
  <c r="F3" i="2"/>
</calcChain>
</file>

<file path=xl/sharedStrings.xml><?xml version="1.0" encoding="utf-8"?>
<sst xmlns="http://schemas.openxmlformats.org/spreadsheetml/2006/main" count="53" uniqueCount="44">
  <si>
    <t>Gender</t>
  </si>
  <si>
    <t>Rating.Area</t>
  </si>
  <si>
    <t>NCD</t>
  </si>
  <si>
    <t>Female</t>
  </si>
  <si>
    <t>4A</t>
  </si>
  <si>
    <t>6A</t>
  </si>
  <si>
    <t>Male</t>
  </si>
  <si>
    <t>1B</t>
  </si>
  <si>
    <t>4+</t>
  </si>
  <si>
    <t>2A</t>
  </si>
  <si>
    <t>3B</t>
  </si>
  <si>
    <t>3A</t>
  </si>
  <si>
    <t>1A</t>
  </si>
  <si>
    <t>2B</t>
  </si>
  <si>
    <t>4B</t>
  </si>
  <si>
    <t>5A</t>
  </si>
  <si>
    <t>5B</t>
  </si>
  <si>
    <t>Unknown</t>
  </si>
  <si>
    <t>x</t>
  </si>
  <si>
    <t>(Intercept)</t>
  </si>
  <si>
    <t>GenderMale</t>
  </si>
  <si>
    <t>NCD1</t>
  </si>
  <si>
    <t>NCD2</t>
  </si>
  <si>
    <t>NCD3</t>
  </si>
  <si>
    <t>NCD4+</t>
  </si>
  <si>
    <t>NCDUnknown</t>
  </si>
  <si>
    <t>Coef</t>
  </si>
  <si>
    <t>FittedValue</t>
  </si>
  <si>
    <t>RatingArea</t>
  </si>
  <si>
    <t>Factor</t>
  </si>
  <si>
    <t>GenderFactor</t>
  </si>
  <si>
    <t>Rating.AreaFactor</t>
  </si>
  <si>
    <t>NCDFactor</t>
  </si>
  <si>
    <t>RatingArea1B</t>
  </si>
  <si>
    <t>RatingArea2A</t>
  </si>
  <si>
    <t>RatingArea2B</t>
  </si>
  <si>
    <t>RatingArea3A</t>
  </si>
  <si>
    <t>RatingArea3B</t>
  </si>
  <si>
    <t>RatingArea4A</t>
  </si>
  <si>
    <t>RatingArea4B</t>
  </si>
  <si>
    <t>RatingArea5A</t>
  </si>
  <si>
    <t>RatingArea5B</t>
  </si>
  <si>
    <t>RatingArea6A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</si>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</sst>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.000_-;\-* #,##0.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1" applyNumberFormat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/>
  </sheetViews>
  <sheetFormatPr baseColWidth="10" defaultRowHeight="15" x14ac:dyDescent="0"/>
  <cols>
    <col min="8" max="8" width="13.83203125" bestFit="1" customWidth="1"/>
  </cols>
  <sheetData>
    <row r="1" spans="1:10">
      <c r="A1" t="s">
        <v>0</v>
      </c>
      <c r="B1" t="s">
        <v>28</v>
      </c>
      <c r="C1" t="s">
        <v>2</v>
      </c>
      <c r="D1" t="s">
        <v>30</v>
      </c>
      <c r="E1" t="s">
        <v>31</v>
      </c>
      <c r="F1" t="s">
        <v>32</v>
      </c>
      <c r="G1" t="s">
        <v>43</v>
      </c>
      <c r="H1" t="s">
        <v>27</v>
      </c>
      <c r="J1" s="3"/>
    </row>
    <row r="2" spans="1:10">
      <c r="A2" t="s">
        <v>6</v>
      </c>
      <c r="B2" t="s">
        <v>10</v>
      </c>
      <c r="C2" t="s">
        <v>8</v>
      </c>
      <c r="D2" s="3">
        <f>VLOOKUP(A2,Coefficients!$D$3:$F$4,3,FALSE)</f>
        <v>1.1285702865433529</v>
      </c>
      <c r="E2" s="3">
        <f>VLOOKUP(B2,Coefficients!$H$3:$J$13,3,FALSE)</f>
        <v>1.4305623674102932</v>
      </c>
      <c r="F2" s="3">
        <f>VLOOKUP(C2,Coefficients!$L$3:$N$8,3,FALSE)</f>
        <v>0.69481891465700496</v>
      </c>
      <c r="G2" s="3">
        <f>EXP(Coefficients!B2)</f>
        <v>1498.0260846846527</v>
      </c>
      <c r="H2" s="3">
        <f>PRODUCT(D2:G2)</f>
        <v>1680.4531774357945</v>
      </c>
      <c r="I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/>
  </sheetViews>
  <sheetFormatPr baseColWidth="10" defaultRowHeight="15" x14ac:dyDescent="0"/>
  <sheetData>
    <row r="1" spans="1:22">
      <c r="A1" t="s">
        <v>18</v>
      </c>
    </row>
    <row r="2" spans="1:22">
      <c r="A2" t="s">
        <v>19</v>
      </c>
      <c r="B2">
        <v>7.3119035769326715</v>
      </c>
      <c r="D2" t="s">
        <v>0</v>
      </c>
      <c r="E2" t="s">
        <v>26</v>
      </c>
      <c r="F2" t="s">
        <v>29</v>
      </c>
      <c r="H2" t="s">
        <v>1</v>
      </c>
      <c r="I2" t="s">
        <v>26</v>
      </c>
      <c r="J2" t="s">
        <v>29</v>
      </c>
      <c r="L2" t="s">
        <v>2</v>
      </c>
      <c r="M2" t="s">
        <v>26</v>
      </c>
      <c r="N2" t="s">
        <v>29</v>
      </c>
    </row>
    <row r="3" spans="1:22">
      <c r="A3" t="s">
        <v>20</v>
      </c>
      <c r="B3">
        <v>0.1209515984935392</v>
      </c>
      <c r="D3" s="1" t="s">
        <v>3</v>
      </c>
      <c r="E3" s="2">
        <v>0</v>
      </c>
      <c r="F3" s="2">
        <f>EXP(E3)</f>
        <v>1</v>
      </c>
      <c r="H3" t="s">
        <v>12</v>
      </c>
      <c r="I3" s="3">
        <v>0</v>
      </c>
      <c r="J3" s="3">
        <f>EXP(I3)</f>
        <v>1</v>
      </c>
      <c r="L3">
        <v>0</v>
      </c>
      <c r="M3" s="3">
        <v>0</v>
      </c>
      <c r="N3" s="3">
        <f>EXP(M3)</f>
        <v>1</v>
      </c>
      <c r="Q3" s="4"/>
      <c r="R3" s="4"/>
      <c r="U3" s="3"/>
      <c r="V3" s="3"/>
    </row>
    <row r="4" spans="1:22">
      <c r="A4" t="s">
        <v>33</v>
      </c>
      <c r="B4">
        <v>0.33041378666837118</v>
      </c>
      <c r="D4" s="1" t="s">
        <v>6</v>
      </c>
      <c r="E4" s="2">
        <f>B3</f>
        <v>0.1209515984935392</v>
      </c>
      <c r="F4" s="2">
        <f>EXP(E4)</f>
        <v>1.1285702865433529</v>
      </c>
      <c r="H4" t="s">
        <v>7</v>
      </c>
      <c r="I4" s="3">
        <f t="shared" ref="I4:I13" si="0">B4</f>
        <v>0.33041378666837118</v>
      </c>
      <c r="J4" s="3">
        <f t="shared" ref="J4:J13" si="1">EXP(I4)</f>
        <v>1.391543811628263</v>
      </c>
      <c r="L4" s="1">
        <v>1</v>
      </c>
      <c r="M4" s="3">
        <f>B14</f>
        <v>-0.17298604167472961</v>
      </c>
      <c r="N4" s="3">
        <f t="shared" ref="N4:N8" si="2">EXP(M4)</f>
        <v>0.84114935579899019</v>
      </c>
      <c r="Q4" s="4"/>
      <c r="R4" s="4"/>
      <c r="U4" s="3"/>
      <c r="V4" s="3"/>
    </row>
    <row r="5" spans="1:22">
      <c r="A5" t="s">
        <v>34</v>
      </c>
      <c r="B5">
        <v>0.32838654248335281</v>
      </c>
      <c r="H5" t="s">
        <v>9</v>
      </c>
      <c r="I5" s="3">
        <f t="shared" si="0"/>
        <v>0.32838654248335281</v>
      </c>
      <c r="J5" s="3">
        <f t="shared" si="1"/>
        <v>1.388725670023679</v>
      </c>
      <c r="L5" s="1">
        <v>2</v>
      </c>
      <c r="M5" s="3">
        <f>B15</f>
        <v>-0.26506966572706564</v>
      </c>
      <c r="N5" s="3">
        <f t="shared" si="2"/>
        <v>0.76715250387724387</v>
      </c>
      <c r="Q5" s="4"/>
      <c r="R5" s="4"/>
      <c r="U5" s="3"/>
      <c r="V5" s="3"/>
    </row>
    <row r="6" spans="1:22">
      <c r="A6" t="s">
        <v>35</v>
      </c>
      <c r="B6">
        <v>0.24115319277425362</v>
      </c>
      <c r="H6" t="s">
        <v>13</v>
      </c>
      <c r="I6" s="3">
        <f t="shared" si="0"/>
        <v>0.24115319277425362</v>
      </c>
      <c r="J6" s="3">
        <f t="shared" si="1"/>
        <v>1.2727159912684649</v>
      </c>
      <c r="L6" s="1">
        <v>3</v>
      </c>
      <c r="M6" s="3">
        <f>B16</f>
        <v>-0.30496898274397444</v>
      </c>
      <c r="N6" s="3">
        <f t="shared" si="2"/>
        <v>0.73714623829063952</v>
      </c>
      <c r="U6" s="3"/>
      <c r="V6" s="3"/>
    </row>
    <row r="7" spans="1:22">
      <c r="A7" t="s">
        <v>36</v>
      </c>
      <c r="B7">
        <v>0.32930598972717762</v>
      </c>
      <c r="H7" t="s">
        <v>11</v>
      </c>
      <c r="I7" s="3">
        <f t="shared" si="0"/>
        <v>0.32930598972717762</v>
      </c>
      <c r="J7" s="3">
        <f t="shared" si="1"/>
        <v>1.3900031171960576</v>
      </c>
      <c r="L7" s="1" t="s">
        <v>8</v>
      </c>
      <c r="M7" s="3">
        <f>B17</f>
        <v>-0.36410402181790563</v>
      </c>
      <c r="N7" s="3">
        <f t="shared" si="2"/>
        <v>0.69481891465700496</v>
      </c>
      <c r="U7" s="3"/>
      <c r="V7" s="3"/>
    </row>
    <row r="8" spans="1:22">
      <c r="A8" t="s">
        <v>37</v>
      </c>
      <c r="B8">
        <v>0.3580676308871088</v>
      </c>
      <c r="E8" s="3"/>
      <c r="F8" s="3"/>
      <c r="H8" t="s">
        <v>10</v>
      </c>
      <c r="I8" s="3">
        <f t="shared" si="0"/>
        <v>0.3580676308871088</v>
      </c>
      <c r="J8" s="3">
        <f t="shared" si="1"/>
        <v>1.4305623674102932</v>
      </c>
      <c r="L8" s="1" t="s">
        <v>17</v>
      </c>
      <c r="M8" s="3">
        <f>B18</f>
        <v>-0.48532261396252241</v>
      </c>
      <c r="N8" s="3">
        <f t="shared" si="2"/>
        <v>0.61549859628928871</v>
      </c>
      <c r="U8" s="3"/>
      <c r="V8" s="3"/>
    </row>
    <row r="9" spans="1:22">
      <c r="A9" t="s">
        <v>38</v>
      </c>
      <c r="B9">
        <v>0.32070613333505205</v>
      </c>
      <c r="E9" s="3"/>
      <c r="F9" s="3"/>
      <c r="H9" t="s">
        <v>4</v>
      </c>
      <c r="I9" s="3">
        <f t="shared" si="0"/>
        <v>0.32070613333505205</v>
      </c>
      <c r="J9" s="3">
        <f t="shared" si="1"/>
        <v>1.3781005435724827</v>
      </c>
      <c r="U9" s="3"/>
      <c r="V9" s="3"/>
    </row>
    <row r="10" spans="1:22">
      <c r="A10" t="s">
        <v>39</v>
      </c>
      <c r="B10">
        <v>0.37480511711088083</v>
      </c>
      <c r="H10" t="s">
        <v>14</v>
      </c>
      <c r="I10" s="3">
        <f t="shared" si="0"/>
        <v>0.37480511711088083</v>
      </c>
      <c r="J10" s="3">
        <f t="shared" si="1"/>
        <v>1.4547078893156893</v>
      </c>
      <c r="U10" s="3"/>
      <c r="V10" s="3"/>
    </row>
    <row r="11" spans="1:22">
      <c r="A11" t="s">
        <v>40</v>
      </c>
      <c r="B11">
        <v>0.46192845823937206</v>
      </c>
      <c r="H11" t="s">
        <v>15</v>
      </c>
      <c r="I11" s="3">
        <f t="shared" si="0"/>
        <v>0.46192845823937206</v>
      </c>
      <c r="J11" s="3">
        <f t="shared" si="1"/>
        <v>1.587131752963896</v>
      </c>
      <c r="U11" s="3"/>
      <c r="V11" s="3"/>
    </row>
    <row r="12" spans="1:22">
      <c r="A12" t="s">
        <v>41</v>
      </c>
      <c r="B12">
        <v>0.61888584625442089</v>
      </c>
      <c r="H12" t="s">
        <v>16</v>
      </c>
      <c r="I12" s="3">
        <f t="shared" si="0"/>
        <v>0.61888584625442089</v>
      </c>
      <c r="J12" s="3">
        <f t="shared" si="1"/>
        <v>1.8568580635569178</v>
      </c>
      <c r="U12" s="3"/>
      <c r="V12" s="3"/>
    </row>
    <row r="13" spans="1:22">
      <c r="A13" t="s">
        <v>42</v>
      </c>
      <c r="B13">
        <v>-0.22260442319822882</v>
      </c>
      <c r="H13" t="s">
        <v>5</v>
      </c>
      <c r="I13" s="3">
        <f t="shared" si="0"/>
        <v>-0.22260442319822882</v>
      </c>
      <c r="J13" s="3">
        <f t="shared" si="1"/>
        <v>0.80043141877733137</v>
      </c>
      <c r="U13" s="3"/>
      <c r="V13" s="3"/>
    </row>
    <row r="14" spans="1:22">
      <c r="A14" t="s">
        <v>21</v>
      </c>
      <c r="B14">
        <v>-0.17298604167472961</v>
      </c>
      <c r="U14" s="3"/>
      <c r="V14" s="3"/>
    </row>
    <row r="15" spans="1:22">
      <c r="A15" t="s">
        <v>22</v>
      </c>
      <c r="B15">
        <v>-0.26506966572706564</v>
      </c>
      <c r="U15" s="3"/>
      <c r="V15" s="3"/>
    </row>
    <row r="16" spans="1:22">
      <c r="A16" t="s">
        <v>23</v>
      </c>
      <c r="B16">
        <v>-0.30496898274397444</v>
      </c>
      <c r="U16" s="3"/>
      <c r="V16" s="3"/>
    </row>
    <row r="17" spans="1:22">
      <c r="A17" t="s">
        <v>24</v>
      </c>
      <c r="B17">
        <v>-0.36410402181790563</v>
      </c>
      <c r="U17" s="3"/>
      <c r="V17" s="3"/>
    </row>
    <row r="18" spans="1:22">
      <c r="A18" t="s">
        <v>25</v>
      </c>
      <c r="B18">
        <v>-0.48532261396252241</v>
      </c>
      <c r="U18" s="3"/>
      <c r="V1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Coefficients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McPhail</dc:creator>
  <cp:lastModifiedBy>Michael McPhail</cp:lastModifiedBy>
  <dcterms:created xsi:type="dcterms:W3CDTF">2015-09-26T02:03:38Z</dcterms:created>
  <dcterms:modified xsi:type="dcterms:W3CDTF">2015-10-05T19:02:13Z</dcterms:modified>
</cp:coreProperties>
</file>