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Volumes/GoogleDrive/Team Drives/UWATX Analytics/Mission Advancement/PreK Funding Project/Funding_Tool/raw_data/"/>
    </mc:Choice>
  </mc:AlternateContent>
  <xr:revisionPtr revIDLastSave="0" documentId="13_ncr:1_{AF6C45BD-D252-834A-AE72-E7B05BDB695B}" xr6:coauthVersionLast="36" xr6:coauthVersionMax="36" xr10:uidLastSave="{00000000-0000-0000-0000-000000000000}"/>
  <bookViews>
    <workbookView xWindow="33600" yWindow="0" windowWidth="38400" windowHeight="21600" firstSheet="1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H24" i="5" l="1"/>
  <c r="C24" i="5"/>
  <c r="H32" i="5"/>
  <c r="H16" i="5"/>
  <c r="C16" i="5"/>
  <c r="H8" i="5"/>
  <c r="C8" i="5"/>
  <c r="H104" i="5"/>
  <c r="H96" i="5"/>
  <c r="H88" i="5"/>
  <c r="H80" i="5"/>
  <c r="H72" i="5"/>
  <c r="H64" i="5"/>
  <c r="H56" i="5"/>
  <c r="H48" i="5"/>
  <c r="H40" i="5"/>
  <c r="C104" i="5"/>
  <c r="C105" i="5" s="1"/>
  <c r="C96" i="5"/>
  <c r="C97" i="5" s="1"/>
  <c r="C88" i="5"/>
  <c r="C89" i="5" s="1"/>
  <c r="C80" i="5"/>
  <c r="C72" i="5"/>
  <c r="C64" i="5"/>
  <c r="C56" i="5"/>
  <c r="C48" i="5"/>
  <c r="C40" i="5"/>
  <c r="H6" i="1"/>
  <c r="H5" i="1"/>
  <c r="H4" i="1"/>
  <c r="H7" i="1" l="1"/>
  <c r="H9" i="1" s="1"/>
  <c r="C25" i="5"/>
  <c r="C26" i="5" s="1"/>
  <c r="H25" i="5"/>
  <c r="H26" i="5" s="1"/>
  <c r="C32" i="5"/>
  <c r="C17" i="5"/>
  <c r="C18" i="5" s="1"/>
  <c r="H17" i="5"/>
  <c r="H18" i="5" s="1"/>
  <c r="C9" i="5"/>
  <c r="C10" i="5" s="1"/>
  <c r="H9" i="5"/>
  <c r="H10" i="5" s="1"/>
  <c r="H58" i="5"/>
  <c r="H33" i="5"/>
  <c r="H34" i="5" s="1"/>
  <c r="H49" i="5"/>
  <c r="H50" i="5" s="1"/>
  <c r="H65" i="5"/>
  <c r="H66" i="5" s="1"/>
  <c r="H81" i="5"/>
  <c r="H82" i="5" s="1"/>
  <c r="H97" i="5"/>
  <c r="H98" i="5" s="1"/>
  <c r="H41" i="5"/>
  <c r="H42" i="5" s="1"/>
  <c r="H57" i="5"/>
  <c r="H73" i="5"/>
  <c r="H74" i="5" s="1"/>
  <c r="H89" i="5"/>
  <c r="H90" i="5" s="1"/>
  <c r="H105" i="5"/>
  <c r="H106" i="5" s="1"/>
  <c r="C106" i="5"/>
  <c r="C98" i="5"/>
  <c r="C90" i="5"/>
  <c r="C81" i="5"/>
  <c r="C82" i="5" s="1"/>
  <c r="C73" i="5"/>
  <c r="C74" i="5" s="1"/>
  <c r="C65" i="5"/>
  <c r="C66" i="5" s="1"/>
  <c r="C57" i="5"/>
  <c r="C58" i="5" s="1"/>
  <c r="C49" i="5"/>
  <c r="C50" i="5" s="1"/>
  <c r="C41" i="5"/>
  <c r="C42" i="5" s="1"/>
  <c r="C33" i="5" l="1"/>
  <c r="C34" i="5" s="1"/>
</calcChain>
</file>

<file path=xl/sharedStrings.xml><?xml version="1.0" encoding="utf-8"?>
<sst xmlns="http://schemas.openxmlformats.org/spreadsheetml/2006/main" count="338" uniqueCount="88">
  <si>
    <t xml:space="preserve">Variables </t>
  </si>
  <si>
    <t>A</t>
  </si>
  <si>
    <t>B</t>
  </si>
  <si>
    <t>C</t>
  </si>
  <si>
    <t>D</t>
  </si>
  <si>
    <t>E</t>
  </si>
  <si>
    <t>F</t>
  </si>
  <si>
    <t>G</t>
  </si>
  <si>
    <t>H</t>
  </si>
  <si>
    <t># of full-pay children</t>
  </si>
  <si>
    <t># of CCS children</t>
  </si>
  <si>
    <t>.9C  (90% of CCS children also get PreK subsidy)</t>
  </si>
  <si>
    <t>(subsidy rate)</t>
  </si>
  <si>
    <t>(PreK subsidy)</t>
  </si>
  <si>
    <t>(open slot rate)</t>
  </si>
  <si>
    <t>I</t>
  </si>
  <si>
    <t>Formula</t>
  </si>
  <si>
    <t>Revenue Formula</t>
  </si>
  <si>
    <t>Example</t>
  </si>
  <si>
    <t>annual tuition rate (center determined -- needs to be "fill in the blank")</t>
  </si>
  <si>
    <t>fill in blank -- typical percentage of max enrollment</t>
  </si>
  <si>
    <t xml:space="preserve">G(a(b) + 8872C + .9©3000) </t>
  </si>
  <si>
    <t>.9(10($14000) + 10(8872) + 9(3000) ) = 230148</t>
  </si>
  <si>
    <t>REVENUE Per Classroom -- WORD VERSION :)</t>
  </si>
  <si>
    <t>Using Excel formulas -- same scenario as example in yellow line 22</t>
  </si>
  <si>
    <t>sub total</t>
  </si>
  <si>
    <t>typical enrollment counting open slots</t>
  </si>
  <si>
    <t>Approved PreK Teacher hourly rate</t>
  </si>
  <si>
    <t># of hours worked per week (includes planning time of .5 hours daily)</t>
  </si>
  <si>
    <t>Approved Assistant teacher hourly rate</t>
  </si>
  <si>
    <t xml:space="preserve"># of hours worked per week </t>
  </si>
  <si>
    <t># of weeks paid per year</t>
  </si>
  <si>
    <t xml:space="preserve"># of hours paid per week </t>
  </si>
  <si>
    <t>VARIABLES</t>
  </si>
  <si>
    <t xml:space="preserve">Regular Substitute hourly rate </t>
  </si>
  <si>
    <t>number of summer sub hours</t>
  </si>
  <si>
    <t>Summer sub hourly rate (if applicable)</t>
  </si>
  <si>
    <t xml:space="preserve"> 265 sub hours annually (each employee gets 2 weeks vacation, 2 week sick time, 4 PD days)</t>
  </si>
  <si>
    <t>Food @ $2 per child per day</t>
  </si>
  <si>
    <t>O</t>
  </si>
  <si>
    <t>J</t>
  </si>
  <si>
    <t>K</t>
  </si>
  <si>
    <t>L</t>
  </si>
  <si>
    <t>M</t>
  </si>
  <si>
    <t>N</t>
  </si>
  <si>
    <t>Classroom Enrollment</t>
  </si>
  <si>
    <t>(a)(b)© + (d)e (f) + (g)(h) + (i)(j) + 3000 + (l)(m) + 25000</t>
  </si>
  <si>
    <t>P</t>
  </si>
  <si>
    <t>Q</t>
  </si>
  <si>
    <t>Additional teacher -- hourly rate</t>
  </si>
  <si>
    <t xml:space="preserve"> 350 sub hours annually (each full-time employee gets 2 weeks vacation, 2 week sick time, 4 PD days)</t>
  </si>
  <si>
    <t>We could make this into a formula -- but I don't really want directors to reduce the number of paid leave hours that full-time employees get</t>
  </si>
  <si>
    <t>PreK teacher hourly rate must range from $20/hour - $25/hour</t>
  </si>
  <si>
    <t>PreK teachers get paid planning time and at least 1 week paid vacation (if they take summers off) or 2 weeks paid vacation if they work year round</t>
  </si>
  <si>
    <t>PreK teachers must have access to health insurance</t>
  </si>
  <si>
    <t>United Way contract options</t>
  </si>
  <si>
    <t>total</t>
  </si>
  <si>
    <t>Teacher hourly rate</t>
  </si>
  <si>
    <t>Hours per week</t>
  </si>
  <si>
    <t>Weeks per year</t>
  </si>
  <si>
    <t>Sub total</t>
  </si>
  <si>
    <t>Benefits *.42</t>
  </si>
  <si>
    <t>Benefits *.20</t>
  </si>
  <si>
    <t>Summers off teachers</t>
  </si>
  <si>
    <t>Work all year round</t>
  </si>
  <si>
    <t>Benefits *.2</t>
  </si>
  <si>
    <t>Expenses per classroom -- Center hires teachers</t>
  </si>
  <si>
    <t xml:space="preserve">Benefits/Fringe + .25 @ salary </t>
  </si>
  <si>
    <t>OPTION 1 -- 10 or fewer enrollment with 1 teacher in class; center hires teacher</t>
  </si>
  <si>
    <t>Option 2 -- Up to 20 in class with a max of a 1:10 ratio during the morning instruction time and 1:12 for all other parts of the day (except nap -- when the ratio can be larger); Center hires teacher</t>
  </si>
  <si>
    <t>United Way PreK rules if center hires teacher</t>
  </si>
  <si>
    <t>Annual UWATX contract amount (from table)</t>
  </si>
  <si>
    <t>Assistant teacher hourly rate</t>
  </si>
  <si>
    <t>OPTION 2 -- between 10-20 in a classroom.  Center contracts with UWATX for PreK teacher.</t>
  </si>
  <si>
    <t>Expenses per classroom -- Center contracts with UWATX for PreK teacher</t>
  </si>
  <si>
    <t>OPTION 1 -- 10 or fewer enrollment with 1 teacher in class; center pays UWATX for teacher</t>
  </si>
  <si>
    <t>Assistant teacher 2 hourly rate</t>
  </si>
  <si>
    <t>420 sub hours annually (each FT employee gets 2 weeks vacation, 2 week sick time, 2- 4 PD days)</t>
  </si>
  <si>
    <t>A + (d)e(f) + (g)(h) + (i)(j) + K + (l)(M) + N + O</t>
  </si>
  <si>
    <t>Overhead -- 20000, 25000, 30000, 35000, 40000</t>
  </si>
  <si>
    <t>Classroom supplies, curriculum -- 2500, 3000, 3500, 4000, 4500, 5000, 5500</t>
  </si>
  <si>
    <t>center selects one of the options listed here.</t>
  </si>
  <si>
    <t>R</t>
  </si>
  <si>
    <t>(a)(b)© + (d)e (f) + (g)(h)(i) + (j)(k)  + (l)(m) +N+(o)(p) +Q + R</t>
  </si>
  <si>
    <t>Expenses -- Center hires teacher</t>
  </si>
  <si>
    <t>Benefits/fringe for full-time employees @ .25 of all FT employees salaries</t>
  </si>
  <si>
    <t>director fills in the blank with one of the options listed here.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</si>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</sst>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3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0" fillId="3" borderId="0" xfId="0" applyFill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4" borderId="0" xfId="0" applyFill="1"/>
    <xf numFmtId="6" fontId="0" fillId="0" borderId="0" xfId="0" applyNumberFormat="1"/>
    <xf numFmtId="0" fontId="0" fillId="0" borderId="0" xfId="0" applyFill="1"/>
    <xf numFmtId="0" fontId="5" fillId="5" borderId="0" xfId="0" applyFont="1" applyFill="1"/>
    <xf numFmtId="0" fontId="0" fillId="5" borderId="0" xfId="0" applyFill="1"/>
    <xf numFmtId="6" fontId="0" fillId="5" borderId="0" xfId="0" applyNumberFormat="1" applyFill="1"/>
    <xf numFmtId="0" fontId="0" fillId="5" borderId="1" xfId="0" applyFill="1" applyBorder="1"/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1" fillId="5" borderId="1" xfId="0" applyFont="1" applyFill="1" applyBorder="1"/>
    <xf numFmtId="0" fontId="1" fillId="0" borderId="1" xfId="0" applyFont="1" applyBorder="1"/>
    <xf numFmtId="0" fontId="1" fillId="5" borderId="0" xfId="0" applyFont="1" applyFill="1"/>
    <xf numFmtId="0" fontId="1" fillId="0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B24" sqref="B24"/>
    </sheetView>
  </sheetViews>
  <sheetFormatPr baseColWidth="10" defaultColWidth="8.83203125" defaultRowHeight="15" x14ac:dyDescent="0.2"/>
  <cols>
    <col min="2" max="2" width="41.83203125" customWidth="1"/>
  </cols>
  <sheetData>
    <row r="1" spans="1:9" x14ac:dyDescent="0.2">
      <c r="A1" s="1" t="s">
        <v>23</v>
      </c>
      <c r="B1" s="1"/>
      <c r="C1" s="1"/>
      <c r="D1" s="1"/>
      <c r="F1" t="s">
        <v>24</v>
      </c>
    </row>
    <row r="2" spans="1:9" x14ac:dyDescent="0.2">
      <c r="A2" s="1"/>
      <c r="B2" s="1"/>
      <c r="C2" s="1"/>
      <c r="D2" s="1"/>
    </row>
    <row r="3" spans="1:9" x14ac:dyDescent="0.2">
      <c r="A3" s="2" t="s">
        <v>0</v>
      </c>
      <c r="B3" s="1"/>
      <c r="C3" s="1"/>
      <c r="D3" s="1"/>
    </row>
    <row r="4" spans="1:9" x14ac:dyDescent="0.2">
      <c r="A4" s="1"/>
      <c r="B4" s="1"/>
      <c r="C4" s="1"/>
      <c r="D4" s="1"/>
      <c r="F4">
        <v>10</v>
      </c>
      <c r="G4">
        <v>8872</v>
      </c>
      <c r="H4">
        <f>PRODUCT(F4,G4)</f>
        <v>88720</v>
      </c>
    </row>
    <row r="5" spans="1:9" x14ac:dyDescent="0.2">
      <c r="A5" s="3" t="s">
        <v>1</v>
      </c>
      <c r="B5" s="3" t="s">
        <v>9</v>
      </c>
      <c r="C5" s="3"/>
      <c r="D5" s="3"/>
      <c r="F5">
        <v>10</v>
      </c>
      <c r="G5" s="6">
        <v>14000</v>
      </c>
      <c r="H5">
        <f>PRODUCT(F5,G5)</f>
        <v>140000</v>
      </c>
    </row>
    <row r="6" spans="1:9" ht="32" x14ac:dyDescent="0.2">
      <c r="A6" s="3" t="s">
        <v>2</v>
      </c>
      <c r="B6" s="4" t="s">
        <v>19</v>
      </c>
      <c r="C6" s="3"/>
      <c r="D6" s="3"/>
      <c r="E6" s="6">
        <v>0.9</v>
      </c>
      <c r="F6">
        <v>10</v>
      </c>
      <c r="G6">
        <v>3000</v>
      </c>
      <c r="H6">
        <f>PRODUCT(E6,F6,G6)</f>
        <v>27000</v>
      </c>
    </row>
    <row r="7" spans="1:9" x14ac:dyDescent="0.2">
      <c r="A7" s="3" t="s">
        <v>3</v>
      </c>
      <c r="B7" s="3" t="s">
        <v>10</v>
      </c>
      <c r="C7" s="3"/>
      <c r="D7" s="3"/>
      <c r="H7">
        <f>SUM(H4:H6)</f>
        <v>255720</v>
      </c>
      <c r="I7" t="s">
        <v>25</v>
      </c>
    </row>
    <row r="8" spans="1:9" x14ac:dyDescent="0.2">
      <c r="A8" s="3" t="s">
        <v>4</v>
      </c>
      <c r="B8" s="3">
        <v>8872</v>
      </c>
      <c r="C8" s="3" t="s">
        <v>12</v>
      </c>
      <c r="D8" s="3"/>
      <c r="H8" s="6">
        <v>0.9</v>
      </c>
      <c r="I8" t="s">
        <v>26</v>
      </c>
    </row>
    <row r="9" spans="1:9" x14ac:dyDescent="0.2">
      <c r="A9" s="3" t="s">
        <v>5</v>
      </c>
      <c r="B9" s="3" t="s">
        <v>11</v>
      </c>
      <c r="C9" s="3"/>
      <c r="D9" s="3"/>
      <c r="H9">
        <f>PRODUCT(H7,H8)</f>
        <v>230148</v>
      </c>
    </row>
    <row r="10" spans="1:9" x14ac:dyDescent="0.2">
      <c r="A10" s="3" t="s">
        <v>6</v>
      </c>
      <c r="B10" s="3">
        <v>3000</v>
      </c>
      <c r="C10" s="3" t="s">
        <v>13</v>
      </c>
      <c r="D10" s="3"/>
    </row>
    <row r="11" spans="1:9" x14ac:dyDescent="0.2">
      <c r="A11" s="3" t="s">
        <v>7</v>
      </c>
      <c r="B11" s="3" t="s">
        <v>20</v>
      </c>
      <c r="C11" s="3" t="s">
        <v>14</v>
      </c>
      <c r="D11" s="3"/>
    </row>
    <row r="12" spans="1:9" x14ac:dyDescent="0.2">
      <c r="A12" s="3" t="s">
        <v>8</v>
      </c>
      <c r="B12" s="3"/>
      <c r="C12" s="3"/>
      <c r="D12" s="3"/>
    </row>
    <row r="13" spans="1:9" x14ac:dyDescent="0.2">
      <c r="A13" s="3" t="s">
        <v>15</v>
      </c>
      <c r="B13" s="3"/>
      <c r="C13" s="3"/>
      <c r="D13" s="3"/>
    </row>
    <row r="14" spans="1:9" x14ac:dyDescent="0.2">
      <c r="A14" s="3"/>
      <c r="B14" s="3"/>
      <c r="C14" s="3"/>
      <c r="D14" s="3"/>
    </row>
    <row r="15" spans="1:9" x14ac:dyDescent="0.2">
      <c r="A15" s="3"/>
      <c r="B15" s="3"/>
      <c r="C15" s="3"/>
      <c r="D15" s="3"/>
    </row>
    <row r="16" spans="1:9" x14ac:dyDescent="0.2">
      <c r="A16" s="5" t="s">
        <v>17</v>
      </c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 t="s">
        <v>21</v>
      </c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 t="s">
        <v>18</v>
      </c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 t="s">
        <v>22</v>
      </c>
      <c r="B22" s="3"/>
      <c r="C22" s="3"/>
      <c r="D22" s="3"/>
    </row>
    <row r="24" spans="1:4" x14ac:dyDescent="0.2">
      <c r="B24">
        <f>0.9*(10*(14000)+10*(8872)+9*(3000))</f>
        <v>230148</v>
      </c>
    </row>
    <row r="30" spans="1:4" x14ac:dyDescent="0.2">
      <c r="B3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4" zoomScale="200" zoomScaleNormal="200" workbookViewId="0">
      <selection activeCell="B17" sqref="B17"/>
    </sheetView>
  </sheetViews>
  <sheetFormatPr baseColWidth="10" defaultColWidth="8.83203125" defaultRowHeight="15" x14ac:dyDescent="0.2"/>
  <sheetData>
    <row r="1" spans="1:8" ht="19" x14ac:dyDescent="0.25">
      <c r="B1" s="9" t="s">
        <v>66</v>
      </c>
    </row>
    <row r="3" spans="1:8" ht="16" x14ac:dyDescent="0.2">
      <c r="B3" s="8" t="s">
        <v>68</v>
      </c>
      <c r="C3" s="8"/>
      <c r="D3" s="8"/>
      <c r="E3" s="8"/>
      <c r="F3" s="8"/>
      <c r="G3" s="8"/>
    </row>
    <row r="5" spans="1:8" x14ac:dyDescent="0.2">
      <c r="B5" s="7" t="s">
        <v>33</v>
      </c>
    </row>
    <row r="6" spans="1:8" x14ac:dyDescent="0.2">
      <c r="A6" t="s">
        <v>1</v>
      </c>
      <c r="B6" t="s">
        <v>27</v>
      </c>
    </row>
    <row r="7" spans="1:8" x14ac:dyDescent="0.2">
      <c r="A7" t="s">
        <v>2</v>
      </c>
      <c r="B7" t="s">
        <v>28</v>
      </c>
    </row>
    <row r="8" spans="1:8" x14ac:dyDescent="0.2">
      <c r="A8" t="s">
        <v>3</v>
      </c>
      <c r="B8" t="s">
        <v>31</v>
      </c>
    </row>
    <row r="9" spans="1:8" x14ac:dyDescent="0.2">
      <c r="A9" t="s">
        <v>4</v>
      </c>
      <c r="B9" t="s">
        <v>29</v>
      </c>
    </row>
    <row r="10" spans="1:8" x14ac:dyDescent="0.2">
      <c r="A10" t="s">
        <v>5</v>
      </c>
      <c r="B10" t="s">
        <v>32</v>
      </c>
    </row>
    <row r="11" spans="1:8" x14ac:dyDescent="0.2">
      <c r="A11" t="s">
        <v>6</v>
      </c>
      <c r="B11" t="s">
        <v>31</v>
      </c>
    </row>
    <row r="12" spans="1:8" x14ac:dyDescent="0.2">
      <c r="A12" t="s">
        <v>7</v>
      </c>
      <c r="B12" t="s">
        <v>34</v>
      </c>
    </row>
    <row r="13" spans="1:8" x14ac:dyDescent="0.2">
      <c r="A13" t="s">
        <v>8</v>
      </c>
      <c r="B13" t="s">
        <v>37</v>
      </c>
    </row>
    <row r="14" spans="1:8" x14ac:dyDescent="0.2">
      <c r="A14" t="s">
        <v>15</v>
      </c>
      <c r="B14" t="s">
        <v>36</v>
      </c>
    </row>
    <row r="15" spans="1:8" x14ac:dyDescent="0.2">
      <c r="A15" t="s">
        <v>40</v>
      </c>
      <c r="B15" t="s">
        <v>35</v>
      </c>
    </row>
    <row r="16" spans="1:8" x14ac:dyDescent="0.2">
      <c r="A16" t="s">
        <v>41</v>
      </c>
      <c r="B16" s="11" t="s">
        <v>80</v>
      </c>
      <c r="C16" s="11"/>
      <c r="D16" s="11"/>
      <c r="E16" s="11"/>
      <c r="F16" s="11"/>
      <c r="G16" s="11"/>
      <c r="H16" s="11"/>
    </row>
    <row r="17" spans="1:6" x14ac:dyDescent="0.2">
      <c r="A17" t="s">
        <v>42</v>
      </c>
      <c r="B17" t="s">
        <v>38</v>
      </c>
    </row>
    <row r="18" spans="1:6" x14ac:dyDescent="0.2">
      <c r="A18" t="s">
        <v>43</v>
      </c>
      <c r="B18" t="s">
        <v>45</v>
      </c>
    </row>
    <row r="19" spans="1:6" x14ac:dyDescent="0.2">
      <c r="A19" t="s">
        <v>44</v>
      </c>
      <c r="B19" s="11" t="s">
        <v>79</v>
      </c>
      <c r="C19" s="11"/>
      <c r="D19" s="11"/>
      <c r="E19" s="11"/>
      <c r="F19" s="11"/>
    </row>
    <row r="20" spans="1:6" x14ac:dyDescent="0.2">
      <c r="A20" t="s">
        <v>39</v>
      </c>
      <c r="B20" t="s">
        <v>67</v>
      </c>
    </row>
    <row r="22" spans="1:6" x14ac:dyDescent="0.2">
      <c r="B22" s="7" t="s">
        <v>16</v>
      </c>
    </row>
    <row r="24" spans="1:6" x14ac:dyDescent="0.2">
      <c r="B24" t="s">
        <v>46</v>
      </c>
    </row>
    <row r="27" spans="1:6" x14ac:dyDescent="0.2">
      <c r="A27" s="11" t="s">
        <v>86</v>
      </c>
      <c r="B27" s="11"/>
      <c r="C27" s="11"/>
      <c r="D27" s="11"/>
      <c r="E27" s="11"/>
      <c r="F2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workbookViewId="0">
      <selection activeCell="B12" sqref="B12:D14"/>
    </sheetView>
  </sheetViews>
  <sheetFormatPr baseColWidth="10" defaultColWidth="8.83203125" defaultRowHeight="15" x14ac:dyDescent="0.2"/>
  <sheetData>
    <row r="1" spans="1:11" ht="19" x14ac:dyDescent="0.25">
      <c r="A1" s="10" t="s">
        <v>84</v>
      </c>
    </row>
    <row r="3" spans="1:11" x14ac:dyDescent="0.2">
      <c r="A3" s="7" t="s">
        <v>69</v>
      </c>
      <c r="B3" s="7"/>
      <c r="C3" s="7"/>
      <c r="D3" s="7"/>
      <c r="E3" s="7"/>
      <c r="F3" s="7"/>
      <c r="G3" s="7"/>
      <c r="H3" s="7"/>
    </row>
    <row r="6" spans="1:11" x14ac:dyDescent="0.2">
      <c r="A6" t="s">
        <v>1</v>
      </c>
      <c r="B6" t="s">
        <v>27</v>
      </c>
    </row>
    <row r="7" spans="1:11" x14ac:dyDescent="0.2">
      <c r="A7" t="s">
        <v>2</v>
      </c>
      <c r="B7" t="s">
        <v>28</v>
      </c>
    </row>
    <row r="8" spans="1:11" x14ac:dyDescent="0.2">
      <c r="A8" t="s">
        <v>3</v>
      </c>
      <c r="B8" t="s">
        <v>31</v>
      </c>
    </row>
    <row r="9" spans="1:11" x14ac:dyDescent="0.2">
      <c r="A9" t="s">
        <v>4</v>
      </c>
      <c r="B9" t="s">
        <v>29</v>
      </c>
    </row>
    <row r="10" spans="1:11" x14ac:dyDescent="0.2">
      <c r="A10" t="s">
        <v>5</v>
      </c>
      <c r="B10" t="s">
        <v>32</v>
      </c>
    </row>
    <row r="11" spans="1:11" x14ac:dyDescent="0.2">
      <c r="A11" t="s">
        <v>6</v>
      </c>
      <c r="B11" t="s">
        <v>31</v>
      </c>
    </row>
    <row r="12" spans="1:11" x14ac:dyDescent="0.2">
      <c r="A12" t="s">
        <v>7</v>
      </c>
      <c r="B12" t="s">
        <v>49</v>
      </c>
    </row>
    <row r="13" spans="1:11" x14ac:dyDescent="0.2">
      <c r="A13" t="s">
        <v>8</v>
      </c>
      <c r="B13" t="s">
        <v>30</v>
      </c>
    </row>
    <row r="14" spans="1:11" x14ac:dyDescent="0.2">
      <c r="A14" t="s">
        <v>15</v>
      </c>
      <c r="B14" t="s">
        <v>31</v>
      </c>
    </row>
    <row r="15" spans="1:11" x14ac:dyDescent="0.2">
      <c r="A15" t="s">
        <v>40</v>
      </c>
      <c r="B15" t="s">
        <v>34</v>
      </c>
    </row>
    <row r="16" spans="1:11" x14ac:dyDescent="0.2">
      <c r="A16" s="25" t="s">
        <v>41</v>
      </c>
      <c r="B16" s="25" t="s">
        <v>50</v>
      </c>
      <c r="C16" s="25"/>
      <c r="D16" s="25"/>
      <c r="E16" s="25"/>
      <c r="F16" s="25"/>
      <c r="G16" s="25"/>
      <c r="H16" s="25"/>
      <c r="I16" s="25"/>
      <c r="J16" s="25"/>
      <c r="K16" s="25"/>
    </row>
    <row r="17" spans="1:14" x14ac:dyDescent="0.2">
      <c r="A17" t="s">
        <v>42</v>
      </c>
      <c r="B17" t="s">
        <v>36</v>
      </c>
    </row>
    <row r="18" spans="1:14" x14ac:dyDescent="0.2">
      <c r="A18" t="s">
        <v>43</v>
      </c>
      <c r="B18" t="s">
        <v>35</v>
      </c>
    </row>
    <row r="19" spans="1:14" x14ac:dyDescent="0.2">
      <c r="A19" t="s">
        <v>44</v>
      </c>
      <c r="B19" s="11" t="s">
        <v>80</v>
      </c>
      <c r="C19" s="11"/>
      <c r="D19" s="11"/>
      <c r="E19" s="11"/>
      <c r="F19" s="11"/>
      <c r="G19" s="11"/>
      <c r="H19" s="11"/>
    </row>
    <row r="20" spans="1:14" x14ac:dyDescent="0.2">
      <c r="A20" t="s">
        <v>39</v>
      </c>
      <c r="B20" t="s">
        <v>38</v>
      </c>
    </row>
    <row r="21" spans="1:14" x14ac:dyDescent="0.2">
      <c r="A21" t="s">
        <v>47</v>
      </c>
      <c r="B21" t="s">
        <v>45</v>
      </c>
    </row>
    <row r="22" spans="1:14" x14ac:dyDescent="0.2">
      <c r="A22" t="s">
        <v>48</v>
      </c>
      <c r="B22" s="11" t="s">
        <v>79</v>
      </c>
      <c r="C22" s="11"/>
      <c r="D22" s="11"/>
      <c r="E22" s="11"/>
      <c r="F22" s="11"/>
    </row>
    <row r="23" spans="1:14" x14ac:dyDescent="0.2">
      <c r="A23" t="s">
        <v>82</v>
      </c>
      <c r="B23" t="s">
        <v>85</v>
      </c>
    </row>
    <row r="25" spans="1:14" x14ac:dyDescent="0.2">
      <c r="B25" s="7" t="s">
        <v>16</v>
      </c>
    </row>
    <row r="27" spans="1:14" x14ac:dyDescent="0.2">
      <c r="B27" t="s">
        <v>83</v>
      </c>
    </row>
    <row r="29" spans="1:14" x14ac:dyDescent="0.2">
      <c r="A29" s="25" t="s">
        <v>51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1" spans="1:14" x14ac:dyDescent="0.2">
      <c r="A31" s="11" t="s">
        <v>86</v>
      </c>
      <c r="B31" s="11"/>
      <c r="C31" s="11"/>
      <c r="D31" s="11"/>
      <c r="E31" s="11"/>
      <c r="F31" s="11"/>
    </row>
    <row r="33" spans="3:9" x14ac:dyDescent="0.2">
      <c r="C33" t="s">
        <v>87</v>
      </c>
    </row>
    <row r="36" spans="3:9" x14ac:dyDescent="0.2">
      <c r="I36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7"/>
  <sheetViews>
    <sheetView workbookViewId="0">
      <selection activeCell="A4" sqref="A4"/>
    </sheetView>
  </sheetViews>
  <sheetFormatPr baseColWidth="10" defaultColWidth="8.83203125" defaultRowHeight="15" x14ac:dyDescent="0.2"/>
  <sheetData>
    <row r="3" spans="1:1" x14ac:dyDescent="0.2">
      <c r="A3" t="s">
        <v>70</v>
      </c>
    </row>
    <row r="5" spans="1:1" x14ac:dyDescent="0.2">
      <c r="A5" t="s">
        <v>52</v>
      </c>
    </row>
    <row r="6" spans="1:1" x14ac:dyDescent="0.2">
      <c r="A6" t="s">
        <v>53</v>
      </c>
    </row>
    <row r="7" spans="1:1" x14ac:dyDescent="0.2">
      <c r="A7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3"/>
  <sheetViews>
    <sheetView tabSelected="1" zoomScaleNormal="100" workbookViewId="0">
      <selection activeCell="D85" sqref="D85:D106"/>
    </sheetView>
  </sheetViews>
  <sheetFormatPr baseColWidth="10" defaultColWidth="8.83203125" defaultRowHeight="15" x14ac:dyDescent="0.2"/>
  <sheetData>
    <row r="1" spans="1:8" ht="16" x14ac:dyDescent="0.2">
      <c r="A1" s="8" t="s">
        <v>55</v>
      </c>
      <c r="B1" s="8"/>
      <c r="C1" s="8"/>
    </row>
    <row r="3" spans="1:8" ht="16" x14ac:dyDescent="0.2">
      <c r="A3" s="14" t="s">
        <v>63</v>
      </c>
      <c r="B3" s="14"/>
      <c r="C3" s="14"/>
      <c r="F3" s="7" t="s">
        <v>64</v>
      </c>
      <c r="G3" s="7"/>
    </row>
    <row r="4" spans="1:8" ht="16" x14ac:dyDescent="0.2">
      <c r="A4" s="14">
        <v>1</v>
      </c>
      <c r="B4" s="14"/>
      <c r="C4" s="14"/>
      <c r="F4" s="7">
        <v>14</v>
      </c>
      <c r="G4" s="7"/>
    </row>
    <row r="5" spans="1:8" x14ac:dyDescent="0.2">
      <c r="A5" s="17" t="s">
        <v>57</v>
      </c>
      <c r="B5" s="17"/>
      <c r="C5" s="17">
        <v>25</v>
      </c>
      <c r="D5" s="26"/>
      <c r="F5" s="18" t="s">
        <v>57</v>
      </c>
      <c r="G5" s="19"/>
      <c r="H5" s="19">
        <v>25</v>
      </c>
    </row>
    <row r="6" spans="1:8" x14ac:dyDescent="0.2">
      <c r="A6" s="17" t="s">
        <v>58</v>
      </c>
      <c r="B6" s="17"/>
      <c r="C6" s="17">
        <v>40</v>
      </c>
      <c r="D6" s="26"/>
      <c r="F6" s="18" t="s">
        <v>58</v>
      </c>
      <c r="G6" s="19"/>
      <c r="H6" s="19">
        <v>40</v>
      </c>
    </row>
    <row r="7" spans="1:8" x14ac:dyDescent="0.2">
      <c r="A7" s="17" t="s">
        <v>59</v>
      </c>
      <c r="B7" s="17"/>
      <c r="C7" s="17">
        <v>44</v>
      </c>
      <c r="D7" s="26"/>
      <c r="F7" s="18" t="s">
        <v>59</v>
      </c>
      <c r="G7" s="19"/>
      <c r="H7" s="19">
        <v>52</v>
      </c>
    </row>
    <row r="8" spans="1:8" x14ac:dyDescent="0.2">
      <c r="A8" s="17" t="s">
        <v>60</v>
      </c>
      <c r="B8" s="17"/>
      <c r="C8" s="17">
        <f>PRODUCT(C5:C7)</f>
        <v>44000</v>
      </c>
      <c r="D8" s="26"/>
      <c r="F8" s="18" t="s">
        <v>60</v>
      </c>
      <c r="G8" s="19"/>
      <c r="H8" s="19">
        <f>PRODUCT(H5:H7)</f>
        <v>52000</v>
      </c>
    </row>
    <row r="9" spans="1:8" x14ac:dyDescent="0.2">
      <c r="A9" s="17" t="s">
        <v>61</v>
      </c>
      <c r="B9" s="17"/>
      <c r="C9" s="17">
        <f>PRODUCT(C8,0.42)</f>
        <v>18480</v>
      </c>
      <c r="D9" s="26"/>
      <c r="F9" s="18" t="s">
        <v>61</v>
      </c>
      <c r="G9" s="19"/>
      <c r="H9" s="19">
        <f>PRODUCT(H8,0.42)</f>
        <v>21840</v>
      </c>
    </row>
    <row r="10" spans="1:8" x14ac:dyDescent="0.2">
      <c r="A10" s="17" t="s">
        <v>56</v>
      </c>
      <c r="B10" s="17"/>
      <c r="C10" s="21">
        <f>SUM(C8:C9)</f>
        <v>62480</v>
      </c>
      <c r="D10" s="26"/>
      <c r="F10" s="18" t="s">
        <v>56</v>
      </c>
      <c r="G10" s="19"/>
      <c r="H10" s="22">
        <f>SUM(H8:H9)</f>
        <v>73840</v>
      </c>
    </row>
    <row r="11" spans="1:8" x14ac:dyDescent="0.2">
      <c r="A11" s="15"/>
      <c r="B11" s="15"/>
      <c r="C11" s="15"/>
      <c r="D11" s="26"/>
      <c r="F11" s="13"/>
    </row>
    <row r="12" spans="1:8" ht="16" x14ac:dyDescent="0.2">
      <c r="A12" s="14">
        <v>2</v>
      </c>
      <c r="B12" s="14"/>
      <c r="C12" s="14"/>
      <c r="D12" s="26"/>
      <c r="F12" s="7">
        <v>15</v>
      </c>
      <c r="G12" s="7"/>
    </row>
    <row r="13" spans="1:8" x14ac:dyDescent="0.2">
      <c r="A13" s="17" t="s">
        <v>57</v>
      </c>
      <c r="B13" s="17"/>
      <c r="C13" s="17">
        <v>22</v>
      </c>
      <c r="D13" s="26"/>
      <c r="F13" s="18" t="s">
        <v>57</v>
      </c>
      <c r="G13" s="19"/>
      <c r="H13" s="19">
        <v>22</v>
      </c>
    </row>
    <row r="14" spans="1:8" x14ac:dyDescent="0.2">
      <c r="A14" s="17" t="s">
        <v>58</v>
      </c>
      <c r="B14" s="17"/>
      <c r="C14" s="17">
        <v>40</v>
      </c>
      <c r="D14" s="26"/>
      <c r="F14" s="18" t="s">
        <v>58</v>
      </c>
      <c r="G14" s="19"/>
      <c r="H14" s="19">
        <v>40</v>
      </c>
    </row>
    <row r="15" spans="1:8" x14ac:dyDescent="0.2">
      <c r="A15" s="17" t="s">
        <v>59</v>
      </c>
      <c r="B15" s="17"/>
      <c r="C15" s="17">
        <v>44</v>
      </c>
      <c r="D15" s="26"/>
      <c r="F15" s="18" t="s">
        <v>59</v>
      </c>
      <c r="G15" s="19"/>
      <c r="H15" s="19">
        <v>52</v>
      </c>
    </row>
    <row r="16" spans="1:8" x14ac:dyDescent="0.2">
      <c r="A16" s="17" t="s">
        <v>60</v>
      </c>
      <c r="B16" s="17"/>
      <c r="C16" s="17">
        <f>PRODUCT(C13:C15)</f>
        <v>38720</v>
      </c>
      <c r="D16" s="26"/>
      <c r="F16" s="18" t="s">
        <v>60</v>
      </c>
      <c r="G16" s="19"/>
      <c r="H16" s="19">
        <f>PRODUCT(H13:H15)</f>
        <v>45760</v>
      </c>
    </row>
    <row r="17" spans="1:8" x14ac:dyDescent="0.2">
      <c r="A17" s="17" t="s">
        <v>61</v>
      </c>
      <c r="B17" s="17"/>
      <c r="C17" s="17">
        <f>PRODUCT(C16,0.42)</f>
        <v>16262.4</v>
      </c>
      <c r="D17" s="26"/>
      <c r="F17" s="18" t="s">
        <v>61</v>
      </c>
      <c r="G17" s="19"/>
      <c r="H17" s="19">
        <f>PRODUCT(H16,0.42)</f>
        <v>19219.2</v>
      </c>
    </row>
    <row r="18" spans="1:8" x14ac:dyDescent="0.2">
      <c r="A18" s="17" t="s">
        <v>56</v>
      </c>
      <c r="B18" s="17"/>
      <c r="C18" s="21">
        <f>SUM(C16:C17)</f>
        <v>54982.400000000001</v>
      </c>
      <c r="D18" s="26"/>
      <c r="F18" s="18" t="s">
        <v>56</v>
      </c>
      <c r="G18" s="19"/>
      <c r="H18" s="22">
        <f>SUM(H16:H17)</f>
        <v>64979.199999999997</v>
      </c>
    </row>
    <row r="19" spans="1:8" x14ac:dyDescent="0.2">
      <c r="A19" s="15"/>
      <c r="B19" s="15"/>
      <c r="C19" s="15"/>
      <c r="D19" s="26"/>
      <c r="F19" s="13"/>
    </row>
    <row r="20" spans="1:8" x14ac:dyDescent="0.2">
      <c r="A20" s="23">
        <v>3</v>
      </c>
      <c r="B20" s="23"/>
      <c r="C20" s="23"/>
      <c r="D20" s="27"/>
      <c r="E20" s="7"/>
      <c r="F20" s="24">
        <v>16</v>
      </c>
    </row>
    <row r="21" spans="1:8" x14ac:dyDescent="0.2">
      <c r="A21" s="17" t="s">
        <v>57</v>
      </c>
      <c r="B21" s="17"/>
      <c r="C21" s="17">
        <v>20</v>
      </c>
      <c r="D21" s="26"/>
      <c r="F21" s="18" t="s">
        <v>57</v>
      </c>
      <c r="G21" s="19"/>
      <c r="H21" s="19">
        <v>20</v>
      </c>
    </row>
    <row r="22" spans="1:8" x14ac:dyDescent="0.2">
      <c r="A22" s="17" t="s">
        <v>58</v>
      </c>
      <c r="B22" s="17"/>
      <c r="C22" s="17">
        <v>40</v>
      </c>
      <c r="D22" s="26"/>
      <c r="F22" s="18" t="s">
        <v>58</v>
      </c>
      <c r="G22" s="19"/>
      <c r="H22" s="19">
        <v>40</v>
      </c>
    </row>
    <row r="23" spans="1:8" x14ac:dyDescent="0.2">
      <c r="A23" s="17" t="s">
        <v>59</v>
      </c>
      <c r="B23" s="17"/>
      <c r="C23" s="17">
        <v>44</v>
      </c>
      <c r="D23" s="26"/>
      <c r="F23" s="18" t="s">
        <v>59</v>
      </c>
      <c r="G23" s="19"/>
      <c r="H23" s="19">
        <v>52</v>
      </c>
    </row>
    <row r="24" spans="1:8" x14ac:dyDescent="0.2">
      <c r="A24" s="17" t="s">
        <v>60</v>
      </c>
      <c r="B24" s="17"/>
      <c r="C24" s="17">
        <f>PRODUCT(C21:C23)</f>
        <v>35200</v>
      </c>
      <c r="D24" s="26"/>
      <c r="F24" s="18" t="s">
        <v>60</v>
      </c>
      <c r="G24" s="19"/>
      <c r="H24" s="19">
        <f>PRODUCT(H21:H23)</f>
        <v>41600</v>
      </c>
    </row>
    <row r="25" spans="1:8" x14ac:dyDescent="0.2">
      <c r="A25" s="17" t="s">
        <v>61</v>
      </c>
      <c r="B25" s="17"/>
      <c r="C25" s="17">
        <f>PRODUCT(C24,0.42)</f>
        <v>14784</v>
      </c>
      <c r="D25" s="26"/>
      <c r="F25" s="18" t="s">
        <v>61</v>
      </c>
      <c r="G25" s="19"/>
      <c r="H25" s="19">
        <f>PRODUCT(H24,0.42)</f>
        <v>17472</v>
      </c>
    </row>
    <row r="26" spans="1:8" x14ac:dyDescent="0.2">
      <c r="A26" s="17" t="s">
        <v>56</v>
      </c>
      <c r="B26" s="17"/>
      <c r="C26" s="21">
        <f>SUM(C24:C25)</f>
        <v>49984</v>
      </c>
      <c r="D26" s="26"/>
      <c r="F26" s="18" t="s">
        <v>56</v>
      </c>
      <c r="G26" s="19"/>
      <c r="H26" s="22">
        <f>SUM(H24:H25)</f>
        <v>59072</v>
      </c>
    </row>
    <row r="27" spans="1:8" x14ac:dyDescent="0.2">
      <c r="A27" s="15"/>
      <c r="B27" s="15"/>
      <c r="C27" s="15"/>
      <c r="F27" s="13"/>
    </row>
    <row r="28" spans="1:8" x14ac:dyDescent="0.2">
      <c r="A28" s="23">
        <v>4</v>
      </c>
      <c r="B28" s="23"/>
      <c r="C28" s="23"/>
      <c r="D28" s="7"/>
      <c r="E28" s="7"/>
      <c r="F28" s="7">
        <v>17</v>
      </c>
      <c r="G28" s="7"/>
    </row>
    <row r="29" spans="1:8" x14ac:dyDescent="0.2">
      <c r="A29" s="17" t="s">
        <v>57</v>
      </c>
      <c r="B29" s="17"/>
      <c r="C29" s="17">
        <v>25</v>
      </c>
      <c r="D29" s="26"/>
      <c r="F29" s="18" t="s">
        <v>57</v>
      </c>
      <c r="G29" s="19"/>
      <c r="H29" s="19">
        <v>25</v>
      </c>
    </row>
    <row r="30" spans="1:8" x14ac:dyDescent="0.2">
      <c r="A30" s="17" t="s">
        <v>58</v>
      </c>
      <c r="B30" s="17"/>
      <c r="C30" s="17">
        <v>32.5</v>
      </c>
      <c r="D30" s="26"/>
      <c r="F30" s="18" t="s">
        <v>58</v>
      </c>
      <c r="G30" s="19"/>
      <c r="H30" s="19">
        <v>32.5</v>
      </c>
    </row>
    <row r="31" spans="1:8" x14ac:dyDescent="0.2">
      <c r="A31" s="17" t="s">
        <v>59</v>
      </c>
      <c r="B31" s="17"/>
      <c r="C31" s="17">
        <v>44</v>
      </c>
      <c r="D31" s="26"/>
      <c r="F31" s="18" t="s">
        <v>59</v>
      </c>
      <c r="G31" s="19"/>
      <c r="H31" s="19">
        <v>52</v>
      </c>
    </row>
    <row r="32" spans="1:8" x14ac:dyDescent="0.2">
      <c r="A32" s="17" t="s">
        <v>60</v>
      </c>
      <c r="B32" s="17"/>
      <c r="C32" s="17">
        <f>PRODUCT(C29:C31)</f>
        <v>35750</v>
      </c>
      <c r="D32" s="26"/>
      <c r="F32" s="18" t="s">
        <v>60</v>
      </c>
      <c r="G32" s="19"/>
      <c r="H32" s="19">
        <f>PRODUCT(H29:H31)</f>
        <v>42250</v>
      </c>
    </row>
    <row r="33" spans="1:8" x14ac:dyDescent="0.2">
      <c r="A33" s="17" t="s">
        <v>61</v>
      </c>
      <c r="B33" s="17"/>
      <c r="C33" s="17">
        <f>PRODUCT(C32,0.42)</f>
        <v>15015</v>
      </c>
      <c r="D33" s="26"/>
      <c r="F33" s="18" t="s">
        <v>61</v>
      </c>
      <c r="G33" s="19"/>
      <c r="H33" s="19">
        <f>PRODUCT(H32,0.42)</f>
        <v>17745</v>
      </c>
    </row>
    <row r="34" spans="1:8" x14ac:dyDescent="0.2">
      <c r="A34" s="17" t="s">
        <v>56</v>
      </c>
      <c r="B34" s="17"/>
      <c r="C34" s="21">
        <f>SUM(C32:C33)</f>
        <v>50765</v>
      </c>
      <c r="D34" s="26"/>
      <c r="F34" s="18" t="s">
        <v>56</v>
      </c>
      <c r="G34" s="19"/>
      <c r="H34" s="22">
        <f>SUM(H32:H33)</f>
        <v>59995</v>
      </c>
    </row>
    <row r="35" spans="1:8" x14ac:dyDescent="0.2">
      <c r="A35" s="15"/>
      <c r="B35" s="16"/>
      <c r="C35" s="15"/>
      <c r="D35" s="26"/>
      <c r="G35" s="12"/>
    </row>
    <row r="36" spans="1:8" x14ac:dyDescent="0.2">
      <c r="A36" s="23">
        <v>5</v>
      </c>
      <c r="B36" s="23"/>
      <c r="C36" s="23"/>
      <c r="D36" s="27"/>
      <c r="E36" s="7"/>
      <c r="F36" s="7">
        <v>18</v>
      </c>
    </row>
    <row r="37" spans="1:8" x14ac:dyDescent="0.2">
      <c r="A37" s="17" t="s">
        <v>57</v>
      </c>
      <c r="B37" s="17"/>
      <c r="C37" s="17">
        <v>22</v>
      </c>
      <c r="D37" s="26"/>
      <c r="F37" s="18" t="s">
        <v>57</v>
      </c>
      <c r="G37" s="19"/>
      <c r="H37" s="19">
        <v>22</v>
      </c>
    </row>
    <row r="38" spans="1:8" x14ac:dyDescent="0.2">
      <c r="A38" s="17" t="s">
        <v>58</v>
      </c>
      <c r="B38" s="17"/>
      <c r="C38" s="17">
        <v>32.5</v>
      </c>
      <c r="D38" s="26"/>
      <c r="F38" s="18" t="s">
        <v>58</v>
      </c>
      <c r="G38" s="19"/>
      <c r="H38" s="19">
        <v>32.5</v>
      </c>
    </row>
    <row r="39" spans="1:8" x14ac:dyDescent="0.2">
      <c r="A39" s="17" t="s">
        <v>59</v>
      </c>
      <c r="B39" s="17"/>
      <c r="C39" s="17">
        <v>44</v>
      </c>
      <c r="D39" s="26"/>
      <c r="F39" s="18" t="s">
        <v>59</v>
      </c>
      <c r="G39" s="19"/>
      <c r="H39" s="19">
        <v>52</v>
      </c>
    </row>
    <row r="40" spans="1:8" x14ac:dyDescent="0.2">
      <c r="A40" s="17" t="s">
        <v>60</v>
      </c>
      <c r="B40" s="17"/>
      <c r="C40" s="17">
        <f>PRODUCT(C37:C39)</f>
        <v>31460</v>
      </c>
      <c r="D40" s="26"/>
      <c r="F40" s="18" t="s">
        <v>60</v>
      </c>
      <c r="G40" s="19"/>
      <c r="H40" s="19">
        <f>PRODUCT(H37:H39)</f>
        <v>37180</v>
      </c>
    </row>
    <row r="41" spans="1:8" x14ac:dyDescent="0.2">
      <c r="A41" s="17" t="s">
        <v>61</v>
      </c>
      <c r="B41" s="17"/>
      <c r="C41" s="17">
        <f>PRODUCT(C40,0.42)</f>
        <v>13213.199999999999</v>
      </c>
      <c r="D41" s="26"/>
      <c r="F41" s="18" t="s">
        <v>61</v>
      </c>
      <c r="G41" s="19"/>
      <c r="H41" s="19">
        <f>PRODUCT(H40,0.42)</f>
        <v>15615.599999999999</v>
      </c>
    </row>
    <row r="42" spans="1:8" x14ac:dyDescent="0.2">
      <c r="A42" s="17" t="s">
        <v>56</v>
      </c>
      <c r="B42" s="17"/>
      <c r="C42" s="21">
        <f>SUM(C40:C41)</f>
        <v>44673.2</v>
      </c>
      <c r="D42" s="26"/>
      <c r="F42" s="18" t="s">
        <v>56</v>
      </c>
      <c r="G42" s="19"/>
      <c r="H42" s="22">
        <f>SUM(H40:H41)</f>
        <v>52795.6</v>
      </c>
    </row>
    <row r="43" spans="1:8" x14ac:dyDescent="0.2">
      <c r="A43" s="15"/>
      <c r="B43" s="15"/>
      <c r="C43" s="15"/>
      <c r="D43" s="26"/>
    </row>
    <row r="44" spans="1:8" x14ac:dyDescent="0.2">
      <c r="A44" s="23">
        <v>6</v>
      </c>
      <c r="B44" s="23"/>
      <c r="C44" s="23"/>
      <c r="D44" s="27"/>
      <c r="E44" s="7"/>
      <c r="F44" s="7">
        <v>19</v>
      </c>
    </row>
    <row r="45" spans="1:8" x14ac:dyDescent="0.2">
      <c r="A45" s="17" t="s">
        <v>57</v>
      </c>
      <c r="B45" s="17"/>
      <c r="C45" s="17">
        <v>20</v>
      </c>
      <c r="D45" s="26"/>
      <c r="F45" s="18" t="s">
        <v>57</v>
      </c>
      <c r="G45" s="19"/>
      <c r="H45" s="19">
        <v>20</v>
      </c>
    </row>
    <row r="46" spans="1:8" x14ac:dyDescent="0.2">
      <c r="A46" s="17" t="s">
        <v>58</v>
      </c>
      <c r="B46" s="17"/>
      <c r="C46" s="17">
        <v>32.5</v>
      </c>
      <c r="D46" s="26"/>
      <c r="F46" s="18" t="s">
        <v>58</v>
      </c>
      <c r="G46" s="19"/>
      <c r="H46" s="19">
        <v>32.5</v>
      </c>
    </row>
    <row r="47" spans="1:8" x14ac:dyDescent="0.2">
      <c r="A47" s="17" t="s">
        <v>59</v>
      </c>
      <c r="B47" s="17"/>
      <c r="C47" s="17">
        <v>44</v>
      </c>
      <c r="D47" s="26"/>
      <c r="F47" s="18" t="s">
        <v>59</v>
      </c>
      <c r="G47" s="19"/>
      <c r="H47" s="19">
        <v>52</v>
      </c>
    </row>
    <row r="48" spans="1:8" x14ac:dyDescent="0.2">
      <c r="A48" s="17" t="s">
        <v>60</v>
      </c>
      <c r="B48" s="17"/>
      <c r="C48" s="17">
        <f>PRODUCT(C45:C47)</f>
        <v>28600</v>
      </c>
      <c r="D48" s="26"/>
      <c r="F48" s="18" t="s">
        <v>60</v>
      </c>
      <c r="G48" s="19"/>
      <c r="H48" s="19">
        <f>PRODUCT(H45:H47)</f>
        <v>33800</v>
      </c>
    </row>
    <row r="49" spans="1:8" x14ac:dyDescent="0.2">
      <c r="A49" s="17" t="s">
        <v>61</v>
      </c>
      <c r="B49" s="17"/>
      <c r="C49" s="17">
        <f>PRODUCT(C48,0.42)</f>
        <v>12012</v>
      </c>
      <c r="D49" s="26"/>
      <c r="F49" s="18" t="s">
        <v>61</v>
      </c>
      <c r="G49" s="19"/>
      <c r="H49" s="19">
        <f>PRODUCT(H48,0.42)</f>
        <v>14196</v>
      </c>
    </row>
    <row r="50" spans="1:8" x14ac:dyDescent="0.2">
      <c r="A50" s="17" t="s">
        <v>56</v>
      </c>
      <c r="B50" s="17"/>
      <c r="C50" s="21">
        <f>SUM(C48:C49)</f>
        <v>40612</v>
      </c>
      <c r="D50" s="26"/>
      <c r="F50" s="18" t="s">
        <v>56</v>
      </c>
      <c r="G50" s="19"/>
      <c r="H50" s="22">
        <f>SUM(H48:H49)</f>
        <v>47996</v>
      </c>
    </row>
    <row r="51" spans="1:8" x14ac:dyDescent="0.2">
      <c r="A51" s="15"/>
      <c r="B51" s="15"/>
      <c r="C51" s="15"/>
    </row>
    <row r="52" spans="1:8" x14ac:dyDescent="0.2">
      <c r="A52" s="23">
        <v>7</v>
      </c>
      <c r="B52" s="23"/>
      <c r="C52" s="23"/>
      <c r="D52" s="7"/>
      <c r="E52" s="7"/>
      <c r="F52" s="7">
        <v>20</v>
      </c>
      <c r="G52" s="7"/>
    </row>
    <row r="53" spans="1:8" x14ac:dyDescent="0.2">
      <c r="A53" s="17" t="s">
        <v>57</v>
      </c>
      <c r="B53" s="17"/>
      <c r="C53" s="17">
        <v>25</v>
      </c>
      <c r="D53" s="26"/>
      <c r="F53" s="18" t="s">
        <v>57</v>
      </c>
      <c r="G53" s="19"/>
      <c r="H53" s="19">
        <v>25</v>
      </c>
    </row>
    <row r="54" spans="1:8" x14ac:dyDescent="0.2">
      <c r="A54" s="17" t="s">
        <v>58</v>
      </c>
      <c r="B54" s="17"/>
      <c r="C54" s="17">
        <v>27.5</v>
      </c>
      <c r="D54" s="26"/>
      <c r="F54" s="18" t="s">
        <v>58</v>
      </c>
      <c r="G54" s="19"/>
      <c r="H54" s="19">
        <v>27.5</v>
      </c>
    </row>
    <row r="55" spans="1:8" x14ac:dyDescent="0.2">
      <c r="A55" s="17" t="s">
        <v>59</v>
      </c>
      <c r="B55" s="17"/>
      <c r="C55" s="17">
        <v>44</v>
      </c>
      <c r="D55" s="26"/>
      <c r="F55" s="18" t="s">
        <v>59</v>
      </c>
      <c r="G55" s="19"/>
      <c r="H55" s="19">
        <v>52</v>
      </c>
    </row>
    <row r="56" spans="1:8" x14ac:dyDescent="0.2">
      <c r="A56" s="17" t="s">
        <v>60</v>
      </c>
      <c r="B56" s="17"/>
      <c r="C56" s="17">
        <f>PRODUCT(C53:C55)</f>
        <v>30250</v>
      </c>
      <c r="D56" s="26"/>
      <c r="F56" s="18" t="s">
        <v>60</v>
      </c>
      <c r="G56" s="19"/>
      <c r="H56" s="19">
        <f>PRODUCT(H53:H55)</f>
        <v>35750</v>
      </c>
    </row>
    <row r="57" spans="1:8" x14ac:dyDescent="0.2">
      <c r="A57" s="17" t="s">
        <v>61</v>
      </c>
      <c r="B57" s="17"/>
      <c r="C57" s="17">
        <f>PRODUCT(C56,0.42)</f>
        <v>12705</v>
      </c>
      <c r="D57" s="26"/>
      <c r="F57" s="18" t="s">
        <v>61</v>
      </c>
      <c r="G57" s="19"/>
      <c r="H57" s="19">
        <f>PRODUCT(H56,0.42)</f>
        <v>15015</v>
      </c>
    </row>
    <row r="58" spans="1:8" x14ac:dyDescent="0.2">
      <c r="A58" s="17" t="s">
        <v>56</v>
      </c>
      <c r="B58" s="17"/>
      <c r="C58" s="21">
        <f>SUM(C56:C57)</f>
        <v>42955</v>
      </c>
      <c r="D58" s="26"/>
      <c r="F58" s="18" t="s">
        <v>56</v>
      </c>
      <c r="G58" s="19"/>
      <c r="H58" s="22">
        <f>SUM(H56:H57)</f>
        <v>50765</v>
      </c>
    </row>
    <row r="59" spans="1:8" x14ac:dyDescent="0.2">
      <c r="A59" s="15"/>
      <c r="B59" s="15"/>
      <c r="C59" s="15"/>
      <c r="D59" s="26"/>
    </row>
    <row r="60" spans="1:8" x14ac:dyDescent="0.2">
      <c r="A60" s="23">
        <v>8</v>
      </c>
      <c r="B60" s="23"/>
      <c r="C60" s="23"/>
      <c r="D60" s="27"/>
      <c r="E60" s="7"/>
      <c r="F60" s="7">
        <v>21</v>
      </c>
    </row>
    <row r="61" spans="1:8" x14ac:dyDescent="0.2">
      <c r="A61" s="17" t="s">
        <v>57</v>
      </c>
      <c r="B61" s="17"/>
      <c r="C61" s="17">
        <v>22</v>
      </c>
      <c r="D61" s="26"/>
      <c r="F61" s="18" t="s">
        <v>57</v>
      </c>
      <c r="G61" s="19"/>
      <c r="H61" s="19">
        <v>22</v>
      </c>
    </row>
    <row r="62" spans="1:8" x14ac:dyDescent="0.2">
      <c r="A62" s="17" t="s">
        <v>58</v>
      </c>
      <c r="B62" s="17"/>
      <c r="C62" s="17">
        <v>27.5</v>
      </c>
      <c r="D62" s="26"/>
      <c r="F62" s="18" t="s">
        <v>58</v>
      </c>
      <c r="G62" s="19"/>
      <c r="H62" s="19">
        <v>27.5</v>
      </c>
    </row>
    <row r="63" spans="1:8" x14ac:dyDescent="0.2">
      <c r="A63" s="17" t="s">
        <v>59</v>
      </c>
      <c r="B63" s="17"/>
      <c r="C63" s="17">
        <v>44</v>
      </c>
      <c r="D63" s="26"/>
      <c r="F63" s="18" t="s">
        <v>59</v>
      </c>
      <c r="G63" s="19"/>
      <c r="H63" s="19">
        <v>52</v>
      </c>
    </row>
    <row r="64" spans="1:8" x14ac:dyDescent="0.2">
      <c r="A64" s="17" t="s">
        <v>60</v>
      </c>
      <c r="B64" s="17"/>
      <c r="C64" s="17">
        <f>PRODUCT(C61:C63)</f>
        <v>26620</v>
      </c>
      <c r="D64" s="26"/>
      <c r="F64" s="18" t="s">
        <v>60</v>
      </c>
      <c r="G64" s="19"/>
      <c r="H64" s="19">
        <f>PRODUCT(H61:H63)</f>
        <v>31460</v>
      </c>
    </row>
    <row r="65" spans="1:8" x14ac:dyDescent="0.2">
      <c r="A65" s="17" t="s">
        <v>61</v>
      </c>
      <c r="B65" s="17"/>
      <c r="C65" s="17">
        <f>PRODUCT(C64,0.42)</f>
        <v>11180.4</v>
      </c>
      <c r="D65" s="26"/>
      <c r="F65" s="18" t="s">
        <v>61</v>
      </c>
      <c r="G65" s="19"/>
      <c r="H65" s="19">
        <f>PRODUCT(H64,0.42)</f>
        <v>13213.199999999999</v>
      </c>
    </row>
    <row r="66" spans="1:8" x14ac:dyDescent="0.2">
      <c r="A66" s="17" t="s">
        <v>56</v>
      </c>
      <c r="B66" s="17"/>
      <c r="C66" s="21">
        <f>SUM(C64:C65)</f>
        <v>37800.400000000001</v>
      </c>
      <c r="D66" s="26"/>
      <c r="F66" s="18" t="s">
        <v>56</v>
      </c>
      <c r="G66" s="19"/>
      <c r="H66" s="22">
        <f>SUM(H64:H65)</f>
        <v>44673.2</v>
      </c>
    </row>
    <row r="67" spans="1:8" x14ac:dyDescent="0.2">
      <c r="A67" s="15"/>
      <c r="B67" s="15"/>
      <c r="C67" s="15"/>
      <c r="D67" s="26"/>
    </row>
    <row r="68" spans="1:8" x14ac:dyDescent="0.2">
      <c r="A68" s="23">
        <v>9</v>
      </c>
      <c r="B68" s="23"/>
      <c r="C68" s="23"/>
      <c r="D68" s="27"/>
      <c r="E68" s="7"/>
      <c r="F68" s="7">
        <v>22</v>
      </c>
    </row>
    <row r="69" spans="1:8" x14ac:dyDescent="0.2">
      <c r="A69" s="17" t="s">
        <v>57</v>
      </c>
      <c r="B69" s="17"/>
      <c r="C69" s="17">
        <v>20</v>
      </c>
      <c r="D69" s="26"/>
      <c r="F69" s="18" t="s">
        <v>57</v>
      </c>
      <c r="G69" s="19"/>
      <c r="H69" s="19">
        <v>20</v>
      </c>
    </row>
    <row r="70" spans="1:8" x14ac:dyDescent="0.2">
      <c r="A70" s="17" t="s">
        <v>58</v>
      </c>
      <c r="B70" s="17"/>
      <c r="C70" s="17">
        <v>27.5</v>
      </c>
      <c r="D70" s="26"/>
      <c r="F70" s="18" t="s">
        <v>58</v>
      </c>
      <c r="G70" s="19"/>
      <c r="H70" s="19">
        <v>27.5</v>
      </c>
    </row>
    <row r="71" spans="1:8" x14ac:dyDescent="0.2">
      <c r="A71" s="17" t="s">
        <v>59</v>
      </c>
      <c r="B71" s="17"/>
      <c r="C71" s="17">
        <v>44</v>
      </c>
      <c r="D71" s="26"/>
      <c r="F71" s="18" t="s">
        <v>59</v>
      </c>
      <c r="G71" s="19"/>
      <c r="H71" s="19">
        <v>52</v>
      </c>
    </row>
    <row r="72" spans="1:8" x14ac:dyDescent="0.2">
      <c r="A72" s="17" t="s">
        <v>60</v>
      </c>
      <c r="B72" s="17"/>
      <c r="C72" s="17">
        <f>PRODUCT(C69:C71)</f>
        <v>24200</v>
      </c>
      <c r="D72" s="26"/>
      <c r="F72" s="18" t="s">
        <v>60</v>
      </c>
      <c r="G72" s="19"/>
      <c r="H72" s="19">
        <f>PRODUCT(H69:H71)</f>
        <v>28600</v>
      </c>
    </row>
    <row r="73" spans="1:8" x14ac:dyDescent="0.2">
      <c r="A73" s="17" t="s">
        <v>61</v>
      </c>
      <c r="B73" s="17"/>
      <c r="C73" s="17">
        <f>PRODUCT(C72,0.42)</f>
        <v>10164</v>
      </c>
      <c r="D73" s="26"/>
      <c r="F73" s="18" t="s">
        <v>61</v>
      </c>
      <c r="G73" s="19"/>
      <c r="H73" s="19">
        <f>PRODUCT(H72,0.42)</f>
        <v>12012</v>
      </c>
    </row>
    <row r="74" spans="1:8" x14ac:dyDescent="0.2">
      <c r="A74" s="17" t="s">
        <v>56</v>
      </c>
      <c r="B74" s="17"/>
      <c r="C74" s="21">
        <f>SUM(C72:C73)</f>
        <v>34364</v>
      </c>
      <c r="D74" s="26"/>
      <c r="F74" s="18" t="s">
        <v>56</v>
      </c>
      <c r="G74" s="19"/>
      <c r="H74" s="22">
        <f>SUM(H72:H73)</f>
        <v>40612</v>
      </c>
    </row>
    <row r="75" spans="1:8" x14ac:dyDescent="0.2">
      <c r="A75" s="15"/>
      <c r="B75" s="15"/>
      <c r="C75" s="15"/>
    </row>
    <row r="76" spans="1:8" x14ac:dyDescent="0.2">
      <c r="A76" s="23">
        <v>10</v>
      </c>
      <c r="B76" s="23"/>
      <c r="C76" s="23"/>
      <c r="D76" s="7"/>
      <c r="E76" s="7"/>
      <c r="F76" s="7">
        <v>23</v>
      </c>
    </row>
    <row r="77" spans="1:8" x14ac:dyDescent="0.2">
      <c r="A77" s="17" t="s">
        <v>57</v>
      </c>
      <c r="B77" s="17"/>
      <c r="C77" s="17">
        <v>25</v>
      </c>
      <c r="D77" s="26"/>
      <c r="F77" s="18" t="s">
        <v>57</v>
      </c>
      <c r="G77" s="19"/>
      <c r="H77" s="19">
        <v>25</v>
      </c>
    </row>
    <row r="78" spans="1:8" x14ac:dyDescent="0.2">
      <c r="A78" s="17" t="s">
        <v>58</v>
      </c>
      <c r="B78" s="17"/>
      <c r="C78" s="17">
        <v>22.5</v>
      </c>
      <c r="D78" s="26"/>
      <c r="F78" s="18" t="s">
        <v>58</v>
      </c>
      <c r="G78" s="19"/>
      <c r="H78" s="19">
        <v>22.5</v>
      </c>
    </row>
    <row r="79" spans="1:8" x14ac:dyDescent="0.2">
      <c r="A79" s="17" t="s">
        <v>59</v>
      </c>
      <c r="B79" s="17"/>
      <c r="C79" s="17">
        <v>44</v>
      </c>
      <c r="D79" s="26"/>
      <c r="F79" s="18" t="s">
        <v>59</v>
      </c>
      <c r="G79" s="19"/>
      <c r="H79" s="19">
        <v>52</v>
      </c>
    </row>
    <row r="80" spans="1:8" x14ac:dyDescent="0.2">
      <c r="A80" s="17" t="s">
        <v>60</v>
      </c>
      <c r="B80" s="17"/>
      <c r="C80" s="17">
        <f>PRODUCT(C77:C79)</f>
        <v>24750</v>
      </c>
      <c r="D80" s="26"/>
      <c r="F80" s="18" t="s">
        <v>60</v>
      </c>
      <c r="G80" s="19"/>
      <c r="H80" s="19">
        <f>PRODUCT(H77:H79)</f>
        <v>29250</v>
      </c>
    </row>
    <row r="81" spans="1:8" x14ac:dyDescent="0.2">
      <c r="A81" s="17" t="s">
        <v>61</v>
      </c>
      <c r="B81" s="17"/>
      <c r="C81" s="17">
        <f>PRODUCT(C80,0.42)</f>
        <v>10395</v>
      </c>
      <c r="D81" s="26"/>
      <c r="F81" s="18" t="s">
        <v>61</v>
      </c>
      <c r="G81" s="19"/>
      <c r="H81" s="19">
        <f>PRODUCT(H80,0.42)</f>
        <v>12285</v>
      </c>
    </row>
    <row r="82" spans="1:8" x14ac:dyDescent="0.2">
      <c r="A82" s="17" t="s">
        <v>56</v>
      </c>
      <c r="B82" s="17"/>
      <c r="C82" s="21">
        <f>SUM(C80:C81)</f>
        <v>35145</v>
      </c>
      <c r="D82" s="26"/>
      <c r="F82" s="18" t="s">
        <v>56</v>
      </c>
      <c r="G82" s="19"/>
      <c r="H82" s="22">
        <f>SUM(H80:H81)</f>
        <v>41535</v>
      </c>
    </row>
    <row r="83" spans="1:8" x14ac:dyDescent="0.2">
      <c r="A83" s="15"/>
      <c r="B83" s="15"/>
      <c r="C83" s="15"/>
    </row>
    <row r="84" spans="1:8" x14ac:dyDescent="0.2">
      <c r="A84" s="23">
        <v>11</v>
      </c>
      <c r="B84" s="23"/>
      <c r="C84" s="23"/>
      <c r="D84" s="7"/>
      <c r="E84" s="7"/>
      <c r="F84" s="7">
        <v>24</v>
      </c>
    </row>
    <row r="85" spans="1:8" x14ac:dyDescent="0.2">
      <c r="A85" s="17" t="s">
        <v>57</v>
      </c>
      <c r="B85" s="17"/>
      <c r="C85" s="17">
        <v>25</v>
      </c>
      <c r="D85" s="26"/>
      <c r="F85" s="18" t="s">
        <v>57</v>
      </c>
      <c r="G85" s="19"/>
      <c r="H85" s="19">
        <v>25</v>
      </c>
    </row>
    <row r="86" spans="1:8" x14ac:dyDescent="0.2">
      <c r="A86" s="17" t="s">
        <v>58</v>
      </c>
      <c r="B86" s="17"/>
      <c r="C86" s="17">
        <v>22.5</v>
      </c>
      <c r="D86" s="26"/>
      <c r="F86" s="18" t="s">
        <v>58</v>
      </c>
      <c r="G86" s="19"/>
      <c r="H86" s="19">
        <v>22.5</v>
      </c>
    </row>
    <row r="87" spans="1:8" x14ac:dyDescent="0.2">
      <c r="A87" s="17" t="s">
        <v>59</v>
      </c>
      <c r="B87" s="17"/>
      <c r="C87" s="17">
        <v>44</v>
      </c>
      <c r="D87" s="26"/>
      <c r="F87" s="18" t="s">
        <v>59</v>
      </c>
      <c r="G87" s="19"/>
      <c r="H87" s="19">
        <v>52</v>
      </c>
    </row>
    <row r="88" spans="1:8" x14ac:dyDescent="0.2">
      <c r="A88" s="17" t="s">
        <v>60</v>
      </c>
      <c r="B88" s="17"/>
      <c r="C88" s="17">
        <f>PRODUCT(C85:C87)</f>
        <v>24750</v>
      </c>
      <c r="D88" s="26"/>
      <c r="F88" s="18" t="s">
        <v>60</v>
      </c>
      <c r="G88" s="19"/>
      <c r="H88" s="19">
        <f>PRODUCT(H85:H87)</f>
        <v>29250</v>
      </c>
    </row>
    <row r="89" spans="1:8" x14ac:dyDescent="0.2">
      <c r="A89" s="17" t="s">
        <v>62</v>
      </c>
      <c r="B89" s="17"/>
      <c r="C89" s="17">
        <f>PRODUCT(C88,0.2)</f>
        <v>4950</v>
      </c>
      <c r="D89" s="26"/>
      <c r="F89" s="18" t="s">
        <v>62</v>
      </c>
      <c r="G89" s="19"/>
      <c r="H89" s="19">
        <f>PRODUCT(H88,0.2)</f>
        <v>5850</v>
      </c>
    </row>
    <row r="90" spans="1:8" x14ac:dyDescent="0.2">
      <c r="A90" s="17" t="s">
        <v>56</v>
      </c>
      <c r="B90" s="17"/>
      <c r="C90" s="21">
        <f>SUM(C88:C89)</f>
        <v>29700</v>
      </c>
      <c r="D90" s="26"/>
      <c r="F90" s="18" t="s">
        <v>56</v>
      </c>
      <c r="G90" s="19"/>
      <c r="H90" s="22">
        <f>SUM(H88:H89)</f>
        <v>35100</v>
      </c>
    </row>
    <row r="91" spans="1:8" x14ac:dyDescent="0.2">
      <c r="A91" s="15"/>
      <c r="B91" s="15"/>
      <c r="C91" s="15"/>
      <c r="D91" s="26"/>
      <c r="F91" s="20"/>
      <c r="G91" s="20"/>
      <c r="H91" s="20"/>
    </row>
    <row r="92" spans="1:8" x14ac:dyDescent="0.2">
      <c r="A92" s="23">
        <v>12</v>
      </c>
      <c r="B92" s="23"/>
      <c r="C92" s="23"/>
      <c r="D92" s="27"/>
      <c r="E92" s="7"/>
      <c r="F92" s="7">
        <v>25</v>
      </c>
    </row>
    <row r="93" spans="1:8" x14ac:dyDescent="0.2">
      <c r="A93" s="17" t="s">
        <v>57</v>
      </c>
      <c r="B93" s="17"/>
      <c r="C93" s="17">
        <v>22</v>
      </c>
      <c r="D93" s="26"/>
      <c r="F93" s="18" t="s">
        <v>57</v>
      </c>
      <c r="G93" s="19"/>
      <c r="H93" s="19">
        <v>22</v>
      </c>
    </row>
    <row r="94" spans="1:8" x14ac:dyDescent="0.2">
      <c r="A94" s="17" t="s">
        <v>58</v>
      </c>
      <c r="B94" s="17"/>
      <c r="C94" s="17">
        <v>22.5</v>
      </c>
      <c r="D94" s="26"/>
      <c r="F94" s="18" t="s">
        <v>58</v>
      </c>
      <c r="G94" s="19"/>
      <c r="H94" s="19">
        <v>22.5</v>
      </c>
    </row>
    <row r="95" spans="1:8" x14ac:dyDescent="0.2">
      <c r="A95" s="17" t="s">
        <v>59</v>
      </c>
      <c r="B95" s="17"/>
      <c r="C95" s="17">
        <v>44</v>
      </c>
      <c r="D95" s="26"/>
      <c r="F95" s="18" t="s">
        <v>59</v>
      </c>
      <c r="G95" s="19"/>
      <c r="H95" s="19">
        <v>52</v>
      </c>
    </row>
    <row r="96" spans="1:8" x14ac:dyDescent="0.2">
      <c r="A96" s="17" t="s">
        <v>60</v>
      </c>
      <c r="B96" s="17"/>
      <c r="C96" s="17">
        <f>PRODUCT(C93:C95)</f>
        <v>21780</v>
      </c>
      <c r="D96" s="26"/>
      <c r="F96" s="18" t="s">
        <v>60</v>
      </c>
      <c r="G96" s="19"/>
      <c r="H96" s="19">
        <f>PRODUCT(H93:H95)</f>
        <v>25740</v>
      </c>
    </row>
    <row r="97" spans="1:9" x14ac:dyDescent="0.2">
      <c r="A97" s="17" t="s">
        <v>62</v>
      </c>
      <c r="B97" s="17"/>
      <c r="C97" s="17">
        <f>PRODUCT(C96,0.2)</f>
        <v>4356</v>
      </c>
      <c r="D97" s="26"/>
      <c r="F97" s="18" t="s">
        <v>62</v>
      </c>
      <c r="G97" s="19"/>
      <c r="H97" s="19">
        <f>PRODUCT(H96,0.2)</f>
        <v>5148</v>
      </c>
    </row>
    <row r="98" spans="1:9" x14ac:dyDescent="0.2">
      <c r="A98" s="17" t="s">
        <v>56</v>
      </c>
      <c r="B98" s="17"/>
      <c r="C98" s="21">
        <f>SUM(C96:C97)</f>
        <v>26136</v>
      </c>
      <c r="D98" s="26"/>
      <c r="F98" s="18" t="s">
        <v>56</v>
      </c>
      <c r="G98" s="19"/>
      <c r="H98" s="22">
        <f>SUM(H96:H97)</f>
        <v>30888</v>
      </c>
    </row>
    <row r="99" spans="1:9" x14ac:dyDescent="0.2">
      <c r="A99" s="15"/>
      <c r="B99" s="15"/>
      <c r="C99" s="15"/>
      <c r="D99" s="26"/>
    </row>
    <row r="100" spans="1:9" x14ac:dyDescent="0.2">
      <c r="A100" s="23">
        <v>13</v>
      </c>
      <c r="B100" s="23"/>
      <c r="C100" s="23"/>
      <c r="D100" s="27"/>
      <c r="E100" s="7"/>
      <c r="F100" s="7">
        <v>26</v>
      </c>
    </row>
    <row r="101" spans="1:9" x14ac:dyDescent="0.2">
      <c r="A101" s="17" t="s">
        <v>57</v>
      </c>
      <c r="B101" s="17"/>
      <c r="C101" s="17">
        <v>20</v>
      </c>
      <c r="D101" s="26"/>
      <c r="F101" s="18" t="s">
        <v>57</v>
      </c>
      <c r="G101" s="19"/>
      <c r="H101" s="19">
        <v>20</v>
      </c>
      <c r="I101" s="20"/>
    </row>
    <row r="102" spans="1:9" x14ac:dyDescent="0.2">
      <c r="A102" s="17" t="s">
        <v>58</v>
      </c>
      <c r="B102" s="17"/>
      <c r="C102" s="17">
        <v>22.5</v>
      </c>
      <c r="D102" s="26"/>
      <c r="F102" s="18" t="s">
        <v>58</v>
      </c>
      <c r="G102" s="19"/>
      <c r="H102" s="19">
        <v>22.5</v>
      </c>
      <c r="I102" s="20"/>
    </row>
    <row r="103" spans="1:9" x14ac:dyDescent="0.2">
      <c r="A103" s="17" t="s">
        <v>59</v>
      </c>
      <c r="B103" s="17"/>
      <c r="C103" s="17">
        <v>44</v>
      </c>
      <c r="D103" s="26"/>
      <c r="F103" s="18" t="s">
        <v>59</v>
      </c>
      <c r="G103" s="19"/>
      <c r="H103" s="19">
        <v>52</v>
      </c>
      <c r="I103" s="20"/>
    </row>
    <row r="104" spans="1:9" x14ac:dyDescent="0.2">
      <c r="A104" s="17" t="s">
        <v>60</v>
      </c>
      <c r="B104" s="17"/>
      <c r="C104" s="17">
        <f>PRODUCT(C101:C103)</f>
        <v>19800</v>
      </c>
      <c r="D104" s="26"/>
      <c r="F104" s="18" t="s">
        <v>60</v>
      </c>
      <c r="G104" s="19"/>
      <c r="H104" s="19">
        <f>PRODUCT(H101:H103)</f>
        <v>23400</v>
      </c>
      <c r="I104" s="20"/>
    </row>
    <row r="105" spans="1:9" x14ac:dyDescent="0.2">
      <c r="A105" s="17" t="s">
        <v>65</v>
      </c>
      <c r="B105" s="17"/>
      <c r="C105" s="17">
        <f>PRODUCT(C104,0.2)</f>
        <v>3960</v>
      </c>
      <c r="D105" s="26"/>
      <c r="F105" s="18" t="s">
        <v>65</v>
      </c>
      <c r="G105" s="19"/>
      <c r="H105" s="19">
        <f>PRODUCT(H104,0.2)</f>
        <v>4680</v>
      </c>
      <c r="I105" s="20"/>
    </row>
    <row r="106" spans="1:9" x14ac:dyDescent="0.2">
      <c r="A106" s="17" t="s">
        <v>56</v>
      </c>
      <c r="B106" s="17"/>
      <c r="C106" s="21">
        <f>SUM(C104:C105)</f>
        <v>23760</v>
      </c>
      <c r="D106" s="26"/>
      <c r="F106" s="18" t="s">
        <v>56</v>
      </c>
      <c r="G106" s="19"/>
      <c r="H106" s="22">
        <f>SUM(H104:H105)</f>
        <v>28080</v>
      </c>
      <c r="I106" s="20"/>
    </row>
    <row r="107" spans="1:9" x14ac:dyDescent="0.2">
      <c r="A107" s="15"/>
      <c r="B107" s="15"/>
      <c r="C107" s="15"/>
    </row>
    <row r="108" spans="1:9" x14ac:dyDescent="0.2">
      <c r="A108" s="13"/>
      <c r="B108" s="13"/>
      <c r="C108" s="13"/>
    </row>
    <row r="109" spans="1:9" x14ac:dyDescent="0.2">
      <c r="A109" s="13"/>
      <c r="B109" s="13"/>
      <c r="C109" s="13"/>
    </row>
    <row r="110" spans="1:9" x14ac:dyDescent="0.2">
      <c r="A110" s="13"/>
      <c r="B110" s="13"/>
      <c r="C110" s="13"/>
    </row>
    <row r="111" spans="1:9" x14ac:dyDescent="0.2">
      <c r="A111" s="13"/>
      <c r="B111" s="13"/>
      <c r="C111" s="13"/>
    </row>
    <row r="112" spans="1:9" x14ac:dyDescent="0.2">
      <c r="A112" s="13"/>
      <c r="B112" s="13"/>
      <c r="C112" s="13"/>
    </row>
    <row r="113" spans="1:3" x14ac:dyDescent="0.2">
      <c r="A113" s="13"/>
      <c r="B113" s="13"/>
      <c r="C113" s="13"/>
    </row>
    <row r="114" spans="1:3" x14ac:dyDescent="0.2">
      <c r="A114" s="13"/>
      <c r="B114" s="13"/>
      <c r="C114" s="13"/>
    </row>
    <row r="115" spans="1:3" x14ac:dyDescent="0.2">
      <c r="A115" s="13"/>
      <c r="B115" s="13"/>
      <c r="C115" s="13"/>
    </row>
    <row r="116" spans="1:3" x14ac:dyDescent="0.2">
      <c r="A116" s="13"/>
      <c r="B116" s="13"/>
      <c r="C116" s="13"/>
    </row>
    <row r="117" spans="1:3" x14ac:dyDescent="0.2">
      <c r="A117" s="13"/>
      <c r="B117" s="13"/>
      <c r="C117" s="13"/>
    </row>
    <row r="118" spans="1:3" x14ac:dyDescent="0.2">
      <c r="A118" s="13"/>
      <c r="B118" s="13"/>
      <c r="C118" s="13"/>
    </row>
    <row r="119" spans="1:3" x14ac:dyDescent="0.2">
      <c r="A119" s="13"/>
      <c r="B119" s="13"/>
      <c r="C119" s="13"/>
    </row>
    <row r="120" spans="1:3" x14ac:dyDescent="0.2">
      <c r="A120" s="13"/>
      <c r="B120" s="13"/>
      <c r="C120" s="13"/>
    </row>
    <row r="121" spans="1:3" x14ac:dyDescent="0.2">
      <c r="A121" s="13"/>
      <c r="B121" s="13"/>
      <c r="C121" s="13"/>
    </row>
    <row r="122" spans="1:3" x14ac:dyDescent="0.2">
      <c r="A122" s="13"/>
      <c r="B122" s="13"/>
      <c r="C122" s="13"/>
    </row>
    <row r="123" spans="1:3" x14ac:dyDescent="0.2">
      <c r="A123" s="13"/>
      <c r="B123" s="13"/>
      <c r="C123" s="13"/>
    </row>
    <row r="124" spans="1:3" x14ac:dyDescent="0.2">
      <c r="A124" s="13"/>
      <c r="B124" s="13"/>
      <c r="C124" s="13"/>
    </row>
    <row r="125" spans="1:3" x14ac:dyDescent="0.2">
      <c r="A125" s="13"/>
      <c r="B125" s="13"/>
      <c r="C125" s="13"/>
    </row>
    <row r="126" spans="1:3" x14ac:dyDescent="0.2">
      <c r="A126" s="13"/>
      <c r="B126" s="13"/>
      <c r="C126" s="13"/>
    </row>
    <row r="127" spans="1:3" x14ac:dyDescent="0.2">
      <c r="A127" s="13"/>
      <c r="B127" s="13"/>
      <c r="C127" s="13"/>
    </row>
    <row r="128" spans="1:3" x14ac:dyDescent="0.2">
      <c r="A128" s="13"/>
      <c r="B128" s="13"/>
      <c r="C128" s="13"/>
    </row>
    <row r="129" spans="1:3" x14ac:dyDescent="0.2">
      <c r="A129" s="13"/>
      <c r="B129" s="13"/>
      <c r="C129" s="13"/>
    </row>
    <row r="130" spans="1:3" x14ac:dyDescent="0.2">
      <c r="A130" s="13"/>
      <c r="B130" s="13"/>
      <c r="C130" s="13"/>
    </row>
    <row r="131" spans="1:3" x14ac:dyDescent="0.2">
      <c r="A131" s="13"/>
      <c r="B131" s="13"/>
      <c r="C131" s="13"/>
    </row>
    <row r="132" spans="1:3" x14ac:dyDescent="0.2">
      <c r="A132" s="13"/>
      <c r="B132" s="13"/>
      <c r="C132" s="13"/>
    </row>
    <row r="133" spans="1:3" x14ac:dyDescent="0.2">
      <c r="A133" s="13"/>
      <c r="B133" s="13"/>
      <c r="C133" s="13"/>
    </row>
    <row r="134" spans="1:3" x14ac:dyDescent="0.2">
      <c r="A134" s="13"/>
      <c r="B134" s="13"/>
      <c r="C134" s="13"/>
    </row>
    <row r="135" spans="1:3" x14ac:dyDescent="0.2">
      <c r="A135" s="13"/>
      <c r="B135" s="13"/>
      <c r="C135" s="13"/>
    </row>
    <row r="136" spans="1:3" x14ac:dyDescent="0.2">
      <c r="A136" s="13"/>
      <c r="B136" s="13"/>
      <c r="C136" s="13"/>
    </row>
    <row r="137" spans="1:3" x14ac:dyDescent="0.2">
      <c r="A137" s="13"/>
      <c r="B137" s="13"/>
      <c r="C137" s="13"/>
    </row>
    <row r="138" spans="1:3" x14ac:dyDescent="0.2">
      <c r="A138" s="13"/>
      <c r="B138" s="13"/>
      <c r="C138" s="13"/>
    </row>
    <row r="139" spans="1:3" x14ac:dyDescent="0.2">
      <c r="A139" s="13"/>
      <c r="B139" s="13"/>
      <c r="C139" s="13"/>
    </row>
    <row r="140" spans="1:3" x14ac:dyDescent="0.2">
      <c r="A140" s="13"/>
      <c r="B140" s="13"/>
      <c r="C140" s="13"/>
    </row>
    <row r="141" spans="1:3" x14ac:dyDescent="0.2">
      <c r="A141" s="13"/>
      <c r="B141" s="13"/>
      <c r="C141" s="13"/>
    </row>
    <row r="142" spans="1:3" x14ac:dyDescent="0.2">
      <c r="A142" s="13"/>
      <c r="B142" s="13"/>
      <c r="C142" s="13"/>
    </row>
    <row r="143" spans="1:3" x14ac:dyDescent="0.2">
      <c r="A143" s="13"/>
      <c r="B143" s="13"/>
      <c r="C143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zoomScaleNormal="200" workbookViewId="0">
      <selection activeCell="A24" sqref="A24"/>
    </sheetView>
  </sheetViews>
  <sheetFormatPr baseColWidth="10" defaultColWidth="8.83203125" defaultRowHeight="15" x14ac:dyDescent="0.2"/>
  <sheetData>
    <row r="1" spans="1:8" ht="19" x14ac:dyDescent="0.25">
      <c r="B1" s="9" t="s">
        <v>74</v>
      </c>
    </row>
    <row r="3" spans="1:8" ht="16" x14ac:dyDescent="0.2">
      <c r="B3" s="8" t="s">
        <v>75</v>
      </c>
      <c r="C3" s="8"/>
      <c r="D3" s="8"/>
      <c r="E3" s="8"/>
      <c r="F3" s="8"/>
      <c r="G3" s="8"/>
    </row>
    <row r="5" spans="1:8" x14ac:dyDescent="0.2">
      <c r="B5" s="7" t="s">
        <v>33</v>
      </c>
    </row>
    <row r="6" spans="1:8" x14ac:dyDescent="0.2">
      <c r="A6" t="s">
        <v>1</v>
      </c>
      <c r="B6" t="s">
        <v>71</v>
      </c>
    </row>
    <row r="7" spans="1:8" x14ac:dyDescent="0.2">
      <c r="A7" t="s">
        <v>4</v>
      </c>
      <c r="B7" t="s">
        <v>72</v>
      </c>
    </row>
    <row r="8" spans="1:8" x14ac:dyDescent="0.2">
      <c r="A8" t="s">
        <v>5</v>
      </c>
      <c r="B8" t="s">
        <v>32</v>
      </c>
    </row>
    <row r="9" spans="1:8" x14ac:dyDescent="0.2">
      <c r="A9" t="s">
        <v>6</v>
      </c>
      <c r="B9" t="s">
        <v>31</v>
      </c>
    </row>
    <row r="10" spans="1:8" x14ac:dyDescent="0.2">
      <c r="A10" t="s">
        <v>7</v>
      </c>
      <c r="B10" t="s">
        <v>34</v>
      </c>
    </row>
    <row r="11" spans="1:8" x14ac:dyDescent="0.2">
      <c r="A11" t="s">
        <v>8</v>
      </c>
      <c r="B11" t="s">
        <v>37</v>
      </c>
    </row>
    <row r="12" spans="1:8" x14ac:dyDescent="0.2">
      <c r="A12" t="s">
        <v>15</v>
      </c>
      <c r="B12" t="s">
        <v>36</v>
      </c>
    </row>
    <row r="13" spans="1:8" x14ac:dyDescent="0.2">
      <c r="A13" t="s">
        <v>40</v>
      </c>
      <c r="B13" t="s">
        <v>35</v>
      </c>
    </row>
    <row r="14" spans="1:8" x14ac:dyDescent="0.2">
      <c r="A14" t="s">
        <v>41</v>
      </c>
      <c r="B14" s="11" t="s">
        <v>80</v>
      </c>
      <c r="C14" s="11"/>
      <c r="D14" s="11"/>
      <c r="E14" s="11"/>
      <c r="F14" s="11"/>
      <c r="G14" s="11"/>
      <c r="H14" s="11"/>
    </row>
    <row r="15" spans="1:8" x14ac:dyDescent="0.2">
      <c r="A15" t="s">
        <v>42</v>
      </c>
      <c r="B15" t="s">
        <v>38</v>
      </c>
    </row>
    <row r="16" spans="1:8" x14ac:dyDescent="0.2">
      <c r="A16" t="s">
        <v>43</v>
      </c>
      <c r="B16" t="s">
        <v>45</v>
      </c>
    </row>
    <row r="17" spans="1:6" x14ac:dyDescent="0.2">
      <c r="A17" t="s">
        <v>44</v>
      </c>
      <c r="B17" s="11" t="s">
        <v>79</v>
      </c>
      <c r="C17" s="11"/>
      <c r="D17" s="11"/>
      <c r="E17" s="11"/>
      <c r="F17" s="11"/>
    </row>
    <row r="18" spans="1:6" x14ac:dyDescent="0.2">
      <c r="A18" t="s">
        <v>39</v>
      </c>
      <c r="B18" t="s">
        <v>67</v>
      </c>
    </row>
    <row r="20" spans="1:6" x14ac:dyDescent="0.2">
      <c r="B20" s="7" t="s">
        <v>16</v>
      </c>
    </row>
    <row r="22" spans="1:6" x14ac:dyDescent="0.2">
      <c r="B22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workbookViewId="0">
      <selection activeCell="C10" sqref="B10:C10"/>
    </sheetView>
  </sheetViews>
  <sheetFormatPr baseColWidth="10" defaultColWidth="8.83203125" defaultRowHeight="15" x14ac:dyDescent="0.2"/>
  <sheetData>
    <row r="1" spans="1:7" ht="19" x14ac:dyDescent="0.25">
      <c r="B1" s="9" t="s">
        <v>74</v>
      </c>
    </row>
    <row r="3" spans="1:7" ht="16" x14ac:dyDescent="0.2">
      <c r="B3" s="8" t="s">
        <v>73</v>
      </c>
      <c r="C3" s="8"/>
      <c r="D3" s="8"/>
      <c r="E3" s="8"/>
      <c r="F3" s="8"/>
      <c r="G3" s="8"/>
    </row>
    <row r="5" spans="1:7" x14ac:dyDescent="0.2">
      <c r="B5" s="7" t="s">
        <v>33</v>
      </c>
    </row>
    <row r="6" spans="1:7" x14ac:dyDescent="0.2">
      <c r="A6" t="s">
        <v>1</v>
      </c>
      <c r="B6" t="s">
        <v>71</v>
      </c>
    </row>
    <row r="7" spans="1:7" x14ac:dyDescent="0.2">
      <c r="A7" t="s">
        <v>2</v>
      </c>
      <c r="B7" t="s">
        <v>72</v>
      </c>
    </row>
    <row r="8" spans="1:7" x14ac:dyDescent="0.2">
      <c r="A8" t="s">
        <v>3</v>
      </c>
      <c r="B8" t="s">
        <v>32</v>
      </c>
    </row>
    <row r="9" spans="1:7" x14ac:dyDescent="0.2">
      <c r="A9" t="s">
        <v>4</v>
      </c>
      <c r="B9" t="s">
        <v>31</v>
      </c>
    </row>
    <row r="10" spans="1:7" x14ac:dyDescent="0.2">
      <c r="A10" t="s">
        <v>4</v>
      </c>
      <c r="B10" t="s">
        <v>76</v>
      </c>
    </row>
    <row r="11" spans="1:7" x14ac:dyDescent="0.2">
      <c r="A11" t="s">
        <v>5</v>
      </c>
      <c r="B11" t="s">
        <v>32</v>
      </c>
    </row>
    <row r="12" spans="1:7" x14ac:dyDescent="0.2">
      <c r="A12" t="s">
        <v>6</v>
      </c>
      <c r="B12" t="s">
        <v>31</v>
      </c>
    </row>
    <row r="13" spans="1:7" x14ac:dyDescent="0.2">
      <c r="A13" t="s">
        <v>7</v>
      </c>
      <c r="B13" t="s">
        <v>34</v>
      </c>
    </row>
    <row r="14" spans="1:7" x14ac:dyDescent="0.2">
      <c r="A14" t="s">
        <v>8</v>
      </c>
      <c r="B14" t="s">
        <v>77</v>
      </c>
    </row>
    <row r="15" spans="1:7" x14ac:dyDescent="0.2">
      <c r="A15" t="s">
        <v>15</v>
      </c>
      <c r="B15" t="s">
        <v>36</v>
      </c>
    </row>
    <row r="16" spans="1:7" x14ac:dyDescent="0.2">
      <c r="A16" t="s">
        <v>40</v>
      </c>
      <c r="B16" t="s">
        <v>35</v>
      </c>
    </row>
    <row r="17" spans="1:8" x14ac:dyDescent="0.2">
      <c r="A17" t="s">
        <v>41</v>
      </c>
      <c r="B17" s="11" t="s">
        <v>80</v>
      </c>
      <c r="C17" s="11"/>
      <c r="D17" s="11"/>
      <c r="E17" s="11"/>
      <c r="F17" s="11"/>
      <c r="G17" s="11"/>
      <c r="H17" s="11"/>
    </row>
    <row r="18" spans="1:8" x14ac:dyDescent="0.2">
      <c r="A18" t="s">
        <v>42</v>
      </c>
      <c r="B18" t="s">
        <v>38</v>
      </c>
    </row>
    <row r="19" spans="1:8" x14ac:dyDescent="0.2">
      <c r="A19" t="s">
        <v>43</v>
      </c>
      <c r="B19" t="s">
        <v>45</v>
      </c>
    </row>
    <row r="20" spans="1:8" x14ac:dyDescent="0.2">
      <c r="A20" t="s">
        <v>44</v>
      </c>
      <c r="B20" s="11" t="s">
        <v>79</v>
      </c>
      <c r="C20" s="11"/>
      <c r="D20" s="11"/>
      <c r="E20" s="11"/>
      <c r="F20" s="11"/>
    </row>
    <row r="21" spans="1:8" x14ac:dyDescent="0.2">
      <c r="A21" t="s">
        <v>39</v>
      </c>
      <c r="B21" t="s">
        <v>67</v>
      </c>
    </row>
    <row r="23" spans="1:8" x14ac:dyDescent="0.2">
      <c r="B23" s="7" t="s">
        <v>16</v>
      </c>
    </row>
    <row r="26" spans="1:8" x14ac:dyDescent="0.2">
      <c r="B2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Carpenter</dc:creator>
  <cp:lastModifiedBy>Microsoft Office User</cp:lastModifiedBy>
  <dcterms:created xsi:type="dcterms:W3CDTF">2019-01-28T00:35:54Z</dcterms:created>
  <dcterms:modified xsi:type="dcterms:W3CDTF">2019-02-05T21:31:05Z</dcterms:modified>
</cp:coreProperties>
</file>