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c6126daff91742/Desktop/ENTRI/End to End PROJECT/"/>
    </mc:Choice>
  </mc:AlternateContent>
  <xr:revisionPtr revIDLastSave="20" documentId="8_{593FF837-5DCB-4B43-B33F-56F79EFEB1D7}" xr6:coauthVersionLast="47" xr6:coauthVersionMax="47" xr10:uidLastSave="{DDC446E6-4C2E-43A7-ABD9-12025EE455D6}"/>
  <bookViews>
    <workbookView xWindow="-108" yWindow="-108" windowWidth="23256" windowHeight="12576" activeTab="1" xr2:uid="{7317ED95-61C6-46CE-B148-3443B342CE6F}"/>
  </bookViews>
  <sheets>
    <sheet name="raw_data" sheetId="1" r:id="rId1"/>
    <sheet name="cleaned_data" sheetId="2" r:id="rId2"/>
    <sheet name="pivot_analysis" sheetId="5" r:id="rId3"/>
  </sheets>
  <definedNames>
    <definedName name="ExternalData_1" localSheetId="1" hidden="1">cleaned_data!$A$1:$AJ$2241</definedName>
  </definedNames>
  <calcPr calcId="191029"/>
  <pivotCaches>
    <pivotCache cacheId="41" r:id="rId4"/>
  </pivotCaches>
</workbook>
</file>

<file path=xl/calcChain.xml><?xml version="1.0" encoding="utf-8"?>
<calcChain xmlns="http://schemas.openxmlformats.org/spreadsheetml/2006/main">
  <c r="AB2207" i="2" l="1"/>
  <c r="AB234" i="2"/>
  <c r="AB1580" i="2"/>
  <c r="AB1362" i="2"/>
  <c r="AB1406" i="2"/>
  <c r="AB600" i="2"/>
  <c r="AB1445" i="2"/>
  <c r="AB1753" i="2"/>
  <c r="AB1009" i="2"/>
  <c r="AB1249" i="2"/>
  <c r="AB1072" i="2"/>
  <c r="AB292" i="2"/>
  <c r="AB1952" i="2"/>
  <c r="AB94" i="2"/>
  <c r="AB865" i="2"/>
  <c r="AB927" i="2"/>
  <c r="AB349" i="2"/>
  <c r="AB745" i="2"/>
  <c r="AB1348" i="2"/>
  <c r="AB2143" i="2"/>
  <c r="AB1828" i="2"/>
  <c r="AB29" i="2"/>
  <c r="AB1853" i="2"/>
  <c r="AB153" i="2"/>
  <c r="AB1341" i="2"/>
  <c r="AB56" i="2"/>
  <c r="AB935" i="2"/>
  <c r="AB1590" i="2"/>
  <c r="AB1560" i="2"/>
  <c r="AB1744" i="2"/>
  <c r="AB994" i="2"/>
  <c r="AB853" i="2"/>
  <c r="AB319" i="2"/>
  <c r="AB1016" i="2"/>
  <c r="AB1722" i="2"/>
  <c r="AB317" i="2"/>
  <c r="AB2100" i="2"/>
  <c r="AB797" i="2"/>
  <c r="AB413" i="2"/>
  <c r="AB91" i="2"/>
  <c r="AB34" i="2"/>
  <c r="AB1133" i="2"/>
  <c r="AB1542" i="2"/>
  <c r="AB5" i="2"/>
  <c r="AB1561" i="2"/>
  <c r="AB408" i="2"/>
  <c r="AB1608" i="2"/>
  <c r="AB2164" i="2"/>
  <c r="AB774" i="2"/>
  <c r="AB574" i="2"/>
  <c r="AB1414" i="2"/>
  <c r="AB776" i="2"/>
  <c r="AB2027" i="2"/>
  <c r="AB790" i="2"/>
  <c r="AB1262" i="2"/>
  <c r="AB1958" i="2"/>
  <c r="AB242" i="2"/>
  <c r="AB1839" i="2"/>
  <c r="AB1274" i="2"/>
  <c r="AB1893" i="2"/>
  <c r="AB1006" i="2"/>
  <c r="AB1283" i="2"/>
  <c r="AB2046" i="2"/>
  <c r="AB917" i="2"/>
  <c r="AB2041" i="2"/>
  <c r="AB833" i="2"/>
  <c r="AB2081" i="2"/>
  <c r="AB2186" i="2"/>
  <c r="AB169" i="2"/>
  <c r="AB1528" i="2"/>
  <c r="AB1047" i="2"/>
  <c r="AB1116" i="2"/>
  <c r="AB1370" i="2"/>
  <c r="AB1244" i="2"/>
  <c r="AB2187" i="2"/>
  <c r="AB829" i="2"/>
  <c r="AB1221" i="2"/>
  <c r="AB39" i="2"/>
  <c r="AB669" i="2"/>
  <c r="AB821" i="2"/>
  <c r="AB139" i="2"/>
  <c r="AB911" i="2"/>
  <c r="AB1844" i="2"/>
  <c r="AB1230" i="2"/>
  <c r="AB165" i="2"/>
  <c r="AB233" i="2"/>
  <c r="AB1097" i="2"/>
  <c r="AB2200" i="2"/>
  <c r="AB405" i="2"/>
  <c r="AB1585" i="2"/>
  <c r="AB2238" i="2"/>
  <c r="AB1034" i="2"/>
  <c r="AB246" i="2"/>
  <c r="AB905" i="2"/>
  <c r="AB569" i="2"/>
  <c r="AB1343" i="2"/>
  <c r="AB2023" i="2"/>
  <c r="AB1881" i="2"/>
  <c r="AB2126" i="2"/>
  <c r="AB137" i="2"/>
  <c r="AB1308" i="2"/>
  <c r="AB470" i="2"/>
  <c r="AB952" i="2"/>
  <c r="AB1486" i="2"/>
  <c r="AB1342" i="2"/>
  <c r="AB1275" i="2"/>
  <c r="AB718" i="2"/>
  <c r="AB394" i="2"/>
  <c r="AB1589" i="2"/>
  <c r="AB1699" i="2"/>
  <c r="AB2213" i="2"/>
  <c r="AB1045" i="2"/>
  <c r="AB837" i="2"/>
  <c r="AB1803" i="2"/>
  <c r="AB1749" i="2"/>
  <c r="AB694" i="2"/>
  <c r="AB1254" i="2"/>
  <c r="AB1460" i="2"/>
  <c r="AB1525" i="2"/>
  <c r="AB2079" i="2"/>
  <c r="AB1536" i="2"/>
  <c r="AB1272" i="2"/>
  <c r="AB1982" i="2"/>
  <c r="AB1748" i="2"/>
  <c r="AB1648" i="2"/>
  <c r="AB958" i="2"/>
  <c r="AB1170" i="2"/>
  <c r="AB74" i="2"/>
  <c r="AB374" i="2"/>
  <c r="AB1321" i="2"/>
  <c r="AB1070" i="2"/>
  <c r="AB2048" i="2"/>
  <c r="AB698" i="2"/>
  <c r="AB1211" i="2"/>
  <c r="AB288" i="2"/>
  <c r="AB1527" i="2"/>
  <c r="AB1800" i="2"/>
  <c r="AB1419" i="2"/>
  <c r="AB838" i="2"/>
  <c r="AB2148" i="2"/>
  <c r="AB1407" i="2"/>
  <c r="AB123" i="2"/>
  <c r="AB1287" i="2"/>
  <c r="AB1501" i="2"/>
  <c r="AB687" i="2"/>
  <c r="AB2179" i="2"/>
  <c r="AB1421" i="2"/>
  <c r="AB376" i="2"/>
  <c r="AB680" i="2"/>
  <c r="AB1911" i="2"/>
  <c r="AB668" i="2"/>
  <c r="AB318" i="2"/>
  <c r="AB1042" i="2"/>
  <c r="AB939" i="2"/>
  <c r="AB1372" i="2"/>
  <c r="AB1337" i="2"/>
  <c r="AB2116" i="2"/>
  <c r="AB54" i="2"/>
  <c r="AB1596" i="2"/>
  <c r="AB945" i="2"/>
  <c r="AB1124" i="2"/>
  <c r="AB1900" i="2"/>
  <c r="AB22" i="2"/>
  <c r="AB286" i="2"/>
  <c r="AB47" i="2"/>
  <c r="AB2149" i="2"/>
  <c r="AB1093" i="2"/>
  <c r="AB24" i="2"/>
  <c r="AB1674" i="2"/>
  <c r="AB502" i="2"/>
  <c r="AB125" i="2"/>
  <c r="AB1369" i="2"/>
  <c r="AB1019" i="2"/>
  <c r="AB1469" i="2"/>
  <c r="AB1206" i="2"/>
  <c r="AB764" i="2"/>
  <c r="AB1259" i="2"/>
  <c r="AB1505" i="2"/>
  <c r="AB1981" i="2"/>
  <c r="AB168" i="2"/>
  <c r="AB1625" i="2"/>
  <c r="AB386" i="2"/>
  <c r="AB1282" i="2"/>
  <c r="AB1698" i="2"/>
  <c r="AB1782" i="2"/>
  <c r="AB602" i="2"/>
  <c r="AB1497" i="2"/>
  <c r="AB210" i="2"/>
  <c r="AB1438" i="2"/>
  <c r="AB1410" i="2"/>
  <c r="AB1539" i="2"/>
  <c r="AB1586" i="2"/>
  <c r="AB1638" i="2"/>
  <c r="AB467" i="2"/>
  <c r="AB1212" i="2"/>
  <c r="AB61" i="2"/>
  <c r="AB714" i="2"/>
  <c r="AB428" i="2"/>
  <c r="AB914" i="2"/>
  <c r="AB287" i="2"/>
  <c r="AB2043" i="2"/>
  <c r="AB1614" i="2"/>
  <c r="AB49" i="2"/>
  <c r="AB110" i="2"/>
  <c r="AB1534" i="2"/>
  <c r="AB964" i="2"/>
  <c r="AB786" i="2"/>
  <c r="AB1592" i="2"/>
  <c r="AB915" i="2"/>
  <c r="AB1225" i="2"/>
  <c r="AB366" i="2"/>
  <c r="AB1729" i="2"/>
  <c r="AB1484" i="2"/>
  <c r="AB972" i="2"/>
  <c r="AB584" i="2"/>
  <c r="AB1276" i="2"/>
  <c r="AB1506" i="2"/>
  <c r="AB1843" i="2"/>
  <c r="AB200" i="2"/>
  <c r="AB663" i="2"/>
  <c r="AB700" i="2"/>
  <c r="AB980" i="2"/>
  <c r="AB2202" i="2"/>
  <c r="AB419" i="2"/>
  <c r="AB1708" i="2"/>
  <c r="AB1946" i="2"/>
  <c r="AB135" i="2"/>
  <c r="AB301" i="2"/>
  <c r="AB963" i="2"/>
  <c r="AB1941" i="2"/>
  <c r="AB701" i="2"/>
  <c r="AB2225" i="2"/>
  <c r="AB1838" i="2"/>
  <c r="AB1723" i="2"/>
  <c r="AB1811" i="2"/>
  <c r="AB1831" i="2"/>
  <c r="AB1432" i="2"/>
  <c r="AB207" i="2"/>
  <c r="AB509" i="2"/>
  <c r="AB1108" i="2"/>
  <c r="AB950" i="2"/>
  <c r="AB466" i="2"/>
  <c r="AB1239" i="2"/>
  <c r="AB1234" i="2"/>
  <c r="AB1202" i="2"/>
  <c r="AB16" i="2"/>
  <c r="AB1935" i="2"/>
  <c r="AB1779" i="2"/>
  <c r="AB969" i="2"/>
  <c r="AB1165" i="2"/>
  <c r="AB161" i="2"/>
  <c r="AB119" i="2"/>
  <c r="AB997" i="2"/>
  <c r="AB1975" i="2"/>
  <c r="AB28" i="2"/>
  <c r="AB1480" i="2"/>
  <c r="AB1400" i="2"/>
  <c r="AB1309" i="2"/>
  <c r="AB499" i="2"/>
  <c r="AB2223" i="2"/>
  <c r="AB995" i="2"/>
  <c r="AB673" i="2"/>
  <c r="AB231" i="2"/>
  <c r="AB1675" i="2"/>
  <c r="AB1273" i="2"/>
  <c r="AB518" i="2"/>
  <c r="AB2101" i="2"/>
  <c r="AB766" i="2"/>
  <c r="AB1385" i="2"/>
  <c r="AB106" i="2"/>
  <c r="AB1062" i="2"/>
  <c r="AB594" i="2"/>
  <c r="AB1955" i="2"/>
  <c r="AB78" i="2"/>
  <c r="AB1395" i="2"/>
  <c r="AB1319" i="2"/>
  <c r="AB872" i="2"/>
  <c r="AB1338" i="2"/>
  <c r="AB936" i="2"/>
  <c r="AB741" i="2"/>
  <c r="AB885" i="2"/>
  <c r="AB80" i="2"/>
  <c r="AB1959" i="2"/>
  <c r="AB429" i="2"/>
  <c r="AB2044" i="2"/>
  <c r="AB453" i="2"/>
  <c r="AB1344" i="2"/>
  <c r="AB1842" i="2"/>
  <c r="AB1949" i="2"/>
  <c r="AB712" i="2"/>
  <c r="AB2015" i="2"/>
  <c r="AB334" i="2"/>
  <c r="AB478" i="2"/>
  <c r="AB281" i="2"/>
  <c r="AB273" i="2"/>
  <c r="AB109" i="2"/>
  <c r="AB525" i="2"/>
  <c r="AB976" i="2"/>
  <c r="AB1376" i="2"/>
  <c r="AB1878" i="2"/>
  <c r="AB131" i="2"/>
  <c r="AB1143" i="2"/>
  <c r="AB1860" i="2"/>
  <c r="AB1701" i="2"/>
  <c r="AB1373" i="2"/>
  <c r="AB1521" i="2"/>
  <c r="AB810" i="2"/>
  <c r="AB803" i="2"/>
  <c r="AB1870" i="2"/>
  <c r="AB1989" i="2"/>
  <c r="AB1306" i="2"/>
  <c r="AB523" i="2"/>
  <c r="AB1007" i="2"/>
  <c r="AB456" i="2"/>
  <c r="AB450" i="2"/>
  <c r="AB377" i="2"/>
  <c r="AB1113" i="2"/>
  <c r="AB1567" i="2"/>
  <c r="AB1523" i="2"/>
  <c r="AB719" i="2"/>
  <c r="AB510" i="2"/>
  <c r="AB762" i="2"/>
  <c r="AB53" i="2"/>
  <c r="AB1606" i="2"/>
  <c r="AB630" i="2"/>
  <c r="AB545" i="2"/>
  <c r="AB806" i="2"/>
  <c r="AB1921" i="2"/>
  <c r="AB2065" i="2"/>
  <c r="AB1242" i="2"/>
  <c r="AB715" i="2"/>
  <c r="AB157" i="2"/>
  <c r="AB1433" i="2"/>
  <c r="AB118" i="2"/>
  <c r="AB2088" i="2"/>
  <c r="AB487" i="2"/>
  <c r="AB1610" i="2"/>
  <c r="AB2185" i="2"/>
  <c r="AB404" i="2"/>
  <c r="AB1793" i="2"/>
  <c r="AB686" i="2"/>
  <c r="AB1347" i="2"/>
  <c r="AB424" i="2"/>
  <c r="AB1768" i="2"/>
  <c r="AB751" i="2"/>
  <c r="AB43" i="2"/>
  <c r="AB1966" i="2"/>
  <c r="AB1798" i="2"/>
  <c r="AB1939" i="2"/>
  <c r="AB447" i="2"/>
  <c r="AB658" i="2"/>
  <c r="AB1424" i="2"/>
  <c r="AB763" i="2"/>
  <c r="AB1994" i="2"/>
  <c r="AB1071" i="2"/>
  <c r="AB1459" i="2"/>
  <c r="AB505" i="2"/>
  <c r="AB684" i="2"/>
  <c r="AB1926" i="2"/>
  <c r="AB2196" i="2"/>
  <c r="AB876" i="2"/>
  <c r="AB593" i="2"/>
  <c r="AB918" i="2"/>
  <c r="AB1278" i="2"/>
  <c r="AB1059" i="2"/>
  <c r="AB1453" i="2"/>
  <c r="AB1058" i="2"/>
  <c r="AB562" i="2"/>
  <c r="AB225" i="2"/>
  <c r="AB1799" i="2"/>
  <c r="AB635" i="2"/>
  <c r="AB1732" i="2"/>
  <c r="AB990" i="2"/>
  <c r="AB1809" i="2"/>
  <c r="AB1933" i="2"/>
  <c r="AB2038" i="2"/>
  <c r="AB1750" i="2"/>
  <c r="AB760" i="2"/>
  <c r="AB541" i="2"/>
  <c r="AB268" i="2"/>
  <c r="AB1623" i="2"/>
  <c r="AB42" i="2"/>
  <c r="AB328" i="2"/>
  <c r="AB1681" i="2"/>
  <c r="AB89" i="2"/>
  <c r="AB1683" i="2"/>
  <c r="AB1117" i="2"/>
  <c r="AB1988" i="2"/>
  <c r="AB1074" i="2"/>
  <c r="AB973" i="2"/>
  <c r="AB1650" i="2"/>
  <c r="AB533" i="2"/>
  <c r="AB44" i="2"/>
  <c r="AB33" i="2"/>
  <c r="AB290" i="2"/>
  <c r="AB2070" i="2"/>
  <c r="AB999" i="2"/>
  <c r="AB1632" i="2"/>
  <c r="AB2105" i="2"/>
  <c r="AB1635" i="2"/>
  <c r="AB690" i="2"/>
  <c r="AB1171" i="2"/>
  <c r="AB1522" i="2"/>
  <c r="AB1119" i="2"/>
  <c r="AB1532" i="2"/>
  <c r="AB2075" i="2"/>
  <c r="AB835" i="2"/>
  <c r="AB1130" i="2"/>
  <c r="AB1719" i="2"/>
  <c r="AB889" i="2"/>
  <c r="AB975" i="2"/>
  <c r="AB1216" i="2"/>
  <c r="AB490" i="2"/>
  <c r="AB662" i="2"/>
  <c r="AB2129" i="2"/>
  <c r="AB191" i="2"/>
  <c r="AB1945" i="2"/>
  <c r="AB1690" i="2"/>
  <c r="AB974" i="2"/>
  <c r="AB2215" i="2"/>
  <c r="AB1149" i="2"/>
  <c r="AB2009" i="2"/>
  <c r="AB1846" i="2"/>
  <c r="AB219" i="2"/>
  <c r="AB1531" i="2"/>
  <c r="AB864" i="2"/>
  <c r="AB116" i="2"/>
  <c r="AB638" i="2"/>
  <c r="AB2069" i="2"/>
  <c r="AB1447" i="2"/>
  <c r="AB604" i="2"/>
  <c r="AB70" i="2"/>
  <c r="AB1494" i="2"/>
  <c r="AB2125" i="2"/>
  <c r="AB414" i="2"/>
  <c r="AB1131" i="2"/>
  <c r="AB1672" i="2"/>
  <c r="AB1715" i="2"/>
  <c r="AB130" i="2"/>
  <c r="AB1642" i="2"/>
  <c r="AB330" i="2"/>
  <c r="AB2240" i="2"/>
  <c r="AB2050" i="2"/>
  <c r="AB637" i="2"/>
  <c r="AB1160" i="2"/>
  <c r="AB1462" i="2"/>
  <c r="AB1789" i="2"/>
  <c r="AB1716" i="2"/>
  <c r="AB1822" i="2"/>
  <c r="AB1682" i="2"/>
  <c r="AB839" i="2"/>
  <c r="AB901" i="2"/>
  <c r="AB982" i="2"/>
  <c r="AB1735" i="2"/>
  <c r="AB1063" i="2"/>
  <c r="AB1781" i="2"/>
  <c r="AB192" i="2"/>
  <c r="AB368" i="2"/>
  <c r="AB1920" i="2"/>
  <c r="AB514" i="2"/>
  <c r="AB1932" i="2"/>
  <c r="AB879" i="2"/>
  <c r="AB640" i="2"/>
  <c r="AB1906" i="2"/>
  <c r="AB2123" i="2"/>
  <c r="AB1476" i="2"/>
  <c r="AB906" i="2"/>
  <c r="AB280" i="2"/>
  <c r="AB10" i="2"/>
  <c r="AB611" i="2"/>
  <c r="AB2168" i="2"/>
  <c r="AB677" i="2"/>
  <c r="AB547" i="2"/>
  <c r="AB970" i="2"/>
  <c r="AB297" i="2"/>
  <c r="AB947" i="2"/>
  <c r="AB1192" i="2"/>
  <c r="AB87" i="2"/>
  <c r="AB84" i="2"/>
  <c r="AB754" i="2"/>
  <c r="AB422" i="2"/>
  <c r="AB182" i="2"/>
  <c r="AB437" i="2"/>
  <c r="AB1710" i="2"/>
  <c r="AB949" i="2"/>
  <c r="AB2111" i="2"/>
  <c r="AB1859" i="2"/>
  <c r="AB724" i="2"/>
  <c r="AB1599" i="2"/>
  <c r="AB1001" i="2"/>
  <c r="AB1679" i="2"/>
  <c r="AB1411" i="2"/>
  <c r="AB397" i="2"/>
  <c r="AB1324" i="2"/>
  <c r="AB1901" i="2"/>
  <c r="AB1717" i="2"/>
  <c r="AB867" i="2"/>
  <c r="AB1834" i="2"/>
  <c r="AB1020" i="2"/>
  <c r="AB1956" i="2"/>
  <c r="AB768" i="2"/>
  <c r="AB695" i="2"/>
  <c r="AB552" i="2"/>
  <c r="AB238" i="2"/>
  <c r="AB2013" i="2"/>
  <c r="AB1492" i="2"/>
  <c r="AB2052" i="2"/>
  <c r="AB1609" i="2"/>
  <c r="AB2077" i="2"/>
  <c r="AB25" i="2"/>
  <c r="AB2011" i="2"/>
  <c r="AB580" i="2"/>
  <c r="AB306" i="2"/>
  <c r="AB493" i="2"/>
  <c r="AB1996" i="2"/>
  <c r="AB532" i="2"/>
  <c r="AB652" i="2"/>
  <c r="AB2191" i="2"/>
  <c r="AB1865" i="2"/>
  <c r="AB854" i="2"/>
  <c r="AB1848" i="2"/>
  <c r="AB1837" i="2"/>
  <c r="AB1581" i="2"/>
  <c r="AB2093" i="2"/>
  <c r="AB1879" i="2"/>
  <c r="AB519" i="2"/>
  <c r="AB836" i="2"/>
  <c r="AB2051" i="2"/>
  <c r="AB1873" i="2"/>
  <c r="AB996" i="2"/>
  <c r="AB746" i="2"/>
  <c r="AB931" i="2"/>
  <c r="AB1229" i="2"/>
  <c r="AB759" i="2"/>
  <c r="AB2037" i="2"/>
  <c r="AB1135" i="2"/>
  <c r="AB201" i="2"/>
  <c r="AB747" i="2"/>
  <c r="AB1304" i="2"/>
  <c r="AB517" i="2"/>
  <c r="AB1299" i="2"/>
  <c r="AB641" i="2"/>
  <c r="AB1777" i="2"/>
  <c r="AB1892" i="2"/>
  <c r="AB2131" i="2"/>
  <c r="AB2098" i="2"/>
  <c r="AB1490" i="2"/>
  <c r="AB1605" i="2"/>
  <c r="AB2084" i="2"/>
  <c r="AB1243" i="2"/>
  <c r="AB1293" i="2"/>
  <c r="AB2057" i="2"/>
  <c r="AB812" i="2"/>
  <c r="AB1622" i="2"/>
  <c r="AB2166" i="2"/>
  <c r="AB1235" i="2"/>
  <c r="AB418" i="2"/>
  <c r="AB371" i="2"/>
  <c r="AB653" i="2"/>
  <c r="AB1868" i="2"/>
  <c r="AB1479" i="2"/>
  <c r="AB55" i="2"/>
  <c r="AB756" i="2"/>
  <c r="AB1767" i="2"/>
  <c r="AB1392" i="2"/>
  <c r="AB2156" i="2"/>
  <c r="AB1331" i="2"/>
  <c r="AB416" i="2"/>
  <c r="AB1576" i="2"/>
  <c r="AB1942" i="2"/>
  <c r="AB1078" i="2"/>
  <c r="AB1570" i="2"/>
  <c r="AB484" i="2"/>
  <c r="AB798" i="2"/>
  <c r="AB920" i="2"/>
  <c r="AB324" i="2"/>
  <c r="AB659" i="2"/>
  <c r="AB222" i="2"/>
  <c r="AB1261" i="2"/>
  <c r="AB1754" i="2"/>
  <c r="AB773" i="2"/>
  <c r="AB149" i="2"/>
  <c r="AB1297" i="2"/>
  <c r="AB257" i="2"/>
  <c r="AB120" i="2"/>
  <c r="AB1332" i="2"/>
  <c r="AB930" i="2"/>
  <c r="AB1099" i="2"/>
  <c r="AB457" i="2"/>
  <c r="AB709" i="2"/>
  <c r="AB9" i="2"/>
  <c r="AB228" i="2"/>
  <c r="AB862" i="2"/>
  <c r="AB1835" i="2"/>
  <c r="AB1195" i="2"/>
  <c r="AB2005" i="2"/>
  <c r="AB881" i="2"/>
  <c r="AB336" i="2"/>
  <c r="AB427" i="2"/>
  <c r="AB1520" i="2"/>
  <c r="AB2086" i="2"/>
  <c r="AB1470" i="2"/>
  <c r="AB184" i="2"/>
  <c r="AB1804" i="2"/>
  <c r="AB1163" i="2"/>
  <c r="AB1918" i="2"/>
  <c r="AB1631" i="2"/>
  <c r="AB1002" i="2"/>
  <c r="AB298" i="2"/>
  <c r="AB850" i="2"/>
  <c r="AB1465" i="2"/>
  <c r="AB27" i="2"/>
  <c r="AB1043" i="2"/>
  <c r="AB521" i="2"/>
  <c r="AB2178" i="2"/>
  <c r="AB2203" i="2"/>
  <c r="AB2000" i="2"/>
  <c r="AB725" i="2"/>
  <c r="AB2135" i="2"/>
  <c r="AB891" i="2"/>
  <c r="AB1927" i="2"/>
  <c r="AB1832" i="2"/>
  <c r="AB1318" i="2"/>
  <c r="AB3" i="2"/>
  <c r="AB2004" i="2"/>
  <c r="AB1658" i="2"/>
  <c r="AB65" i="2"/>
  <c r="AB508" i="2"/>
  <c r="AB362" i="2"/>
  <c r="AB1602" i="2"/>
  <c r="AB717" i="2"/>
  <c r="AB2183" i="2"/>
  <c r="AB1895" i="2"/>
  <c r="AB197" i="2"/>
  <c r="AB1673" i="2"/>
  <c r="AB2114" i="2"/>
  <c r="AB771" i="2"/>
  <c r="AB1889" i="2"/>
  <c r="AB749" i="2"/>
  <c r="AB2224" i="2"/>
  <c r="AB1823" i="2"/>
  <c r="AB347" i="2"/>
  <c r="AB1709" i="2"/>
  <c r="AB815" i="2"/>
  <c r="AB1356" i="2"/>
  <c r="AB899" i="2"/>
  <c r="AB1023" i="2"/>
  <c r="AB2033" i="2"/>
  <c r="AB1491" i="2"/>
  <c r="AB1652" i="2"/>
  <c r="AB550" i="2"/>
  <c r="AB2234" i="2"/>
  <c r="AB1706" i="2"/>
  <c r="AB627" i="2"/>
  <c r="AB2211" i="2"/>
  <c r="AB1487" i="2"/>
  <c r="AB903" i="2"/>
  <c r="AB729" i="2"/>
  <c r="AB813" i="2"/>
  <c r="AB827" i="2"/>
  <c r="AB474" i="2"/>
  <c r="AB1003" i="2"/>
  <c r="AB704" i="2"/>
  <c r="AB1728" i="2"/>
  <c r="AB299" i="2"/>
  <c r="AB180" i="2"/>
  <c r="AB2053" i="2"/>
  <c r="AB608" i="2"/>
  <c r="AB842" i="2"/>
  <c r="AB1677" i="2"/>
  <c r="AB1010" i="2"/>
  <c r="AB1451" i="2"/>
  <c r="AB38" i="2"/>
  <c r="AB1756" i="2"/>
  <c r="AB1379" i="2"/>
  <c r="AB1220" i="2"/>
  <c r="AB2035" i="2"/>
  <c r="AB948" i="2"/>
  <c r="AB1256" i="2"/>
  <c r="AB1687" i="2"/>
  <c r="AB1441" i="2"/>
  <c r="AB634" i="2"/>
  <c r="AB1801" i="2"/>
  <c r="AB352" i="2"/>
  <c r="AB1612" i="2"/>
  <c r="AB1856" i="2"/>
  <c r="AB830" i="2"/>
  <c r="AB185" i="2"/>
  <c r="AB1231" i="2"/>
  <c r="AB1101" i="2"/>
  <c r="AB1258" i="2"/>
  <c r="AB1815" i="2"/>
  <c r="AB767" i="2"/>
  <c r="AB897" i="2"/>
  <c r="AB451" i="2"/>
  <c r="AB383" i="2"/>
  <c r="AB2110" i="2"/>
  <c r="AB1280" i="2"/>
  <c r="AB1603" i="2"/>
  <c r="AB770" i="2"/>
  <c r="AB1061" i="2"/>
  <c r="AB1526" i="2"/>
  <c r="AB1763" i="2"/>
  <c r="AB1925" i="2"/>
  <c r="AB1012" i="2"/>
  <c r="AB1141" i="2"/>
  <c r="AB1039" i="2"/>
  <c r="AB1430" i="2"/>
  <c r="AB577" i="2"/>
  <c r="AB1158" i="2"/>
  <c r="AB613" i="2"/>
  <c r="AB291" i="2"/>
  <c r="AB823" i="2"/>
  <c r="AB1246" i="2"/>
  <c r="AB2197" i="2"/>
  <c r="AB251" i="2"/>
  <c r="AB857" i="2"/>
  <c r="AB558" i="2"/>
  <c r="AB1967" i="2"/>
  <c r="AB2021" i="2"/>
  <c r="AB41" i="2"/>
  <c r="AB1251" i="2"/>
  <c r="AB2193" i="2"/>
  <c r="AB655" i="2"/>
  <c r="AB1953" i="2"/>
  <c r="AB579" i="2"/>
  <c r="AB944" i="2"/>
  <c r="AB1439" i="2"/>
  <c r="AB1024" i="2"/>
  <c r="AB57" i="2"/>
  <c r="AB1444" i="2"/>
  <c r="AB1929" i="2"/>
  <c r="AB259" i="2"/>
  <c r="AB1187" i="2"/>
  <c r="AB721" i="2"/>
  <c r="AB2049" i="2"/>
  <c r="AB2091" i="2"/>
  <c r="AB52" i="2"/>
  <c r="AB14" i="2"/>
  <c r="AB455" i="2"/>
  <c r="AB1806" i="2"/>
  <c r="AB214" i="2"/>
  <c r="AB772" i="2"/>
  <c r="AB1867" i="2"/>
  <c r="AB592" i="2"/>
  <c r="AB1684" i="2"/>
  <c r="AB1657" i="2"/>
  <c r="AB898" i="2"/>
  <c r="AB822" i="2"/>
  <c r="AB1508" i="2"/>
  <c r="AB1154" i="2"/>
  <c r="AB339" i="2"/>
  <c r="AB1213" i="2"/>
  <c r="AB1080" i="2"/>
  <c r="AB229" i="2"/>
  <c r="AB875" i="2"/>
  <c r="AB1714" i="2"/>
  <c r="AB654" i="2"/>
  <c r="AB1109" i="2"/>
  <c r="AB1863" i="2"/>
  <c r="AB393" i="2"/>
  <c r="AB415" i="2"/>
  <c r="AB82" i="2"/>
  <c r="AB1788" i="2"/>
  <c r="AB1965" i="2"/>
  <c r="AB2154" i="2"/>
  <c r="AB2159" i="2"/>
  <c r="AB1322" i="2"/>
  <c r="AB954" i="2"/>
  <c r="AB1737" i="2"/>
  <c r="AB1538" i="2"/>
  <c r="AB678" i="2"/>
  <c r="AB1807" i="2"/>
  <c r="AB113" i="2"/>
  <c r="AB633" i="2"/>
  <c r="AB529" i="2"/>
  <c r="AB1148" i="2"/>
  <c r="AB1085" i="2"/>
  <c r="AB2117" i="2"/>
  <c r="AB476" i="2"/>
  <c r="AB1162" i="2"/>
  <c r="AB12" i="2"/>
  <c r="AB2195" i="2"/>
  <c r="AB1368" i="2"/>
  <c r="AB1713" i="2"/>
  <c r="AB1524" i="2"/>
  <c r="AB791" i="2"/>
  <c r="AB1995" i="2"/>
  <c r="AB208" i="2"/>
  <c r="AB1697" i="2"/>
  <c r="AB1866" i="2"/>
  <c r="AB1267" i="2"/>
  <c r="AB36" i="2"/>
  <c r="AB887" i="2"/>
  <c r="AB2072" i="2"/>
  <c r="AB435" i="2"/>
  <c r="AB300" i="2"/>
  <c r="AB1428" i="2"/>
  <c r="AB965" i="2"/>
  <c r="AB327" i="2"/>
  <c r="AB181" i="2"/>
  <c r="AB195" i="2"/>
  <c r="AB1850" i="2"/>
  <c r="AB1363" i="2"/>
  <c r="AB1766" i="2"/>
  <c r="AB924" i="2"/>
  <c r="AB488" i="2"/>
  <c r="AB1653" i="2"/>
  <c r="AB650" i="2"/>
  <c r="AB45" i="2"/>
  <c r="AB7" i="2"/>
  <c r="AB2192" i="2"/>
  <c r="AB1773" i="2"/>
  <c r="AB1446" i="2"/>
  <c r="AB256" i="2"/>
  <c r="AB147" i="2"/>
  <c r="AB440" i="2"/>
  <c r="AB840" i="2"/>
  <c r="AB2071" i="2"/>
  <c r="AB1655" i="2"/>
  <c r="AB1890" i="2"/>
  <c r="AB2007" i="2"/>
  <c r="AB1394" i="2"/>
  <c r="AB913" i="2"/>
  <c r="AB296" i="2"/>
  <c r="AB1702" i="2"/>
  <c r="AB1118" i="2"/>
  <c r="AB1151" i="2"/>
  <c r="AB387" i="2"/>
  <c r="AB310" i="2"/>
  <c r="AB1572" i="2"/>
  <c r="AB204" i="2"/>
  <c r="AB787" i="2"/>
  <c r="AB1178" i="2"/>
  <c r="AB50" i="2"/>
  <c r="AB831" i="2"/>
  <c r="AB1563" i="2"/>
  <c r="AB1038" i="2"/>
  <c r="AB2235" i="2"/>
  <c r="AB323" i="2"/>
  <c r="AB1227" i="2"/>
  <c r="AB333" i="2"/>
  <c r="AB740" i="2"/>
  <c r="AB708" i="2"/>
  <c r="AB1358" i="2"/>
  <c r="AB1973" i="2"/>
  <c r="AB978" i="2"/>
  <c r="AB351" i="2"/>
  <c r="AB610" i="2"/>
  <c r="AB1780" i="2"/>
  <c r="AB446" i="2"/>
  <c r="AB1079" i="2"/>
  <c r="AB1898" i="2"/>
  <c r="AB2134" i="2"/>
  <c r="AB851" i="2"/>
  <c r="AB1329" i="2"/>
  <c r="AB1067" i="2"/>
  <c r="AB2029" i="2"/>
  <c r="AB2028" i="2"/>
  <c r="AB216" i="2"/>
  <c r="AB2025" i="2"/>
  <c r="AB188" i="2"/>
  <c r="AB2056" i="2"/>
  <c r="AB1350" i="2"/>
  <c r="AB1381" i="2"/>
  <c r="AB1919" i="2"/>
  <c r="AB1198" i="2"/>
  <c r="AB542" i="2"/>
  <c r="AB1912" i="2"/>
  <c r="AB1408" i="2"/>
  <c r="AB1365" i="2"/>
  <c r="AB164" i="2"/>
  <c r="AB955" i="2"/>
  <c r="AB167" i="2"/>
  <c r="AB880" i="2"/>
  <c r="AB615" i="2"/>
  <c r="AB933" i="2"/>
  <c r="AB23" i="2"/>
  <c r="AB104" i="2"/>
  <c r="AB804" i="2"/>
  <c r="AB1461" i="2"/>
  <c r="AB124" i="2"/>
  <c r="AB295" i="2"/>
  <c r="AB834" i="2"/>
  <c r="AB1367" i="2"/>
  <c r="AB607" i="2"/>
  <c r="AB1128" i="2"/>
  <c r="AB998" i="2"/>
  <c r="AB1997" i="2"/>
  <c r="AB1437" i="2"/>
  <c r="AB491" i="2"/>
  <c r="AB245" i="2"/>
  <c r="AB789" i="2"/>
  <c r="AB1504" i="2"/>
  <c r="AB2229" i="2"/>
  <c r="AB527" i="2"/>
  <c r="AB156" i="2"/>
  <c r="AB1137" i="2"/>
  <c r="AB1457" i="2"/>
  <c r="AB1271" i="2"/>
  <c r="AB1992" i="2"/>
  <c r="AB254" i="2"/>
  <c r="AB1810" i="2"/>
  <c r="AB507" i="2"/>
  <c r="AB235" i="2"/>
  <c r="AB1284" i="2"/>
  <c r="AB1064" i="2"/>
  <c r="AB962" i="2"/>
  <c r="AB922" i="2"/>
  <c r="AB1378" i="2"/>
  <c r="AB1296" i="2"/>
  <c r="AB2062" i="2"/>
  <c r="AB278" i="2"/>
  <c r="AB1194" i="2"/>
  <c r="AB392" i="2"/>
  <c r="AB2167" i="2"/>
  <c r="AB826" i="2"/>
  <c r="AB1049" i="2"/>
  <c r="AB2108" i="2"/>
  <c r="AB1771" i="2"/>
  <c r="AB1573" i="2"/>
  <c r="AB666" i="2"/>
  <c r="AB2180" i="2"/>
  <c r="AB315" i="2"/>
  <c r="AB117" i="2"/>
  <c r="AB538" i="2"/>
  <c r="AB675" i="2"/>
  <c r="AB1325" i="2"/>
  <c r="AB1268" i="2"/>
  <c r="AB561" i="2"/>
  <c r="AB1197" i="2"/>
  <c r="AB1401" i="2"/>
  <c r="AB342" i="2"/>
  <c r="AB1519" i="2"/>
  <c r="AB1529" i="2"/>
  <c r="AB937" i="2"/>
  <c r="AB661" i="2"/>
  <c r="AB1316" i="2"/>
  <c r="AB2204" i="2"/>
  <c r="AB1405" i="2"/>
  <c r="AB126" i="2"/>
  <c r="AB48" i="2"/>
  <c r="AB379" i="2"/>
  <c r="AB2153" i="2"/>
  <c r="AB144" i="2"/>
  <c r="AB1032" i="2"/>
  <c r="AB1397" i="2"/>
  <c r="AB1904" i="2"/>
  <c r="AB1769" i="2"/>
  <c r="AB989" i="2"/>
  <c r="AB1068" i="2"/>
  <c r="AB227" i="2"/>
  <c r="AB1226" i="2"/>
  <c r="AB1263" i="2"/>
  <c r="AB1281" i="2"/>
  <c r="AB1908" i="2"/>
  <c r="AB1671" i="2"/>
  <c r="AB1398" i="2"/>
  <c r="AB1808" i="2"/>
  <c r="AB1427" i="2"/>
  <c r="AB1934" i="2"/>
  <c r="AB512" i="2"/>
  <c r="AB1371" i="2"/>
  <c r="AB2014" i="2"/>
  <c r="AB1449" i="2"/>
  <c r="AB817" i="2"/>
  <c r="AB67" i="2"/>
  <c r="AB1786" i="2"/>
  <c r="AB707" i="2"/>
  <c r="AB986" i="2"/>
  <c r="AB2095" i="2"/>
  <c r="AB886" i="2"/>
  <c r="AB1404" i="2"/>
  <c r="AB2066" i="2"/>
  <c r="AB1285" i="2"/>
  <c r="AB681" i="2"/>
  <c r="AB247" i="2"/>
  <c r="AB757" i="2"/>
  <c r="AB1903" i="2"/>
  <c r="AB1535" i="2"/>
  <c r="AB190" i="2"/>
  <c r="AB1290" i="2"/>
  <c r="AB1813" i="2"/>
  <c r="AB389" i="2"/>
  <c r="AB761" i="2"/>
  <c r="AB1582" i="2"/>
  <c r="AB1555" i="2"/>
  <c r="AB283" i="2"/>
  <c r="AB2175" i="2"/>
  <c r="AB348" i="2"/>
  <c r="AB1695" i="2"/>
  <c r="AB1222" i="2"/>
  <c r="AB150" i="2"/>
  <c r="AB847" i="2"/>
  <c r="AB1481" i="2"/>
  <c r="AB266" i="2"/>
  <c r="AB1510" i="2"/>
  <c r="AB2208" i="2"/>
  <c r="AB2194" i="2"/>
  <c r="AB1245" i="2"/>
  <c r="AB162" i="2"/>
  <c r="AB1055" i="2"/>
  <c r="AB1500" i="2"/>
  <c r="AB961" i="2"/>
  <c r="AB1634" i="2"/>
  <c r="AB716" i="2"/>
  <c r="AB1591" i="2"/>
  <c r="AB18" i="2"/>
  <c r="AB1129" i="2"/>
  <c r="AB2140" i="2"/>
  <c r="AB494" i="2"/>
  <c r="AB1739" i="2"/>
  <c r="AB2181" i="2"/>
  <c r="AB1916" i="2"/>
  <c r="AB398" i="2"/>
  <c r="AB75" i="2"/>
  <c r="AB475" i="2"/>
  <c r="AB1601" i="2"/>
  <c r="AB1065" i="2"/>
  <c r="AB407" i="2"/>
  <c r="AB473" i="2"/>
  <c r="AB1073" i="2"/>
  <c r="AB1391" i="2"/>
  <c r="AB536" i="2"/>
  <c r="AB1597" i="2"/>
  <c r="AB1746" i="2"/>
  <c r="AB1200" i="2"/>
  <c r="AB1472" i="2"/>
  <c r="AB2036" i="2"/>
  <c r="AB1775" i="2"/>
  <c r="AB439" i="2"/>
  <c r="AB960" i="2"/>
  <c r="AB1607" i="2"/>
  <c r="AB309" i="2"/>
  <c r="AB1705" i="2"/>
  <c r="AB132" i="2"/>
  <c r="AB537" i="2"/>
  <c r="AB1624" i="2"/>
  <c r="AB421" i="2"/>
  <c r="AB860" i="2"/>
  <c r="AB1328" i="2"/>
  <c r="AB1947" i="2"/>
  <c r="AB1917" i="2"/>
  <c r="AB910" i="2"/>
  <c r="AB1458" i="2"/>
  <c r="AB809" i="2"/>
  <c r="AB736" i="2"/>
  <c r="AB58" i="2"/>
  <c r="AB1558" i="2"/>
  <c r="AB711" i="2"/>
  <c r="AB1518" i="2"/>
  <c r="AB211" i="2"/>
  <c r="AB2083" i="2"/>
  <c r="AB1349" i="2"/>
  <c r="AB926" i="2"/>
  <c r="AB1663" i="2"/>
  <c r="AB1314" i="2"/>
  <c r="AB1897" i="2"/>
  <c r="AB406" i="2"/>
  <c r="AB2158" i="2"/>
  <c r="AB151" i="2"/>
  <c r="AB1257" i="2"/>
  <c r="AB1152" i="2"/>
  <c r="AB410" i="2"/>
  <c r="AB1145" i="2"/>
  <c r="AB2039" i="2"/>
  <c r="AB1478" i="2"/>
  <c r="AB1943" i="2"/>
  <c r="AB2106" i="2"/>
  <c r="AB888" i="2"/>
  <c r="AB1845" i="2"/>
  <c r="AB557" i="2"/>
  <c r="AB1944" i="2"/>
  <c r="AB445" i="2"/>
  <c r="AB688" i="2"/>
  <c r="AB2198" i="2"/>
  <c r="AB98" i="2"/>
  <c r="AB568" i="2"/>
  <c r="AB1680" i="2"/>
  <c r="AB203" i="2"/>
  <c r="AB1914" i="2"/>
  <c r="AB1983" i="2"/>
  <c r="AB846" i="2"/>
  <c r="AB928" i="2"/>
  <c r="AB983" i="2"/>
  <c r="AB1812" i="2"/>
  <c r="AB890" i="2"/>
  <c r="AB2076" i="2"/>
  <c r="AB1004" i="2"/>
  <c r="AB13" i="2"/>
  <c r="AB874" i="2"/>
  <c r="AB934" i="2"/>
  <c r="AB115" i="2"/>
  <c r="AB1507" i="2"/>
  <c r="AB449" i="2"/>
  <c r="AB1138" i="2"/>
  <c r="AB1169" i="2"/>
  <c r="AB723" i="2"/>
  <c r="AB676" i="2"/>
  <c r="AB1190" i="2"/>
  <c r="AB800" i="2"/>
  <c r="AB904" i="2"/>
  <c r="AB322" i="2"/>
  <c r="AB1359" i="2"/>
  <c r="AB858" i="2"/>
  <c r="AB2236" i="2"/>
  <c r="AB925" i="2"/>
  <c r="AB2034" i="2"/>
  <c r="AB672" i="2"/>
  <c r="AB2174" i="2"/>
  <c r="AB269" i="2"/>
  <c r="AB267" i="2"/>
  <c r="AB2230" i="2"/>
  <c r="AB2189" i="2"/>
  <c r="AB967" i="2"/>
  <c r="AB591" i="2"/>
  <c r="AB780" i="2"/>
  <c r="AB72" i="2"/>
  <c r="AB1177" i="2"/>
  <c r="AB1005" i="2"/>
  <c r="AB1584" i="2"/>
  <c r="AB1936" i="2"/>
  <c r="AB841" i="2"/>
  <c r="AB1051" i="2"/>
  <c r="AB346" i="2"/>
  <c r="AB477" i="2"/>
  <c r="AB26" i="2"/>
  <c r="AB1351" i="2"/>
  <c r="AB706" i="2"/>
  <c r="AB793" i="2"/>
  <c r="AB2008" i="2"/>
  <c r="AB1123" i="2"/>
  <c r="AB1241" i="2"/>
  <c r="AB1998" i="2"/>
  <c r="AB66" i="2"/>
  <c r="AB1909" i="2"/>
  <c r="AB1816" i="2"/>
  <c r="AB438" i="2"/>
  <c r="AB62" i="2"/>
  <c r="AB2133" i="2"/>
  <c r="AB506" i="2"/>
  <c r="AB361" i="2"/>
  <c r="AB1201" i="2"/>
  <c r="AB2145" i="2"/>
  <c r="AB1087" i="2"/>
  <c r="AB625" i="2"/>
  <c r="AB248" i="2"/>
  <c r="AB431" i="2"/>
  <c r="AB699" i="2"/>
  <c r="AB59" i="2"/>
  <c r="AB1778" i="2"/>
  <c r="AB236" i="2"/>
  <c r="AB1077" i="2"/>
  <c r="AB1060" i="2"/>
  <c r="AB6" i="2"/>
  <c r="AB1819" i="2"/>
  <c r="AB133" i="2"/>
  <c r="AB79" i="2"/>
  <c r="AB1745" i="2"/>
  <c r="AB331" i="2"/>
  <c r="AB1820" i="2"/>
  <c r="AB1330" i="2"/>
  <c r="AB423" i="2"/>
  <c r="AB528" i="2"/>
  <c r="AB737" i="2"/>
  <c r="AB1758" i="2"/>
  <c r="AB1593" i="2"/>
  <c r="AB1720" i="2"/>
  <c r="AB1616" i="2"/>
  <c r="AB218" i="2"/>
  <c r="AB1217" i="2"/>
  <c r="AB1907" i="2"/>
  <c r="AB213" i="2"/>
  <c r="AB784" i="2"/>
  <c r="AB1269" i="2"/>
  <c r="AB1477" i="2"/>
  <c r="AB1021" i="2"/>
  <c r="AB1662" i="2"/>
  <c r="AB187" i="2"/>
  <c r="AB883" i="2"/>
  <c r="AB1121" i="2"/>
  <c r="AB1233" i="2"/>
  <c r="AB372" i="2"/>
  <c r="AB1644" i="2"/>
  <c r="AB1409" i="2"/>
  <c r="AB2042" i="2"/>
  <c r="AB160" i="2"/>
  <c r="AB1617" i="2"/>
  <c r="AB388" i="2"/>
  <c r="AB1641" i="2"/>
  <c r="AB1166" i="2"/>
  <c r="AB1489" i="2"/>
  <c r="AB1100" i="2"/>
  <c r="AB576" i="2"/>
  <c r="AB877" i="2"/>
  <c r="AB483" i="2"/>
  <c r="AB1473" i="2"/>
  <c r="AB359" i="2"/>
  <c r="AB1824" i="2"/>
  <c r="AB705" i="2"/>
  <c r="AB1431" i="2"/>
  <c r="AB360" i="2"/>
  <c r="AB2222" i="2"/>
  <c r="AB882" i="2"/>
  <c r="AB1030" i="2"/>
  <c r="AB1764" i="2"/>
  <c r="AB1665" i="2"/>
  <c r="AB1092" i="2"/>
  <c r="AB1691" i="2"/>
  <c r="AB863" i="2"/>
  <c r="AB1931" i="2"/>
  <c r="AB1250" i="2"/>
  <c r="AB325" i="2"/>
  <c r="AB51" i="2"/>
  <c r="AB1814" i="2"/>
  <c r="AB1512" i="2"/>
  <c r="AB461" i="2"/>
  <c r="AB651" i="2"/>
  <c r="AB1310" i="2"/>
  <c r="AB2094" i="2"/>
  <c r="AB1827" i="2"/>
  <c r="AB1389" i="2"/>
  <c r="AB1509" i="2"/>
  <c r="AB1317" i="2"/>
  <c r="AB1857" i="2"/>
  <c r="AB693" i="2"/>
  <c r="AB792" i="2"/>
  <c r="AB991" i="2"/>
  <c r="AB2147" i="2"/>
  <c r="AB145" i="2"/>
  <c r="AB496" i="2"/>
  <c r="AB1037" i="2"/>
  <c r="AB1707" i="2"/>
  <c r="AB1883" i="2"/>
  <c r="AB802" i="2"/>
  <c r="AB1621" i="2"/>
  <c r="AB816" i="2"/>
  <c r="AB2146" i="2"/>
  <c r="AB183" i="2"/>
  <c r="AB1027" i="2"/>
  <c r="AB748" i="2"/>
  <c r="AB1182" i="2"/>
  <c r="AB516" i="2"/>
  <c r="AB335" i="2"/>
  <c r="AB1184" i="2"/>
  <c r="AB660" i="2"/>
  <c r="AB1416" i="2"/>
  <c r="AB620" i="2"/>
  <c r="AB209" i="2"/>
  <c r="AB1248" i="2"/>
  <c r="AB71" i="2"/>
  <c r="AB1940" i="2"/>
  <c r="AB1467" i="2"/>
  <c r="AB1191" i="2"/>
  <c r="AB1147" i="2"/>
  <c r="AB2054" i="2"/>
  <c r="AB174" i="2"/>
  <c r="AB1928" i="2"/>
  <c r="AB900" i="2"/>
  <c r="AB1161" i="2"/>
  <c r="AB463" i="2"/>
  <c r="AB163" i="2"/>
  <c r="AB425" i="2"/>
  <c r="AB232" i="2"/>
  <c r="AB409" i="2"/>
  <c r="AB2237" i="2"/>
  <c r="AB1796" i="2"/>
  <c r="AB1760" i="2"/>
  <c r="AB1455" i="2"/>
  <c r="AB311" i="2"/>
  <c r="AB367" i="2"/>
  <c r="AB1805" i="2"/>
  <c r="AB1575" i="2"/>
  <c r="AB1937" i="2"/>
  <c r="AB468" i="2"/>
  <c r="AB1193" i="2"/>
  <c r="AB378" i="2"/>
  <c r="AB564" i="2"/>
  <c r="AB459" i="2"/>
  <c r="AB689" i="2"/>
  <c r="AB515" i="2"/>
  <c r="AB732" i="2"/>
  <c r="AB2020" i="2"/>
  <c r="AB2226" i="2"/>
  <c r="AB1821" i="2"/>
  <c r="AB93" i="2"/>
  <c r="AB1646" i="2"/>
  <c r="AB1785" i="2"/>
  <c r="AB430" i="2"/>
  <c r="AB186" i="2"/>
  <c r="AB271" i="2"/>
  <c r="AB1686" i="2"/>
  <c r="AB1802" i="2"/>
  <c r="AB819" i="2"/>
  <c r="AB1050" i="2"/>
  <c r="AB464" i="2"/>
  <c r="AB1189" i="2"/>
  <c r="AB859" i="2"/>
  <c r="AB1790" i="2"/>
  <c r="AB465" i="2"/>
  <c r="AB1960" i="2"/>
  <c r="AB1792" i="2"/>
  <c r="AB1360" i="2"/>
  <c r="AB1950" i="2"/>
  <c r="AB1219" i="2"/>
  <c r="AB1139" i="2"/>
  <c r="AB1423" i="2"/>
  <c r="AB832" i="2"/>
  <c r="AB1986" i="2"/>
  <c r="AB15" i="2"/>
  <c r="AB530" i="2"/>
  <c r="AB1207" i="2"/>
  <c r="AB2003" i="2"/>
  <c r="AB799" i="2"/>
  <c r="AB758" i="2"/>
  <c r="AB274" i="2"/>
  <c r="AB37" i="2"/>
  <c r="AB782" i="2"/>
  <c r="AB722" i="2"/>
  <c r="AB1649" i="2"/>
  <c r="AB908" i="2"/>
  <c r="AB643" i="2"/>
  <c r="AB2137" i="2"/>
  <c r="AB1517" i="2"/>
  <c r="AB129" i="2"/>
  <c r="AB1095" i="2"/>
  <c r="AB60" i="2"/>
  <c r="AB1969" i="2"/>
  <c r="AB938" i="2"/>
  <c r="AB2232" i="2"/>
  <c r="AB1588" i="2"/>
  <c r="AB2144" i="2"/>
  <c r="AB649" i="2"/>
  <c r="AB489" i="2"/>
  <c r="AB570" i="2"/>
  <c r="AB1628" i="2"/>
  <c r="AB861" i="2"/>
  <c r="AB639" i="2"/>
  <c r="AB97" i="2"/>
  <c r="AB1976" i="2"/>
  <c r="AB206" i="2"/>
  <c r="AB1366" i="2"/>
  <c r="AB544" i="2"/>
  <c r="AB402" i="2"/>
  <c r="AB1208" i="2"/>
  <c r="AB1083" i="2"/>
  <c r="AB249" i="2"/>
  <c r="AB664" i="2"/>
  <c r="AB226" i="2"/>
  <c r="AB993" i="2"/>
  <c r="AB1188" i="2"/>
  <c r="AB380" i="2"/>
  <c r="AB987" i="2"/>
  <c r="AB1103" i="2"/>
  <c r="AB1466" i="2"/>
  <c r="AB385" i="2"/>
  <c r="AB1711" i="2"/>
  <c r="AB1772" i="2"/>
  <c r="AB2078" i="2"/>
  <c r="AB146" i="2"/>
  <c r="AB443" i="2"/>
  <c r="AB1689" i="2"/>
  <c r="AB1036" i="2"/>
  <c r="AB2228" i="2"/>
  <c r="AB1105" i="2"/>
  <c r="AB753" i="2"/>
  <c r="AB381" i="2"/>
  <c r="AB1440" i="2"/>
  <c r="AB69" i="2"/>
  <c r="AB1215" i="2"/>
  <c r="AB1088" i="2"/>
  <c r="AB244" i="2"/>
  <c r="AB1693" i="2"/>
  <c r="AB202" i="2"/>
  <c r="AB2115" i="2"/>
  <c r="AB2161" i="2"/>
  <c r="AB2082" i="2"/>
  <c r="AB1044" i="2"/>
  <c r="AB738" i="2"/>
  <c r="AB329" i="2"/>
  <c r="AB720" i="2"/>
  <c r="AB1179" i="2"/>
  <c r="AB403" i="2"/>
  <c r="AB1483" i="2"/>
  <c r="AB312" i="2"/>
  <c r="AB818" i="2"/>
  <c r="AB1549" i="2"/>
  <c r="AB1979" i="2"/>
  <c r="AB2067" i="2"/>
  <c r="AB1429" i="2"/>
  <c r="AB1618" i="2"/>
  <c r="AB1553" i="2"/>
  <c r="AB1493" i="2"/>
  <c r="AB731" i="2"/>
  <c r="AB2184" i="2"/>
  <c r="AB1175" i="2"/>
  <c r="AB959" i="2"/>
  <c r="AB1545" i="2"/>
  <c r="AB1122" i="2"/>
  <c r="AB365" i="2"/>
  <c r="AB1743" i="2"/>
  <c r="AB261" i="2"/>
  <c r="AB1066" i="2"/>
  <c r="AB2118" i="2"/>
  <c r="AB1224" i="2"/>
  <c r="AB644" i="2"/>
  <c r="AB1017" i="2"/>
  <c r="AB1413" i="2"/>
  <c r="AB2216" i="2"/>
  <c r="AB1993" i="2"/>
  <c r="AB497" i="2"/>
  <c r="AB981" i="2"/>
  <c r="AB391" i="2"/>
  <c r="AB522" i="2"/>
  <c r="AB985" i="2"/>
  <c r="AB573" i="2"/>
  <c r="AB1968" i="2"/>
  <c r="AB1651" i="2"/>
  <c r="AB794" i="2"/>
  <c r="AB340" i="2"/>
  <c r="AB1696" i="2"/>
  <c r="AB1664" i="2"/>
  <c r="AB1035" i="2"/>
  <c r="AB1340" i="2"/>
  <c r="AB1022" i="2"/>
  <c r="AB1577" i="2"/>
  <c r="AB1724" i="2"/>
  <c r="AB1384" i="2"/>
  <c r="AB270" i="2"/>
  <c r="AB101" i="2"/>
  <c r="AB590" i="2"/>
  <c r="AB1313" i="2"/>
  <c r="AB1669" i="2"/>
  <c r="AB492" i="2"/>
  <c r="AB2068" i="2"/>
  <c r="AB1546" i="2"/>
  <c r="AB1361" i="2"/>
  <c r="AB1583" i="2"/>
  <c r="AB1054" i="2"/>
  <c r="AB1435" i="2"/>
  <c r="AB1203" i="2"/>
  <c r="AB350" i="2"/>
  <c r="AB1987" i="2"/>
  <c r="AB1000" i="2"/>
  <c r="AB363" i="2"/>
  <c r="AB217" i="2"/>
  <c r="AB77" i="2"/>
  <c r="AB411" i="2"/>
  <c r="AB671" i="2"/>
  <c r="AB481" i="2"/>
  <c r="AB1915" i="2"/>
  <c r="AB1091" i="2"/>
  <c r="AB1186" i="2"/>
  <c r="AB769" i="2"/>
  <c r="AB1214" i="2"/>
  <c r="AB1417" i="2"/>
  <c r="AB1144" i="2"/>
  <c r="AB1393" i="2"/>
  <c r="AB1090" i="2"/>
  <c r="AB1963" i="2"/>
  <c r="AB623" i="2"/>
  <c r="AB581" i="2"/>
  <c r="AB173" i="2"/>
  <c r="AB2170" i="2"/>
  <c r="AB2006" i="2"/>
  <c r="AB308" i="2"/>
  <c r="AB1733" i="2"/>
  <c r="AB583" i="2"/>
  <c r="AB1218" i="2"/>
  <c r="AB314" i="2"/>
  <c r="AB1548" i="2"/>
  <c r="AB893" i="2"/>
  <c r="AB1559" i="2"/>
  <c r="AB1990" i="2"/>
  <c r="AB2040" i="2"/>
  <c r="AB305" i="2"/>
  <c r="AB356" i="2"/>
  <c r="AB1910" i="2"/>
  <c r="AB1626" i="2"/>
  <c r="AB1237" i="2"/>
  <c r="AB2022" i="2"/>
  <c r="AB240" i="2"/>
  <c r="AB682" i="2"/>
  <c r="AB1352" i="2"/>
  <c r="AB585" i="2"/>
  <c r="AB434" i="2"/>
  <c r="AB1468" i="2"/>
  <c r="AB282" i="2"/>
  <c r="AB691" i="2"/>
  <c r="AB401" i="2"/>
  <c r="AB560" i="2"/>
  <c r="AB420" i="2"/>
  <c r="AB1905" i="2"/>
  <c r="AB134" i="2"/>
  <c r="AB811" i="2"/>
  <c r="AB1136" i="2"/>
  <c r="AB783" i="2"/>
  <c r="AB1882" i="2"/>
  <c r="AB1770" i="2"/>
  <c r="AB2214" i="2"/>
  <c r="AB1783" i="2"/>
  <c r="AB621" i="2"/>
  <c r="AB683" i="2"/>
  <c r="AB2024" i="2"/>
  <c r="AB40" i="2"/>
  <c r="AB1333" i="2"/>
  <c r="AB696" i="2"/>
  <c r="AB486" i="2"/>
  <c r="AB2169" i="2"/>
  <c r="AB20" i="2"/>
  <c r="AB142" i="2"/>
  <c r="AB1600" i="2"/>
  <c r="AB454" i="2"/>
  <c r="AB355" i="2"/>
  <c r="AB825" i="2"/>
  <c r="AB159" i="2"/>
  <c r="AB1587" i="2"/>
  <c r="AB152" i="2"/>
  <c r="AB1142" i="2"/>
  <c r="AB2177" i="2"/>
  <c r="AB485" i="2"/>
  <c r="AB1513" i="2"/>
  <c r="AB556" i="2"/>
  <c r="AB220" i="2"/>
  <c r="AB279" i="2"/>
  <c r="AB1033" i="2"/>
  <c r="AB1134" i="2"/>
  <c r="AB341" i="2"/>
  <c r="AB1443" i="2"/>
  <c r="AB2172" i="2"/>
  <c r="AB575" i="2"/>
  <c r="AB193" i="2"/>
  <c r="AB2233" i="2"/>
  <c r="AB1084" i="2"/>
  <c r="AB824" i="2"/>
  <c r="AB284" i="2"/>
  <c r="AB1008" i="2"/>
  <c r="AB1791" i="2"/>
  <c r="AB617" i="2"/>
  <c r="AB1643" i="2"/>
  <c r="AB2080" i="2"/>
  <c r="AB2139" i="2"/>
  <c r="AB814" i="2"/>
  <c r="AB820" i="2"/>
  <c r="AB4" i="2"/>
  <c r="AB807" i="2"/>
  <c r="AB1574" i="2"/>
  <c r="AB1757" i="2"/>
  <c r="AB1731" i="2"/>
  <c r="AB501" i="2"/>
  <c r="AB539" i="2"/>
  <c r="AB304" i="2"/>
  <c r="AB1977" i="2"/>
  <c r="AB1840" i="2"/>
  <c r="AB1264" i="2"/>
  <c r="AB1418" i="2"/>
  <c r="AB1578" i="2"/>
  <c r="AB895" i="2"/>
  <c r="AB1326" i="2"/>
  <c r="AB426" i="2"/>
  <c r="AB1014" i="2"/>
  <c r="AB2104" i="2"/>
  <c r="AB1277" i="2"/>
  <c r="AB73" i="2"/>
  <c r="AB2061" i="2"/>
  <c r="AB2220" i="2"/>
  <c r="AB2001" i="2"/>
  <c r="AB2212" i="2"/>
  <c r="AB628" i="2"/>
  <c r="AB1052" i="2"/>
  <c r="AB1872" i="2"/>
  <c r="AB85" i="2"/>
  <c r="AB601" i="2"/>
  <c r="AB1841" i="2"/>
  <c r="AB255" i="2"/>
  <c r="AB1978" i="2"/>
  <c r="AB988" i="2"/>
  <c r="AB801" i="2"/>
  <c r="AB1957" i="2"/>
  <c r="AB1081" i="2"/>
  <c r="AB1094" i="2"/>
  <c r="AB1172" i="2"/>
  <c r="AB563" i="2"/>
  <c r="AB272" i="2"/>
  <c r="AB396" i="2"/>
  <c r="AB1312" i="2"/>
  <c r="AB1595" i="2"/>
  <c r="AB189" i="2"/>
  <c r="AB1270" i="2"/>
  <c r="AB2182" i="2"/>
  <c r="AB1668" i="2"/>
  <c r="AB472" i="2"/>
  <c r="AB730" i="2"/>
  <c r="AB2128" i="2"/>
  <c r="AB785" i="2"/>
  <c r="AB1498" i="2"/>
  <c r="AB1694" i="2"/>
  <c r="AB1630" i="2"/>
  <c r="AB1557" i="2"/>
  <c r="AB1196" i="2"/>
  <c r="AB215" i="2"/>
  <c r="AB657" i="2"/>
  <c r="AB1984" i="2"/>
  <c r="AB1759" i="2"/>
  <c r="AB81" i="2"/>
  <c r="AB223" i="2"/>
  <c r="AB551" i="2"/>
  <c r="AB896" i="2"/>
  <c r="AB586" i="2"/>
  <c r="AB469" i="2"/>
  <c r="AB1972" i="2"/>
  <c r="AB114" i="2"/>
  <c r="AB212" i="2"/>
  <c r="AB697" i="2"/>
  <c r="AB1295" i="2"/>
  <c r="AB2002" i="2"/>
  <c r="AB559" i="2"/>
  <c r="AB795" i="2"/>
  <c r="AB929" i="2"/>
  <c r="AB951" i="2"/>
  <c r="AB540" i="2"/>
  <c r="AB166" i="2"/>
  <c r="AB603" i="2"/>
  <c r="AB8" i="2"/>
  <c r="AB1718" i="2"/>
  <c r="AB1851" i="2"/>
  <c r="AB1102" i="2"/>
  <c r="AB726" i="2"/>
  <c r="AB1502" i="2"/>
  <c r="AB2171" i="2"/>
  <c r="AB1125" i="2"/>
  <c r="AB1530" i="2"/>
  <c r="AB2152" i="2"/>
  <c r="AB606" i="2"/>
  <c r="AB1864" i="2"/>
  <c r="AB2218" i="2"/>
  <c r="AB158" i="2"/>
  <c r="AB1550" i="2"/>
  <c r="AB1289" i="2"/>
  <c r="AB1335" i="2"/>
  <c r="AB199" i="2"/>
  <c r="AB1450" i="2"/>
  <c r="AB966" i="2"/>
  <c r="AB264" i="2"/>
  <c r="AB436" i="2"/>
  <c r="AB1025" i="2"/>
  <c r="AB1110" i="2"/>
  <c r="AB554" i="2"/>
  <c r="AB432" i="2"/>
  <c r="AB1725" i="2"/>
  <c r="AB2102" i="2"/>
  <c r="AB992" i="2"/>
  <c r="AB775" i="2"/>
  <c r="AB670" i="2"/>
  <c r="AB629" i="2"/>
  <c r="AB692" i="2"/>
  <c r="AB2087" i="2"/>
  <c r="AB1396" i="2"/>
  <c r="AB503" i="2"/>
  <c r="AB1784" i="2"/>
  <c r="AB1456" i="2"/>
  <c r="AB553" i="2"/>
  <c r="AB321" i="2"/>
  <c r="AB984" i="2"/>
  <c r="AB1126" i="2"/>
  <c r="AB1412" i="2"/>
  <c r="AB946" i="2"/>
  <c r="AB1199" i="2"/>
  <c r="AB1076" i="2"/>
  <c r="AB735" i="2"/>
  <c r="AB1964" i="2"/>
  <c r="AB513" i="2"/>
  <c r="AB968" i="2"/>
  <c r="AB1464" i="2"/>
  <c r="AB1266" i="2"/>
  <c r="AB1041" i="2"/>
  <c r="AB1127" i="2"/>
  <c r="AB1098" i="2"/>
  <c r="AB595" i="2"/>
  <c r="AB2090" i="2"/>
  <c r="AB1320" i="2"/>
  <c r="AB2199" i="2"/>
  <c r="AB121" i="2"/>
  <c r="AB30" i="2"/>
  <c r="AB136" i="2"/>
  <c r="AB99" i="2"/>
  <c r="AB808" i="2"/>
  <c r="AB338" i="2"/>
  <c r="AB728" i="2"/>
  <c r="AB364" i="2"/>
  <c r="AB1639" i="2"/>
  <c r="AB1938" i="2"/>
  <c r="AB848" i="2"/>
  <c r="AB1311" i="2"/>
  <c r="AB572" i="2"/>
  <c r="AB1303" i="2"/>
  <c r="AB616" i="2"/>
  <c r="AB1738" i="2"/>
  <c r="AB871" i="2"/>
  <c r="AB587" i="2"/>
  <c r="AB343" i="2"/>
  <c r="AB1353" i="2"/>
  <c r="AB1922" i="2"/>
  <c r="AB1503" i="2"/>
  <c r="AB1688" i="2"/>
  <c r="AB250" i="2"/>
  <c r="AB622" i="2"/>
  <c r="AB940" i="2"/>
  <c r="AB1223" i="2"/>
  <c r="AB588" i="2"/>
  <c r="AB433" i="2"/>
  <c r="AB777" i="2"/>
  <c r="AB1692" i="2"/>
  <c r="AB1568" i="2"/>
  <c r="AB1721" i="2"/>
  <c r="AB1540" i="2"/>
  <c r="AB656" i="2"/>
  <c r="AB2016" i="2"/>
  <c r="AB2163" i="2"/>
  <c r="AB260" i="2"/>
  <c r="AB1858" i="2"/>
  <c r="AB1854" i="2"/>
  <c r="AB1855" i="2"/>
  <c r="AB546" i="2"/>
  <c r="AB289" i="2"/>
  <c r="AB86" i="2"/>
  <c r="AB1434" i="2"/>
  <c r="AB1594" i="2"/>
  <c r="AB2141" i="2"/>
  <c r="AB458" i="2"/>
  <c r="AB1551" i="2"/>
  <c r="AB68" i="2"/>
  <c r="AB1556" i="2"/>
  <c r="AB1292" i="2"/>
  <c r="AB1260" i="2"/>
  <c r="AB176" i="2"/>
  <c r="AB344" i="2"/>
  <c r="AB1833" i="2"/>
  <c r="AB2119" i="2"/>
  <c r="AB979" i="2"/>
  <c r="AB596" i="2"/>
  <c r="AB2018" i="2"/>
  <c r="AB105" i="2"/>
  <c r="AB258" i="2"/>
  <c r="AB1403" i="2"/>
  <c r="AB76" i="2"/>
  <c r="AB1734" i="2"/>
  <c r="AB1471" i="2"/>
  <c r="AB239" i="2"/>
  <c r="AB2173" i="2"/>
  <c r="AB1740" i="2"/>
  <c r="AB1564" i="2"/>
  <c r="AB2219" i="2"/>
  <c r="AB743" i="2"/>
  <c r="AB500" i="2"/>
  <c r="AB2239" i="2"/>
  <c r="AB2063" i="2"/>
  <c r="AB357" i="2"/>
  <c r="AB1727" i="2"/>
  <c r="AB400" i="2"/>
  <c r="AB1474" i="2"/>
  <c r="AB1636" i="2"/>
  <c r="AB2165" i="2"/>
  <c r="AB1252" i="2"/>
  <c r="AB977" i="2"/>
  <c r="AB765" i="2"/>
  <c r="AB175" i="2"/>
  <c r="AB1029" i="2"/>
  <c r="AB526" i="2"/>
  <c r="AB1670" i="2"/>
  <c r="AB1676" i="2"/>
  <c r="AB1377" i="2"/>
  <c r="AB1541" i="2"/>
  <c r="AB1661" i="2"/>
  <c r="AB907" i="2"/>
  <c r="AB957" i="2"/>
  <c r="AB1120" i="2"/>
  <c r="AB1279" i="2"/>
  <c r="AB2124" i="2"/>
  <c r="AB337" i="2"/>
  <c r="AB1836" i="2"/>
  <c r="AB1307" i="2"/>
  <c r="AB866" i="2"/>
  <c r="AB307" i="2"/>
  <c r="AB1962" i="2"/>
  <c r="AB46" i="2"/>
  <c r="AB1107" i="2"/>
  <c r="AB565" i="2"/>
  <c r="AB293" i="2"/>
  <c r="AB2074" i="2"/>
  <c r="AB2031" i="2"/>
  <c r="AB916" i="2"/>
  <c r="AB1048" i="2"/>
  <c r="AB1232" i="2"/>
  <c r="AB1111" i="2"/>
  <c r="AB482" i="2"/>
  <c r="AB1387" i="2"/>
  <c r="AB2103" i="2"/>
  <c r="AB1159" i="2"/>
  <c r="AB1726" i="2"/>
  <c r="AB1954" i="2"/>
  <c r="AB2142" i="2"/>
  <c r="AB2097" i="2"/>
  <c r="AB1069" i="2"/>
  <c r="AB1205" i="2"/>
  <c r="AB332" i="2"/>
  <c r="AB1862" i="2"/>
  <c r="AB1755" i="2"/>
  <c r="AB1562" i="2"/>
  <c r="AB1238" i="2"/>
  <c r="AB2055" i="2"/>
  <c r="AB1354" i="2"/>
  <c r="AB1852" i="2"/>
  <c r="AB1300" i="2"/>
  <c r="AB1015" i="2"/>
  <c r="AB598" i="2"/>
  <c r="AB32" i="2"/>
  <c r="AB788" i="2"/>
  <c r="AB90" i="2"/>
  <c r="AB1876" i="2"/>
  <c r="AB1647" i="2"/>
  <c r="AB1795" i="2"/>
  <c r="AB971" i="2"/>
  <c r="AB778" i="2"/>
  <c r="AB1645" i="2"/>
  <c r="AB1204" i="2"/>
  <c r="AB1157" i="2"/>
  <c r="AB373" i="2"/>
  <c r="AB127" i="2"/>
  <c r="AB1247" i="2"/>
  <c r="AB1537" i="2"/>
  <c r="AB645" i="2"/>
  <c r="AB1167" i="2"/>
  <c r="AB878" i="2"/>
  <c r="AB2099" i="2"/>
  <c r="AB1383" i="2"/>
  <c r="AB2030" i="2"/>
  <c r="AB1209" i="2"/>
  <c r="AB320" i="2"/>
  <c r="AB358" i="2"/>
  <c r="AB1896" i="2"/>
  <c r="AB1334" i="2"/>
  <c r="AB919" i="2"/>
  <c r="AB1818" i="2"/>
  <c r="AB1422" i="2"/>
  <c r="AB1923" i="2"/>
  <c r="AB642" i="2"/>
  <c r="AB1880" i="2"/>
  <c r="AB2206" i="2"/>
  <c r="AB1712" i="2"/>
  <c r="AB171" i="2"/>
  <c r="AB566" i="2"/>
  <c r="AB1153" i="2"/>
  <c r="AB221" i="2"/>
  <c r="AB2176" i="2"/>
  <c r="AB543" i="2"/>
  <c r="AB943" i="2"/>
  <c r="AB1678" i="2"/>
  <c r="AB1426" i="2"/>
  <c r="AB2231" i="2"/>
  <c r="AB1951" i="2"/>
  <c r="AB1096" i="2"/>
  <c r="AB64" i="2"/>
  <c r="AB624" i="2"/>
  <c r="AB143" i="2"/>
  <c r="AB2032" i="2"/>
  <c r="AB549" i="2"/>
  <c r="AB2127" i="2"/>
  <c r="AB140" i="2"/>
  <c r="AB177" i="2"/>
  <c r="AB843" i="2"/>
  <c r="AB141" i="2"/>
  <c r="AB1970" i="2"/>
  <c r="AB1613" i="2"/>
  <c r="AB2073" i="2"/>
  <c r="AB626" i="2"/>
  <c r="AB1346" i="2"/>
  <c r="AB111" i="2"/>
  <c r="AB198" i="2"/>
  <c r="AB582" i="2"/>
  <c r="AB1499" i="2"/>
  <c r="AB1579" i="2"/>
  <c r="AB1475" i="2"/>
  <c r="AB845" i="2"/>
  <c r="AB921" i="2"/>
  <c r="AB1496" i="2"/>
  <c r="AB710" i="2"/>
  <c r="AB326" i="2"/>
  <c r="AB2060" i="2"/>
  <c r="AB631" i="2"/>
  <c r="AB884" i="2"/>
  <c r="AB384" i="2"/>
  <c r="AB599" i="2"/>
  <c r="AB19" i="2"/>
  <c r="AB597" i="2"/>
  <c r="AB1619" i="2"/>
  <c r="AB1877" i="2"/>
  <c r="AB1598" i="2"/>
  <c r="AB1666" i="2"/>
  <c r="AB1386" i="2"/>
  <c r="AB1495" i="2"/>
  <c r="AB179" i="2"/>
  <c r="AB1236" i="2"/>
  <c r="AB263" i="2"/>
  <c r="AB524" i="2"/>
  <c r="AB1265" i="2"/>
  <c r="AB1140" i="2"/>
  <c r="AB2130" i="2"/>
  <c r="AB2122" i="2"/>
  <c r="AB1485" i="2"/>
  <c r="AB276" i="2"/>
  <c r="AB1056" i="2"/>
  <c r="AB1849" i="2"/>
  <c r="AB1448" i="2"/>
  <c r="AB1415" i="2"/>
  <c r="AB1891" i="2"/>
  <c r="AB1339" i="2"/>
  <c r="AB302" i="2"/>
  <c r="AB849" i="2"/>
  <c r="AB1040" i="2"/>
  <c r="AB417" i="2"/>
  <c r="AB17" i="2"/>
  <c r="AB1181" i="2"/>
  <c r="AB1884" i="2"/>
  <c r="AB1703" i="2"/>
  <c r="AB224" i="2"/>
  <c r="AB1971" i="2"/>
  <c r="AB462" i="2"/>
  <c r="AB1736" i="2"/>
  <c r="AB1327" i="2"/>
  <c r="AB252" i="2"/>
  <c r="AB1794" i="2"/>
  <c r="AB1659" i="2"/>
  <c r="AB294" i="2"/>
  <c r="AB471" i="2"/>
  <c r="AB636" i="2"/>
  <c r="AB1183" i="2"/>
  <c r="AB1155" i="2"/>
  <c r="AB589" i="2"/>
  <c r="AB647" i="2"/>
  <c r="AB953" i="2"/>
  <c r="AB313" i="2"/>
  <c r="AB1115" i="2"/>
  <c r="AB614" i="2"/>
  <c r="AB395" i="2"/>
  <c r="AB892" i="2"/>
  <c r="AB1114" i="2"/>
  <c r="AB742" i="2"/>
  <c r="AB796" i="2"/>
  <c r="AB2109" i="2"/>
  <c r="AB1173" i="2"/>
  <c r="AB442" i="2"/>
  <c r="AB243" i="2"/>
  <c r="AB2150" i="2"/>
  <c r="AB856" i="2"/>
  <c r="AB1571" i="2"/>
  <c r="AB1776" i="2"/>
  <c r="AB2157" i="2"/>
  <c r="AB1894" i="2"/>
  <c r="AB702" i="2"/>
  <c r="AB1382" i="2"/>
  <c r="AB504" i="2"/>
  <c r="AB1146" i="2"/>
  <c r="AB567" i="2"/>
  <c r="AB241" i="2"/>
  <c r="AB1611" i="2"/>
  <c r="AB1436" i="2"/>
  <c r="AB779" i="2"/>
  <c r="AB1180" i="2"/>
  <c r="AB632" i="2"/>
  <c r="AB1533" i="2"/>
  <c r="AB1174" i="2"/>
  <c r="AB1454" i="2"/>
  <c r="AB2190" i="2"/>
  <c r="AB1463" i="2"/>
  <c r="AB1902" i="2"/>
  <c r="AB1544" i="2"/>
  <c r="AB303" i="2"/>
  <c r="AB138" i="2"/>
  <c r="AB873" i="2"/>
  <c r="AB1999" i="2"/>
  <c r="AB1640" i="2"/>
  <c r="AB1302" i="2"/>
  <c r="AB744" i="2"/>
  <c r="AB2188" i="2"/>
  <c r="AB870" i="2"/>
  <c r="AB2217" i="2"/>
  <c r="AB1869" i="2"/>
  <c r="AB1018" i="2"/>
  <c r="AB2058" i="2"/>
  <c r="AB230" i="2"/>
  <c r="AB1164" i="2"/>
  <c r="AB1762" i="2"/>
  <c r="AB2162" i="2"/>
  <c r="AB2064" i="2"/>
  <c r="AB1742" i="2"/>
  <c r="AB619" i="2"/>
  <c r="AB1255" i="2"/>
  <c r="AB2085" i="2"/>
  <c r="AB2010" i="2"/>
  <c r="AB253" i="2"/>
  <c r="AB2209" i="2"/>
  <c r="AB1991" i="2"/>
  <c r="AB648" i="2"/>
  <c r="AB1425" i="2"/>
  <c r="AB2138" i="2"/>
  <c r="AB1829" i="2"/>
  <c r="AB194" i="2"/>
  <c r="AB1345" i="2"/>
  <c r="AB122" i="2"/>
  <c r="AB612" i="2"/>
  <c r="AB2221" i="2"/>
  <c r="AB535" i="2"/>
  <c r="AB2045" i="2"/>
  <c r="AB1357" i="2"/>
  <c r="AB1875" i="2"/>
  <c r="AB1752" i="2"/>
  <c r="AB679" i="2"/>
  <c r="AB781" i="2"/>
  <c r="AB1482" i="2"/>
  <c r="AB1374" i="2"/>
  <c r="AB370" i="2"/>
  <c r="AB1629" i="2"/>
  <c r="AB1787" i="2"/>
  <c r="AB578" i="2"/>
  <c r="AB1826" i="2"/>
  <c r="AB2160" i="2"/>
  <c r="AB1298" i="2"/>
  <c r="AB1765" i="2"/>
  <c r="AB1974" i="2"/>
  <c r="AB1554" i="2"/>
  <c r="AB102" i="2"/>
  <c r="AB1515" i="2"/>
  <c r="AB667" i="2"/>
  <c r="AB1253" i="2"/>
  <c r="AB100" i="2"/>
  <c r="AB452" i="2"/>
  <c r="AB1871" i="2"/>
  <c r="AB1185" i="2"/>
  <c r="AB448" i="2"/>
  <c r="AB1323" i="2"/>
  <c r="AB1685" i="2"/>
  <c r="AB1380" i="2"/>
  <c r="AB2136" i="2"/>
  <c r="AB2" i="2"/>
  <c r="AB83" i="2"/>
  <c r="AB1046" i="2"/>
  <c r="AB1847" i="2"/>
  <c r="AB1887" i="2"/>
  <c r="AB1747" i="2"/>
  <c r="AB1442" i="2"/>
  <c r="AB1830" i="2"/>
  <c r="AB1420" i="2"/>
  <c r="AB31" i="2"/>
  <c r="AB1286" i="2"/>
  <c r="AB92" i="2"/>
  <c r="AB733" i="2"/>
  <c r="AB844" i="2"/>
  <c r="AB285" i="2"/>
  <c r="AB316" i="2"/>
  <c r="AB1620" i="2"/>
  <c r="AB739" i="2"/>
  <c r="AB1288" i="2"/>
  <c r="AB172" i="2"/>
  <c r="AB444" i="2"/>
  <c r="AB2026" i="2"/>
  <c r="AB852" i="2"/>
  <c r="AB2092" i="2"/>
  <c r="AB2132" i="2"/>
  <c r="AB1089" i="2"/>
  <c r="AB2059" i="2"/>
  <c r="AB382" i="2"/>
  <c r="AB1488" i="2"/>
  <c r="AB1730" i="2"/>
  <c r="AB1569" i="2"/>
  <c r="AB2241" i="2"/>
  <c r="AB1291" i="2"/>
  <c r="AB1566" i="2"/>
  <c r="AB1774" i="2"/>
  <c r="AB1874" i="2"/>
  <c r="AB1028" i="2"/>
  <c r="AB2019" i="2"/>
  <c r="AB1627" i="2"/>
  <c r="AB170" i="2"/>
  <c r="AB1924" i="2"/>
  <c r="AB755" i="2"/>
  <c r="AB495" i="2"/>
  <c r="AB95" i="2"/>
  <c r="AB1452" i="2"/>
  <c r="AB869" i="2"/>
  <c r="AB265" i="2"/>
  <c r="AB750" i="2"/>
  <c r="AB1075" i="2"/>
  <c r="AB932" i="2"/>
  <c r="AB1888" i="2"/>
  <c r="AB107" i="2"/>
  <c r="AB511" i="2"/>
  <c r="AB498" i="2"/>
  <c r="AB148" i="2"/>
  <c r="AB237" i="2"/>
  <c r="AB2121" i="2"/>
  <c r="AB1899" i="2"/>
  <c r="AB1301" i="2"/>
  <c r="AB1132" i="2"/>
  <c r="AB1082" i="2"/>
  <c r="AB11" i="2"/>
  <c r="AB390" i="2"/>
  <c r="AB1388" i="2"/>
  <c r="AB520" i="2"/>
  <c r="AB1604" i="2"/>
  <c r="AB646" i="2"/>
  <c r="AB1667" i="2"/>
  <c r="AB1210" i="2"/>
  <c r="AB375" i="2"/>
  <c r="AB727" i="2"/>
  <c r="AB1511" i="2"/>
  <c r="AB2210" i="2"/>
  <c r="AB1305" i="2"/>
  <c r="AB178" i="2"/>
  <c r="AB155" i="2"/>
  <c r="AB1913" i="2"/>
  <c r="AB1315" i="2"/>
  <c r="AB1011" i="2"/>
  <c r="AB353" i="2"/>
  <c r="AB665" i="2"/>
  <c r="AB96" i="2"/>
  <c r="AB2201" i="2"/>
  <c r="AB2012" i="2"/>
  <c r="AB1375" i="2"/>
  <c r="AB1615" i="2"/>
  <c r="AB752" i="2"/>
  <c r="AB345" i="2"/>
  <c r="AB21" i="2"/>
  <c r="AB262" i="2"/>
  <c r="AB1294" i="2"/>
  <c r="AB571" i="2"/>
  <c r="AB713" i="2"/>
  <c r="AB1985" i="2"/>
  <c r="AB1112" i="2"/>
  <c r="AB1930" i="2"/>
  <c r="AB1886" i="2"/>
  <c r="AB1516" i="2"/>
  <c r="AB354" i="2"/>
  <c r="AB548" i="2"/>
  <c r="AB1355" i="2"/>
  <c r="AB1797" i="2"/>
  <c r="AB1053" i="2"/>
  <c r="AB1761" i="2"/>
  <c r="AB2205" i="2"/>
  <c r="AB88" i="2"/>
  <c r="AB1390" i="2"/>
  <c r="AB2112" i="2"/>
  <c r="AB1402" i="2"/>
  <c r="AB128" i="2"/>
  <c r="AB1741" i="2"/>
  <c r="AB1106" i="2"/>
  <c r="AB1013" i="2"/>
  <c r="AB1656" i="2"/>
  <c r="AB1150" i="2"/>
  <c r="AB103" i="2"/>
  <c r="AB480" i="2"/>
  <c r="AB609" i="2"/>
  <c r="AB1861" i="2"/>
  <c r="AB1751" i="2"/>
  <c r="AB1552" i="2"/>
  <c r="AB2155" i="2"/>
  <c r="AB868" i="2"/>
  <c r="AB108" i="2"/>
  <c r="AB1168" i="2"/>
  <c r="AB63" i="2"/>
  <c r="AB205" i="2"/>
  <c r="AB2120" i="2"/>
  <c r="AB902" i="2"/>
  <c r="AB1086" i="2"/>
  <c r="AB1240" i="2"/>
  <c r="AB855" i="2"/>
  <c r="AB1228" i="2"/>
  <c r="AB1364" i="2"/>
  <c r="AB1336" i="2"/>
  <c r="AB479" i="2"/>
  <c r="AB412" i="2"/>
  <c r="AB618" i="2"/>
  <c r="AB369" i="2"/>
  <c r="AB1700" i="2"/>
  <c r="AB460" i="2"/>
  <c r="AB1654" i="2"/>
  <c r="AB441" i="2"/>
  <c r="AB534" i="2"/>
  <c r="AB399" i="2"/>
  <c r="AB1547" i="2"/>
  <c r="AB703" i="2"/>
  <c r="AB1825" i="2"/>
  <c r="AB2017" i="2"/>
  <c r="AB1633" i="2"/>
  <c r="AB2107" i="2"/>
  <c r="AB942" i="2"/>
  <c r="AB1885" i="2"/>
  <c r="AB685" i="2"/>
  <c r="AB923" i="2"/>
  <c r="AB1514" i="2"/>
  <c r="AB1961" i="2"/>
  <c r="AB912" i="2"/>
  <c r="AB196" i="2"/>
  <c r="AB112" i="2"/>
  <c r="AB2151" i="2"/>
  <c r="AB2047" i="2"/>
  <c r="AB956" i="2"/>
  <c r="AB1156" i="2"/>
  <c r="AB2227" i="2"/>
  <c r="AB1817" i="2"/>
  <c r="AB1176" i="2"/>
  <c r="AB1104" i="2"/>
  <c r="AB941" i="2"/>
  <c r="AB1543" i="2"/>
  <c r="AB275" i="2"/>
  <c r="AB805" i="2"/>
  <c r="AB277" i="2"/>
  <c r="AB605" i="2"/>
  <c r="AB1704" i="2"/>
  <c r="AB555" i="2"/>
  <c r="AB1637" i="2"/>
  <c r="AB154" i="2"/>
  <c r="AB828" i="2"/>
  <c r="AB2089" i="2"/>
  <c r="AB674" i="2"/>
  <c r="AB1565" i="2"/>
  <c r="AB909" i="2"/>
  <c r="AB1980" i="2"/>
  <c r="AB531" i="2"/>
  <c r="AB1031" i="2"/>
  <c r="AB1026" i="2"/>
  <c r="AB2113" i="2"/>
  <c r="AB1399" i="2"/>
  <c r="AB894" i="2"/>
  <c r="AB1660" i="2"/>
  <c r="AB2096" i="2"/>
  <c r="AB734" i="2"/>
  <c r="AB1057" i="2"/>
  <c r="AB35" i="2"/>
  <c r="AB1948" i="2"/>
  <c r="AC2207" i="2"/>
  <c r="AC234" i="2"/>
  <c r="AC1580" i="2"/>
  <c r="AC1362" i="2"/>
  <c r="AC1406" i="2"/>
  <c r="AC600" i="2"/>
  <c r="AC1445" i="2"/>
  <c r="AC1753" i="2"/>
  <c r="AC1009" i="2"/>
  <c r="AC1249" i="2"/>
  <c r="AC1072" i="2"/>
  <c r="AC292" i="2"/>
  <c r="AC1952" i="2"/>
  <c r="AC94" i="2"/>
  <c r="AC865" i="2"/>
  <c r="AC927" i="2"/>
  <c r="AC349" i="2"/>
  <c r="AC745" i="2"/>
  <c r="AC1348" i="2"/>
  <c r="AC2143" i="2"/>
  <c r="AC1828" i="2"/>
  <c r="AC29" i="2"/>
  <c r="AC1853" i="2"/>
  <c r="AC153" i="2"/>
  <c r="AC1341" i="2"/>
  <c r="AC56" i="2"/>
  <c r="AC935" i="2"/>
  <c r="AC1590" i="2"/>
  <c r="AC1560" i="2"/>
  <c r="AC1744" i="2"/>
  <c r="AC994" i="2"/>
  <c r="AC853" i="2"/>
  <c r="AC319" i="2"/>
  <c r="AC1016" i="2"/>
  <c r="AC1722" i="2"/>
  <c r="AC317" i="2"/>
  <c r="AC2100" i="2"/>
  <c r="AC797" i="2"/>
  <c r="AC413" i="2"/>
  <c r="AC91" i="2"/>
  <c r="AC34" i="2"/>
  <c r="AC1133" i="2"/>
  <c r="AC1542" i="2"/>
  <c r="AC5" i="2"/>
  <c r="AC1561" i="2"/>
  <c r="AC408" i="2"/>
  <c r="AC1608" i="2"/>
  <c r="AC2164" i="2"/>
  <c r="AC774" i="2"/>
  <c r="AC574" i="2"/>
  <c r="AC1414" i="2"/>
  <c r="AC776" i="2"/>
  <c r="AC2027" i="2"/>
  <c r="AC790" i="2"/>
  <c r="AC1262" i="2"/>
  <c r="AC1958" i="2"/>
  <c r="AC242" i="2"/>
  <c r="AC1839" i="2"/>
  <c r="AC1274" i="2"/>
  <c r="AC1893" i="2"/>
  <c r="AC1006" i="2"/>
  <c r="AC1283" i="2"/>
  <c r="AC2046" i="2"/>
  <c r="AC917" i="2"/>
  <c r="AC2041" i="2"/>
  <c r="AC833" i="2"/>
  <c r="AC2081" i="2"/>
  <c r="AC2186" i="2"/>
  <c r="AC169" i="2"/>
  <c r="AC1528" i="2"/>
  <c r="AC1047" i="2"/>
  <c r="AC1116" i="2"/>
  <c r="AC1370" i="2"/>
  <c r="AC1244" i="2"/>
  <c r="AC2187" i="2"/>
  <c r="AC829" i="2"/>
  <c r="AC1221" i="2"/>
  <c r="AC39" i="2"/>
  <c r="AC669" i="2"/>
  <c r="AC821" i="2"/>
  <c r="AC139" i="2"/>
  <c r="AC911" i="2"/>
  <c r="AC1844" i="2"/>
  <c r="AC1230" i="2"/>
  <c r="AC165" i="2"/>
  <c r="AC233" i="2"/>
  <c r="AC1097" i="2"/>
  <c r="AC2200" i="2"/>
  <c r="AC405" i="2"/>
  <c r="AC1585" i="2"/>
  <c r="AC2238" i="2"/>
  <c r="AC1034" i="2"/>
  <c r="AC246" i="2"/>
  <c r="AC905" i="2"/>
  <c r="AC569" i="2"/>
  <c r="AC1343" i="2"/>
  <c r="AC2023" i="2"/>
  <c r="AC1881" i="2"/>
  <c r="AC2126" i="2"/>
  <c r="AC137" i="2"/>
  <c r="AC1308" i="2"/>
  <c r="AC470" i="2"/>
  <c r="AC952" i="2"/>
  <c r="AC1486" i="2"/>
  <c r="AC1342" i="2"/>
  <c r="AC1275" i="2"/>
  <c r="AC718" i="2"/>
  <c r="AC394" i="2"/>
  <c r="AC1589" i="2"/>
  <c r="AC1699" i="2"/>
  <c r="AC2213" i="2"/>
  <c r="AC1045" i="2"/>
  <c r="AC837" i="2"/>
  <c r="AC1803" i="2"/>
  <c r="AC1749" i="2"/>
  <c r="AC694" i="2"/>
  <c r="AC1254" i="2"/>
  <c r="AC1460" i="2"/>
  <c r="AC1525" i="2"/>
  <c r="AC2079" i="2"/>
  <c r="AC1536" i="2"/>
  <c r="AC1272" i="2"/>
  <c r="AC1982" i="2"/>
  <c r="AC1748" i="2"/>
  <c r="AC1648" i="2"/>
  <c r="AC958" i="2"/>
  <c r="AC1170" i="2"/>
  <c r="AC74" i="2"/>
  <c r="AC374" i="2"/>
  <c r="AC1321" i="2"/>
  <c r="AC1070" i="2"/>
  <c r="AC2048" i="2"/>
  <c r="AC698" i="2"/>
  <c r="AC1211" i="2"/>
  <c r="AC288" i="2"/>
  <c r="AC1527" i="2"/>
  <c r="AC1800" i="2"/>
  <c r="AC1419" i="2"/>
  <c r="AC838" i="2"/>
  <c r="AC2148" i="2"/>
  <c r="AC1407" i="2"/>
  <c r="AC123" i="2"/>
  <c r="AC1287" i="2"/>
  <c r="AC1501" i="2"/>
  <c r="AC687" i="2"/>
  <c r="AC2179" i="2"/>
  <c r="AC1421" i="2"/>
  <c r="AC376" i="2"/>
  <c r="AC680" i="2"/>
  <c r="AC1911" i="2"/>
  <c r="AC668" i="2"/>
  <c r="AC318" i="2"/>
  <c r="AC1042" i="2"/>
  <c r="AC939" i="2"/>
  <c r="AC1372" i="2"/>
  <c r="AC1337" i="2"/>
  <c r="AC2116" i="2"/>
  <c r="AC54" i="2"/>
  <c r="AC1596" i="2"/>
  <c r="AC945" i="2"/>
  <c r="AC1124" i="2"/>
  <c r="AC1900" i="2"/>
  <c r="AC22" i="2"/>
  <c r="AC286" i="2"/>
  <c r="AC47" i="2"/>
  <c r="AC2149" i="2"/>
  <c r="AC1093" i="2"/>
  <c r="AC24" i="2"/>
  <c r="AC1674" i="2"/>
  <c r="AC502" i="2"/>
  <c r="AC125" i="2"/>
  <c r="AC1369" i="2"/>
  <c r="AC1019" i="2"/>
  <c r="AC1469" i="2"/>
  <c r="AC1206" i="2"/>
  <c r="AC764" i="2"/>
  <c r="AC1259" i="2"/>
  <c r="AC1505" i="2"/>
  <c r="AC1981" i="2"/>
  <c r="AC168" i="2"/>
  <c r="AC1625" i="2"/>
  <c r="AC386" i="2"/>
  <c r="AC1282" i="2"/>
  <c r="AC1698" i="2"/>
  <c r="AC1782" i="2"/>
  <c r="AC602" i="2"/>
  <c r="AC1497" i="2"/>
  <c r="AC210" i="2"/>
  <c r="AC1438" i="2"/>
  <c r="AC1410" i="2"/>
  <c r="AC1539" i="2"/>
  <c r="AC1586" i="2"/>
  <c r="AC1638" i="2"/>
  <c r="AC467" i="2"/>
  <c r="AC1212" i="2"/>
  <c r="AC61" i="2"/>
  <c r="AC714" i="2"/>
  <c r="AC428" i="2"/>
  <c r="AC914" i="2"/>
  <c r="AC287" i="2"/>
  <c r="AC2043" i="2"/>
  <c r="AC1614" i="2"/>
  <c r="AC49" i="2"/>
  <c r="AC110" i="2"/>
  <c r="AC1534" i="2"/>
  <c r="AC964" i="2"/>
  <c r="AC786" i="2"/>
  <c r="AC1592" i="2"/>
  <c r="AC915" i="2"/>
  <c r="AC1225" i="2"/>
  <c r="AC366" i="2"/>
  <c r="AC1729" i="2"/>
  <c r="AC1484" i="2"/>
  <c r="AC972" i="2"/>
  <c r="AC584" i="2"/>
  <c r="AC1276" i="2"/>
  <c r="AC1506" i="2"/>
  <c r="AC1843" i="2"/>
  <c r="AC200" i="2"/>
  <c r="AC663" i="2"/>
  <c r="AC700" i="2"/>
  <c r="AC980" i="2"/>
  <c r="AC2202" i="2"/>
  <c r="AC419" i="2"/>
  <c r="AC1708" i="2"/>
  <c r="AC1946" i="2"/>
  <c r="AC135" i="2"/>
  <c r="AC301" i="2"/>
  <c r="AC963" i="2"/>
  <c r="AC1941" i="2"/>
  <c r="AC701" i="2"/>
  <c r="AC2225" i="2"/>
  <c r="AC1838" i="2"/>
  <c r="AC1723" i="2"/>
  <c r="AC1811" i="2"/>
  <c r="AC1831" i="2"/>
  <c r="AC1432" i="2"/>
  <c r="AC207" i="2"/>
  <c r="AC509" i="2"/>
  <c r="AC1108" i="2"/>
  <c r="AC950" i="2"/>
  <c r="AC466" i="2"/>
  <c r="AC1239" i="2"/>
  <c r="AC1234" i="2"/>
  <c r="AC1202" i="2"/>
  <c r="AC16" i="2"/>
  <c r="AC1935" i="2"/>
  <c r="AC1779" i="2"/>
  <c r="AC969" i="2"/>
  <c r="AC1165" i="2"/>
  <c r="AC161" i="2"/>
  <c r="AC119" i="2"/>
  <c r="AC997" i="2"/>
  <c r="AC1975" i="2"/>
  <c r="AC28" i="2"/>
  <c r="AC1480" i="2"/>
  <c r="AC1400" i="2"/>
  <c r="AC1309" i="2"/>
  <c r="AC499" i="2"/>
  <c r="AC2223" i="2"/>
  <c r="AC995" i="2"/>
  <c r="AC673" i="2"/>
  <c r="AC231" i="2"/>
  <c r="AC1675" i="2"/>
  <c r="AC1273" i="2"/>
  <c r="AC518" i="2"/>
  <c r="AC2101" i="2"/>
  <c r="AC766" i="2"/>
  <c r="AC1385" i="2"/>
  <c r="AC106" i="2"/>
  <c r="AC1062" i="2"/>
  <c r="AC594" i="2"/>
  <c r="AC1955" i="2"/>
  <c r="AC78" i="2"/>
  <c r="AC1395" i="2"/>
  <c r="AC1319" i="2"/>
  <c r="AC872" i="2"/>
  <c r="AC1338" i="2"/>
  <c r="AC936" i="2"/>
  <c r="AC741" i="2"/>
  <c r="AC885" i="2"/>
  <c r="AC80" i="2"/>
  <c r="AC1959" i="2"/>
  <c r="AC429" i="2"/>
  <c r="AC2044" i="2"/>
  <c r="AC453" i="2"/>
  <c r="AC1344" i="2"/>
  <c r="AC1842" i="2"/>
  <c r="AC1949" i="2"/>
  <c r="AC712" i="2"/>
  <c r="AC2015" i="2"/>
  <c r="AC334" i="2"/>
  <c r="AC478" i="2"/>
  <c r="AC281" i="2"/>
  <c r="AC273" i="2"/>
  <c r="AC109" i="2"/>
  <c r="AC525" i="2"/>
  <c r="AC976" i="2"/>
  <c r="AC1376" i="2"/>
  <c r="AC1878" i="2"/>
  <c r="AC131" i="2"/>
  <c r="AC1143" i="2"/>
  <c r="AC1860" i="2"/>
  <c r="AC1701" i="2"/>
  <c r="AC1373" i="2"/>
  <c r="AC1521" i="2"/>
  <c r="AC810" i="2"/>
  <c r="AC803" i="2"/>
  <c r="AC1870" i="2"/>
  <c r="AC1989" i="2"/>
  <c r="AC1306" i="2"/>
  <c r="AC523" i="2"/>
  <c r="AC1007" i="2"/>
  <c r="AC456" i="2"/>
  <c r="AC450" i="2"/>
  <c r="AC377" i="2"/>
  <c r="AC1113" i="2"/>
  <c r="AC1567" i="2"/>
  <c r="AC1523" i="2"/>
  <c r="AC719" i="2"/>
  <c r="AC510" i="2"/>
  <c r="AC762" i="2"/>
  <c r="AC53" i="2"/>
  <c r="AC1606" i="2"/>
  <c r="AC630" i="2"/>
  <c r="AC545" i="2"/>
  <c r="AC806" i="2"/>
  <c r="AC1921" i="2"/>
  <c r="AC2065" i="2"/>
  <c r="AC1242" i="2"/>
  <c r="AC715" i="2"/>
  <c r="AC157" i="2"/>
  <c r="AC1433" i="2"/>
  <c r="AC118" i="2"/>
  <c r="AC2088" i="2"/>
  <c r="AC487" i="2"/>
  <c r="AC1610" i="2"/>
  <c r="AC2185" i="2"/>
  <c r="AC404" i="2"/>
  <c r="AC1793" i="2"/>
  <c r="AC686" i="2"/>
  <c r="AC1347" i="2"/>
  <c r="AC424" i="2"/>
  <c r="AC1768" i="2"/>
  <c r="AC751" i="2"/>
  <c r="AC43" i="2"/>
  <c r="AC1966" i="2"/>
  <c r="AC1798" i="2"/>
  <c r="AC1939" i="2"/>
  <c r="AC447" i="2"/>
  <c r="AC658" i="2"/>
  <c r="AC1424" i="2"/>
  <c r="AC763" i="2"/>
  <c r="AC1994" i="2"/>
  <c r="AC1071" i="2"/>
  <c r="AC1459" i="2"/>
  <c r="AC505" i="2"/>
  <c r="AC684" i="2"/>
  <c r="AC1926" i="2"/>
  <c r="AC2196" i="2"/>
  <c r="AC876" i="2"/>
  <c r="AC593" i="2"/>
  <c r="AC918" i="2"/>
  <c r="AC1278" i="2"/>
  <c r="AC1059" i="2"/>
  <c r="AC1453" i="2"/>
  <c r="AC1058" i="2"/>
  <c r="AC562" i="2"/>
  <c r="AC225" i="2"/>
  <c r="AC1799" i="2"/>
  <c r="AC635" i="2"/>
  <c r="AC1732" i="2"/>
  <c r="AC990" i="2"/>
  <c r="AC1809" i="2"/>
  <c r="AC1933" i="2"/>
  <c r="AC2038" i="2"/>
  <c r="AC1750" i="2"/>
  <c r="AC760" i="2"/>
  <c r="AC541" i="2"/>
  <c r="AC268" i="2"/>
  <c r="AC1623" i="2"/>
  <c r="AC42" i="2"/>
  <c r="AC328" i="2"/>
  <c r="AC1681" i="2"/>
  <c r="AC89" i="2"/>
  <c r="AC1683" i="2"/>
  <c r="AC1117" i="2"/>
  <c r="AC1988" i="2"/>
  <c r="AC1074" i="2"/>
  <c r="AC973" i="2"/>
  <c r="AC1650" i="2"/>
  <c r="AC533" i="2"/>
  <c r="AC44" i="2"/>
  <c r="AC33" i="2"/>
  <c r="AC290" i="2"/>
  <c r="AC2070" i="2"/>
  <c r="AC999" i="2"/>
  <c r="AC1632" i="2"/>
  <c r="AC2105" i="2"/>
  <c r="AC1635" i="2"/>
  <c r="AC690" i="2"/>
  <c r="AC1171" i="2"/>
  <c r="AC1522" i="2"/>
  <c r="AC1119" i="2"/>
  <c r="AC1532" i="2"/>
  <c r="AC2075" i="2"/>
  <c r="AC835" i="2"/>
  <c r="AC1130" i="2"/>
  <c r="AC1719" i="2"/>
  <c r="AC889" i="2"/>
  <c r="AC975" i="2"/>
  <c r="AC1216" i="2"/>
  <c r="AC490" i="2"/>
  <c r="AC662" i="2"/>
  <c r="AC2129" i="2"/>
  <c r="AC191" i="2"/>
  <c r="AC1945" i="2"/>
  <c r="AC1690" i="2"/>
  <c r="AC974" i="2"/>
  <c r="AC2215" i="2"/>
  <c r="AC1149" i="2"/>
  <c r="AC2009" i="2"/>
  <c r="AC1846" i="2"/>
  <c r="AC219" i="2"/>
  <c r="AC1531" i="2"/>
  <c r="AC864" i="2"/>
  <c r="AC116" i="2"/>
  <c r="AC638" i="2"/>
  <c r="AC2069" i="2"/>
  <c r="AC1447" i="2"/>
  <c r="AC604" i="2"/>
  <c r="AC70" i="2"/>
  <c r="AC1494" i="2"/>
  <c r="AC2125" i="2"/>
  <c r="AC414" i="2"/>
  <c r="AC1131" i="2"/>
  <c r="AC1672" i="2"/>
  <c r="AC1715" i="2"/>
  <c r="AC130" i="2"/>
  <c r="AC1642" i="2"/>
  <c r="AC330" i="2"/>
  <c r="AC2240" i="2"/>
  <c r="AC2050" i="2"/>
  <c r="AC637" i="2"/>
  <c r="AC1160" i="2"/>
  <c r="AC1462" i="2"/>
  <c r="AC1789" i="2"/>
  <c r="AC1716" i="2"/>
  <c r="AC1822" i="2"/>
  <c r="AC1682" i="2"/>
  <c r="AC839" i="2"/>
  <c r="AC901" i="2"/>
  <c r="AC982" i="2"/>
  <c r="AC1735" i="2"/>
  <c r="AC1063" i="2"/>
  <c r="AC1781" i="2"/>
  <c r="AC192" i="2"/>
  <c r="AC368" i="2"/>
  <c r="AC1920" i="2"/>
  <c r="AC514" i="2"/>
  <c r="AC1932" i="2"/>
  <c r="AC879" i="2"/>
  <c r="AC640" i="2"/>
  <c r="AC1906" i="2"/>
  <c r="AC2123" i="2"/>
  <c r="AC1476" i="2"/>
  <c r="AC906" i="2"/>
  <c r="AC280" i="2"/>
  <c r="AC10" i="2"/>
  <c r="AC611" i="2"/>
  <c r="AC2168" i="2"/>
  <c r="AC677" i="2"/>
  <c r="AC547" i="2"/>
  <c r="AC970" i="2"/>
  <c r="AC297" i="2"/>
  <c r="AC947" i="2"/>
  <c r="AC1192" i="2"/>
  <c r="AC87" i="2"/>
  <c r="AC84" i="2"/>
  <c r="AC754" i="2"/>
  <c r="AC422" i="2"/>
  <c r="AC182" i="2"/>
  <c r="AC437" i="2"/>
  <c r="AC1710" i="2"/>
  <c r="AC949" i="2"/>
  <c r="AC2111" i="2"/>
  <c r="AC1859" i="2"/>
  <c r="AC724" i="2"/>
  <c r="AC1599" i="2"/>
  <c r="AC1001" i="2"/>
  <c r="AC1679" i="2"/>
  <c r="AC1411" i="2"/>
  <c r="AC397" i="2"/>
  <c r="AC1324" i="2"/>
  <c r="AC1901" i="2"/>
  <c r="AC1717" i="2"/>
  <c r="AC867" i="2"/>
  <c r="AC1834" i="2"/>
  <c r="AC1020" i="2"/>
  <c r="AC1956" i="2"/>
  <c r="AC768" i="2"/>
  <c r="AC695" i="2"/>
  <c r="AC552" i="2"/>
  <c r="AC238" i="2"/>
  <c r="AC2013" i="2"/>
  <c r="AC1492" i="2"/>
  <c r="AC2052" i="2"/>
  <c r="AC1609" i="2"/>
  <c r="AC2077" i="2"/>
  <c r="AC25" i="2"/>
  <c r="AC2011" i="2"/>
  <c r="AC580" i="2"/>
  <c r="AC306" i="2"/>
  <c r="AC493" i="2"/>
  <c r="AC1996" i="2"/>
  <c r="AC532" i="2"/>
  <c r="AC652" i="2"/>
  <c r="AC2191" i="2"/>
  <c r="AC1865" i="2"/>
  <c r="AC854" i="2"/>
  <c r="AC1848" i="2"/>
  <c r="AC1837" i="2"/>
  <c r="AC1581" i="2"/>
  <c r="AC2093" i="2"/>
  <c r="AC1879" i="2"/>
  <c r="AC519" i="2"/>
  <c r="AC836" i="2"/>
  <c r="AC2051" i="2"/>
  <c r="AC1873" i="2"/>
  <c r="AC996" i="2"/>
  <c r="AC746" i="2"/>
  <c r="AC931" i="2"/>
  <c r="AC1229" i="2"/>
  <c r="AC759" i="2"/>
  <c r="AC2037" i="2"/>
  <c r="AC1135" i="2"/>
  <c r="AC201" i="2"/>
  <c r="AC747" i="2"/>
  <c r="AC1304" i="2"/>
  <c r="AC517" i="2"/>
  <c r="AC1299" i="2"/>
  <c r="AC641" i="2"/>
  <c r="AC1777" i="2"/>
  <c r="AC1892" i="2"/>
  <c r="AC2131" i="2"/>
  <c r="AC2098" i="2"/>
  <c r="AC1490" i="2"/>
  <c r="AC1605" i="2"/>
  <c r="AC2084" i="2"/>
  <c r="AC1243" i="2"/>
  <c r="AC1293" i="2"/>
  <c r="AC2057" i="2"/>
  <c r="AC812" i="2"/>
  <c r="AC1622" i="2"/>
  <c r="AC2166" i="2"/>
  <c r="AC1235" i="2"/>
  <c r="AC418" i="2"/>
  <c r="AC371" i="2"/>
  <c r="AC653" i="2"/>
  <c r="AC1868" i="2"/>
  <c r="AC1479" i="2"/>
  <c r="AC55" i="2"/>
  <c r="AC756" i="2"/>
  <c r="AC1767" i="2"/>
  <c r="AC1392" i="2"/>
  <c r="AC2156" i="2"/>
  <c r="AC1331" i="2"/>
  <c r="AC416" i="2"/>
  <c r="AC1576" i="2"/>
  <c r="AC1942" i="2"/>
  <c r="AC1078" i="2"/>
  <c r="AC1570" i="2"/>
  <c r="AC484" i="2"/>
  <c r="AC798" i="2"/>
  <c r="AC920" i="2"/>
  <c r="AC324" i="2"/>
  <c r="AC659" i="2"/>
  <c r="AC222" i="2"/>
  <c r="AC1261" i="2"/>
  <c r="AC1754" i="2"/>
  <c r="AC773" i="2"/>
  <c r="AC149" i="2"/>
  <c r="AC1297" i="2"/>
  <c r="AC257" i="2"/>
  <c r="AC120" i="2"/>
  <c r="AC1332" i="2"/>
  <c r="AC930" i="2"/>
  <c r="AC1099" i="2"/>
  <c r="AC457" i="2"/>
  <c r="AC709" i="2"/>
  <c r="AC9" i="2"/>
  <c r="AC228" i="2"/>
  <c r="AC862" i="2"/>
  <c r="AC1835" i="2"/>
  <c r="AC1195" i="2"/>
  <c r="AC2005" i="2"/>
  <c r="AC881" i="2"/>
  <c r="AC336" i="2"/>
  <c r="AC427" i="2"/>
  <c r="AC1520" i="2"/>
  <c r="AC2086" i="2"/>
  <c r="AC1470" i="2"/>
  <c r="AC184" i="2"/>
  <c r="AC1804" i="2"/>
  <c r="AC1163" i="2"/>
  <c r="AC1918" i="2"/>
  <c r="AC1631" i="2"/>
  <c r="AC1002" i="2"/>
  <c r="AC298" i="2"/>
  <c r="AC850" i="2"/>
  <c r="AC1465" i="2"/>
  <c r="AC27" i="2"/>
  <c r="AC1043" i="2"/>
  <c r="AC521" i="2"/>
  <c r="AC2178" i="2"/>
  <c r="AC2203" i="2"/>
  <c r="AC2000" i="2"/>
  <c r="AC725" i="2"/>
  <c r="AC2135" i="2"/>
  <c r="AC891" i="2"/>
  <c r="AC1927" i="2"/>
  <c r="AC1832" i="2"/>
  <c r="AC1318" i="2"/>
  <c r="AC3" i="2"/>
  <c r="AC2004" i="2"/>
  <c r="AC1658" i="2"/>
  <c r="AC65" i="2"/>
  <c r="AC508" i="2"/>
  <c r="AC362" i="2"/>
  <c r="AC1602" i="2"/>
  <c r="AC717" i="2"/>
  <c r="AC2183" i="2"/>
  <c r="AC1895" i="2"/>
  <c r="AC197" i="2"/>
  <c r="AC1673" i="2"/>
  <c r="AC2114" i="2"/>
  <c r="AC771" i="2"/>
  <c r="AC1889" i="2"/>
  <c r="AC749" i="2"/>
  <c r="AC2224" i="2"/>
  <c r="AC1823" i="2"/>
  <c r="AC347" i="2"/>
  <c r="AC1709" i="2"/>
  <c r="AC815" i="2"/>
  <c r="AC1356" i="2"/>
  <c r="AC899" i="2"/>
  <c r="AC1023" i="2"/>
  <c r="AC2033" i="2"/>
  <c r="AC1491" i="2"/>
  <c r="AC1652" i="2"/>
  <c r="AC550" i="2"/>
  <c r="AC2234" i="2"/>
  <c r="AC1706" i="2"/>
  <c r="AC627" i="2"/>
  <c r="AC2211" i="2"/>
  <c r="AC1487" i="2"/>
  <c r="AC903" i="2"/>
  <c r="AC729" i="2"/>
  <c r="AC813" i="2"/>
  <c r="AC827" i="2"/>
  <c r="AC474" i="2"/>
  <c r="AC1003" i="2"/>
  <c r="AC704" i="2"/>
  <c r="AC1728" i="2"/>
  <c r="AC299" i="2"/>
  <c r="AC180" i="2"/>
  <c r="AC2053" i="2"/>
  <c r="AC608" i="2"/>
  <c r="AC842" i="2"/>
  <c r="AC1677" i="2"/>
  <c r="AC1010" i="2"/>
  <c r="AC1451" i="2"/>
  <c r="AC38" i="2"/>
  <c r="AC1756" i="2"/>
  <c r="AC1379" i="2"/>
  <c r="AC1220" i="2"/>
  <c r="AC2035" i="2"/>
  <c r="AC948" i="2"/>
  <c r="AC1256" i="2"/>
  <c r="AC1687" i="2"/>
  <c r="AC1441" i="2"/>
  <c r="AC634" i="2"/>
  <c r="AC1801" i="2"/>
  <c r="AC352" i="2"/>
  <c r="AC1612" i="2"/>
  <c r="AC1856" i="2"/>
  <c r="AC830" i="2"/>
  <c r="AC185" i="2"/>
  <c r="AC1231" i="2"/>
  <c r="AC1101" i="2"/>
  <c r="AC1258" i="2"/>
  <c r="AC1815" i="2"/>
  <c r="AC767" i="2"/>
  <c r="AC897" i="2"/>
  <c r="AC451" i="2"/>
  <c r="AC383" i="2"/>
  <c r="AC2110" i="2"/>
  <c r="AC1280" i="2"/>
  <c r="AC1603" i="2"/>
  <c r="AC770" i="2"/>
  <c r="AC1061" i="2"/>
  <c r="AC1526" i="2"/>
  <c r="AC1763" i="2"/>
  <c r="AC1925" i="2"/>
  <c r="AC1012" i="2"/>
  <c r="AC1141" i="2"/>
  <c r="AC1039" i="2"/>
  <c r="AC1430" i="2"/>
  <c r="AC577" i="2"/>
  <c r="AC1158" i="2"/>
  <c r="AC613" i="2"/>
  <c r="AC291" i="2"/>
  <c r="AC823" i="2"/>
  <c r="AC1246" i="2"/>
  <c r="AC2197" i="2"/>
  <c r="AC251" i="2"/>
  <c r="AC857" i="2"/>
  <c r="AC558" i="2"/>
  <c r="AC1967" i="2"/>
  <c r="AC2021" i="2"/>
  <c r="AC41" i="2"/>
  <c r="AC1251" i="2"/>
  <c r="AC2193" i="2"/>
  <c r="AC655" i="2"/>
  <c r="AC1953" i="2"/>
  <c r="AC579" i="2"/>
  <c r="AC944" i="2"/>
  <c r="AC1439" i="2"/>
  <c r="AC1024" i="2"/>
  <c r="AC57" i="2"/>
  <c r="AC1444" i="2"/>
  <c r="AC1929" i="2"/>
  <c r="AC259" i="2"/>
  <c r="AC1187" i="2"/>
  <c r="AC721" i="2"/>
  <c r="AC2049" i="2"/>
  <c r="AC2091" i="2"/>
  <c r="AC52" i="2"/>
  <c r="AC14" i="2"/>
  <c r="AC455" i="2"/>
  <c r="AC1806" i="2"/>
  <c r="AC214" i="2"/>
  <c r="AC772" i="2"/>
  <c r="AC1867" i="2"/>
  <c r="AC592" i="2"/>
  <c r="AC1684" i="2"/>
  <c r="AC1657" i="2"/>
  <c r="AC898" i="2"/>
  <c r="AC822" i="2"/>
  <c r="AC1508" i="2"/>
  <c r="AC1154" i="2"/>
  <c r="AC339" i="2"/>
  <c r="AC1213" i="2"/>
  <c r="AC1080" i="2"/>
  <c r="AC229" i="2"/>
  <c r="AC875" i="2"/>
  <c r="AC1714" i="2"/>
  <c r="AC654" i="2"/>
  <c r="AC1109" i="2"/>
  <c r="AC1863" i="2"/>
  <c r="AC393" i="2"/>
  <c r="AC415" i="2"/>
  <c r="AC82" i="2"/>
  <c r="AC1788" i="2"/>
  <c r="AC1965" i="2"/>
  <c r="AC2154" i="2"/>
  <c r="AC2159" i="2"/>
  <c r="AC1322" i="2"/>
  <c r="AC954" i="2"/>
  <c r="AC1737" i="2"/>
  <c r="AC1538" i="2"/>
  <c r="AC678" i="2"/>
  <c r="AC1807" i="2"/>
  <c r="AC113" i="2"/>
  <c r="AC633" i="2"/>
  <c r="AC529" i="2"/>
  <c r="AC1148" i="2"/>
  <c r="AC1085" i="2"/>
  <c r="AC2117" i="2"/>
  <c r="AC476" i="2"/>
  <c r="AC1162" i="2"/>
  <c r="AC12" i="2"/>
  <c r="AC2195" i="2"/>
  <c r="AC1368" i="2"/>
  <c r="AC1713" i="2"/>
  <c r="AC1524" i="2"/>
  <c r="AC791" i="2"/>
  <c r="AC1995" i="2"/>
  <c r="AC208" i="2"/>
  <c r="AC1697" i="2"/>
  <c r="AC1866" i="2"/>
  <c r="AC1267" i="2"/>
  <c r="AC36" i="2"/>
  <c r="AC887" i="2"/>
  <c r="AC2072" i="2"/>
  <c r="AC435" i="2"/>
  <c r="AC300" i="2"/>
  <c r="AC1428" i="2"/>
  <c r="AC965" i="2"/>
  <c r="AC327" i="2"/>
  <c r="AC181" i="2"/>
  <c r="AC195" i="2"/>
  <c r="AC1850" i="2"/>
  <c r="AC1363" i="2"/>
  <c r="AC1766" i="2"/>
  <c r="AC924" i="2"/>
  <c r="AC488" i="2"/>
  <c r="AC1653" i="2"/>
  <c r="AC650" i="2"/>
  <c r="AC45" i="2"/>
  <c r="AC7" i="2"/>
  <c r="AC2192" i="2"/>
  <c r="AC1773" i="2"/>
  <c r="AC1446" i="2"/>
  <c r="AC256" i="2"/>
  <c r="AC147" i="2"/>
  <c r="AC440" i="2"/>
  <c r="AC840" i="2"/>
  <c r="AC2071" i="2"/>
  <c r="AC1655" i="2"/>
  <c r="AC1890" i="2"/>
  <c r="AC2007" i="2"/>
  <c r="AC1394" i="2"/>
  <c r="AC913" i="2"/>
  <c r="AC296" i="2"/>
  <c r="AC1702" i="2"/>
  <c r="AC1118" i="2"/>
  <c r="AC1151" i="2"/>
  <c r="AC387" i="2"/>
  <c r="AC310" i="2"/>
  <c r="AC1572" i="2"/>
  <c r="AC204" i="2"/>
  <c r="AC787" i="2"/>
  <c r="AC1178" i="2"/>
  <c r="AC50" i="2"/>
  <c r="AC831" i="2"/>
  <c r="AC1563" i="2"/>
  <c r="AC1038" i="2"/>
  <c r="AC2235" i="2"/>
  <c r="AC323" i="2"/>
  <c r="AC1227" i="2"/>
  <c r="AC333" i="2"/>
  <c r="AC740" i="2"/>
  <c r="AC708" i="2"/>
  <c r="AC1358" i="2"/>
  <c r="AC1973" i="2"/>
  <c r="AC978" i="2"/>
  <c r="AC351" i="2"/>
  <c r="AC610" i="2"/>
  <c r="AC1780" i="2"/>
  <c r="AC446" i="2"/>
  <c r="AC1079" i="2"/>
  <c r="AC1898" i="2"/>
  <c r="AC2134" i="2"/>
  <c r="AC851" i="2"/>
  <c r="AC1329" i="2"/>
  <c r="AC1067" i="2"/>
  <c r="AC2029" i="2"/>
  <c r="AC2028" i="2"/>
  <c r="AC216" i="2"/>
  <c r="AC2025" i="2"/>
  <c r="AC188" i="2"/>
  <c r="AC2056" i="2"/>
  <c r="AC1350" i="2"/>
  <c r="AC1381" i="2"/>
  <c r="AC1919" i="2"/>
  <c r="AC1198" i="2"/>
  <c r="AC542" i="2"/>
  <c r="AC1912" i="2"/>
  <c r="AC1408" i="2"/>
  <c r="AC1365" i="2"/>
  <c r="AC164" i="2"/>
  <c r="AC955" i="2"/>
  <c r="AC167" i="2"/>
  <c r="AC880" i="2"/>
  <c r="AC615" i="2"/>
  <c r="AC933" i="2"/>
  <c r="AC23" i="2"/>
  <c r="AC104" i="2"/>
  <c r="AC804" i="2"/>
  <c r="AC1461" i="2"/>
  <c r="AC124" i="2"/>
  <c r="AC295" i="2"/>
  <c r="AC834" i="2"/>
  <c r="AC1367" i="2"/>
  <c r="AC607" i="2"/>
  <c r="AC1128" i="2"/>
  <c r="AC998" i="2"/>
  <c r="AC1997" i="2"/>
  <c r="AC1437" i="2"/>
  <c r="AC491" i="2"/>
  <c r="AC245" i="2"/>
  <c r="AC789" i="2"/>
  <c r="AC1504" i="2"/>
  <c r="AC2229" i="2"/>
  <c r="AC527" i="2"/>
  <c r="AC156" i="2"/>
  <c r="AC1137" i="2"/>
  <c r="AC1457" i="2"/>
  <c r="AC1271" i="2"/>
  <c r="AC1992" i="2"/>
  <c r="AC254" i="2"/>
  <c r="AC1810" i="2"/>
  <c r="AC507" i="2"/>
  <c r="AC235" i="2"/>
  <c r="AC1284" i="2"/>
  <c r="AC1064" i="2"/>
  <c r="AC962" i="2"/>
  <c r="AC922" i="2"/>
  <c r="AC1378" i="2"/>
  <c r="AC1296" i="2"/>
  <c r="AC2062" i="2"/>
  <c r="AC278" i="2"/>
  <c r="AC1194" i="2"/>
  <c r="AC392" i="2"/>
  <c r="AC2167" i="2"/>
  <c r="AC826" i="2"/>
  <c r="AC1049" i="2"/>
  <c r="AC2108" i="2"/>
  <c r="AC1771" i="2"/>
  <c r="AC1573" i="2"/>
  <c r="AC666" i="2"/>
  <c r="AC2180" i="2"/>
  <c r="AC315" i="2"/>
  <c r="AC117" i="2"/>
  <c r="AC538" i="2"/>
  <c r="AC675" i="2"/>
  <c r="AC1325" i="2"/>
  <c r="AC1268" i="2"/>
  <c r="AC561" i="2"/>
  <c r="AC1197" i="2"/>
  <c r="AC1401" i="2"/>
  <c r="AC342" i="2"/>
  <c r="AC1519" i="2"/>
  <c r="AC1529" i="2"/>
  <c r="AC937" i="2"/>
  <c r="AC661" i="2"/>
  <c r="AC1316" i="2"/>
  <c r="AC2204" i="2"/>
  <c r="AC1405" i="2"/>
  <c r="AC126" i="2"/>
  <c r="AC48" i="2"/>
  <c r="AC379" i="2"/>
  <c r="AC2153" i="2"/>
  <c r="AC144" i="2"/>
  <c r="AC1032" i="2"/>
  <c r="AC1397" i="2"/>
  <c r="AC1904" i="2"/>
  <c r="AC1769" i="2"/>
  <c r="AC989" i="2"/>
  <c r="AC1068" i="2"/>
  <c r="AC227" i="2"/>
  <c r="AC1226" i="2"/>
  <c r="AC1263" i="2"/>
  <c r="AC1281" i="2"/>
  <c r="AC1908" i="2"/>
  <c r="AC1671" i="2"/>
  <c r="AC1398" i="2"/>
  <c r="AC1808" i="2"/>
  <c r="AC1427" i="2"/>
  <c r="AC1934" i="2"/>
  <c r="AC512" i="2"/>
  <c r="AC1371" i="2"/>
  <c r="AC2014" i="2"/>
  <c r="AC1449" i="2"/>
  <c r="AC817" i="2"/>
  <c r="AC67" i="2"/>
  <c r="AC1786" i="2"/>
  <c r="AC707" i="2"/>
  <c r="AC986" i="2"/>
  <c r="AC2095" i="2"/>
  <c r="AC886" i="2"/>
  <c r="AC1404" i="2"/>
  <c r="AC2066" i="2"/>
  <c r="AC1285" i="2"/>
  <c r="AC681" i="2"/>
  <c r="AC247" i="2"/>
  <c r="AC757" i="2"/>
  <c r="AC1903" i="2"/>
  <c r="AC1535" i="2"/>
  <c r="AC190" i="2"/>
  <c r="AC1290" i="2"/>
  <c r="AC1813" i="2"/>
  <c r="AC389" i="2"/>
  <c r="AC761" i="2"/>
  <c r="AC1582" i="2"/>
  <c r="AC1555" i="2"/>
  <c r="AC283" i="2"/>
  <c r="AC2175" i="2"/>
  <c r="AC348" i="2"/>
  <c r="AC1695" i="2"/>
  <c r="AC1222" i="2"/>
  <c r="AC150" i="2"/>
  <c r="AC847" i="2"/>
  <c r="AC1481" i="2"/>
  <c r="AC266" i="2"/>
  <c r="AC1510" i="2"/>
  <c r="AC2208" i="2"/>
  <c r="AC2194" i="2"/>
  <c r="AC1245" i="2"/>
  <c r="AC162" i="2"/>
  <c r="AC1055" i="2"/>
  <c r="AC1500" i="2"/>
  <c r="AC961" i="2"/>
  <c r="AC1634" i="2"/>
  <c r="AC716" i="2"/>
  <c r="AC1591" i="2"/>
  <c r="AC18" i="2"/>
  <c r="AC1129" i="2"/>
  <c r="AC2140" i="2"/>
  <c r="AC494" i="2"/>
  <c r="AC1739" i="2"/>
  <c r="AC2181" i="2"/>
  <c r="AC1916" i="2"/>
  <c r="AC398" i="2"/>
  <c r="AC75" i="2"/>
  <c r="AC475" i="2"/>
  <c r="AC1601" i="2"/>
  <c r="AC1065" i="2"/>
  <c r="AC407" i="2"/>
  <c r="AC473" i="2"/>
  <c r="AC1073" i="2"/>
  <c r="AC1391" i="2"/>
  <c r="AC536" i="2"/>
  <c r="AC1597" i="2"/>
  <c r="AC1746" i="2"/>
  <c r="AC1200" i="2"/>
  <c r="AC1472" i="2"/>
  <c r="AC2036" i="2"/>
  <c r="AC1775" i="2"/>
  <c r="AC439" i="2"/>
  <c r="AC960" i="2"/>
  <c r="AC1607" i="2"/>
  <c r="AC309" i="2"/>
  <c r="AC1705" i="2"/>
  <c r="AC132" i="2"/>
  <c r="AC537" i="2"/>
  <c r="AC1624" i="2"/>
  <c r="AC421" i="2"/>
  <c r="AC860" i="2"/>
  <c r="AC1328" i="2"/>
  <c r="AC1947" i="2"/>
  <c r="AC1917" i="2"/>
  <c r="AC910" i="2"/>
  <c r="AC1458" i="2"/>
  <c r="AC809" i="2"/>
  <c r="AC736" i="2"/>
  <c r="AC58" i="2"/>
  <c r="AC1558" i="2"/>
  <c r="AC711" i="2"/>
  <c r="AC1518" i="2"/>
  <c r="AC211" i="2"/>
  <c r="AC2083" i="2"/>
  <c r="AC1349" i="2"/>
  <c r="AC926" i="2"/>
  <c r="AC1663" i="2"/>
  <c r="AC1314" i="2"/>
  <c r="AC1897" i="2"/>
  <c r="AC406" i="2"/>
  <c r="AC2158" i="2"/>
  <c r="AC151" i="2"/>
  <c r="AC1257" i="2"/>
  <c r="AC1152" i="2"/>
  <c r="AC410" i="2"/>
  <c r="AC1145" i="2"/>
  <c r="AC2039" i="2"/>
  <c r="AC1478" i="2"/>
  <c r="AC1943" i="2"/>
  <c r="AC2106" i="2"/>
  <c r="AC888" i="2"/>
  <c r="AC1845" i="2"/>
  <c r="AC557" i="2"/>
  <c r="AC1944" i="2"/>
  <c r="AC445" i="2"/>
  <c r="AC688" i="2"/>
  <c r="AC2198" i="2"/>
  <c r="AC98" i="2"/>
  <c r="AC568" i="2"/>
  <c r="AC1680" i="2"/>
  <c r="AC203" i="2"/>
  <c r="AC1914" i="2"/>
  <c r="AC1983" i="2"/>
  <c r="AC846" i="2"/>
  <c r="AC928" i="2"/>
  <c r="AC983" i="2"/>
  <c r="AC1812" i="2"/>
  <c r="AC890" i="2"/>
  <c r="AC2076" i="2"/>
  <c r="AC1004" i="2"/>
  <c r="AC13" i="2"/>
  <c r="AC874" i="2"/>
  <c r="AC934" i="2"/>
  <c r="AC115" i="2"/>
  <c r="AC1507" i="2"/>
  <c r="AC449" i="2"/>
  <c r="AC1138" i="2"/>
  <c r="AC1169" i="2"/>
  <c r="AC723" i="2"/>
  <c r="AC676" i="2"/>
  <c r="AC1190" i="2"/>
  <c r="AC800" i="2"/>
  <c r="AC904" i="2"/>
  <c r="AC322" i="2"/>
  <c r="AC1359" i="2"/>
  <c r="AC858" i="2"/>
  <c r="AC2236" i="2"/>
  <c r="AC925" i="2"/>
  <c r="AC2034" i="2"/>
  <c r="AC672" i="2"/>
  <c r="AC2174" i="2"/>
  <c r="AC269" i="2"/>
  <c r="AC267" i="2"/>
  <c r="AC2230" i="2"/>
  <c r="AC2189" i="2"/>
  <c r="AC967" i="2"/>
  <c r="AC591" i="2"/>
  <c r="AC780" i="2"/>
  <c r="AC72" i="2"/>
  <c r="AC1177" i="2"/>
  <c r="AC1005" i="2"/>
  <c r="AC1584" i="2"/>
  <c r="AC1936" i="2"/>
  <c r="AC841" i="2"/>
  <c r="AC1051" i="2"/>
  <c r="AC346" i="2"/>
  <c r="AC477" i="2"/>
  <c r="AC26" i="2"/>
  <c r="AC1351" i="2"/>
  <c r="AC706" i="2"/>
  <c r="AC793" i="2"/>
  <c r="AC2008" i="2"/>
  <c r="AC1123" i="2"/>
  <c r="AC1241" i="2"/>
  <c r="AC1998" i="2"/>
  <c r="AC66" i="2"/>
  <c r="AC1909" i="2"/>
  <c r="AC1816" i="2"/>
  <c r="AC438" i="2"/>
  <c r="AC62" i="2"/>
  <c r="AC2133" i="2"/>
  <c r="AC506" i="2"/>
  <c r="AC361" i="2"/>
  <c r="AC1201" i="2"/>
  <c r="AC2145" i="2"/>
  <c r="AC1087" i="2"/>
  <c r="AC625" i="2"/>
  <c r="AC248" i="2"/>
  <c r="AC431" i="2"/>
  <c r="AC699" i="2"/>
  <c r="AC59" i="2"/>
  <c r="AC1778" i="2"/>
  <c r="AC236" i="2"/>
  <c r="AC1077" i="2"/>
  <c r="AC1060" i="2"/>
  <c r="AC6" i="2"/>
  <c r="AC1819" i="2"/>
  <c r="AC133" i="2"/>
  <c r="AC79" i="2"/>
  <c r="AC1745" i="2"/>
  <c r="AC331" i="2"/>
  <c r="AC1820" i="2"/>
  <c r="AC1330" i="2"/>
  <c r="AC423" i="2"/>
  <c r="AC528" i="2"/>
  <c r="AC737" i="2"/>
  <c r="AC1758" i="2"/>
  <c r="AC1593" i="2"/>
  <c r="AC1720" i="2"/>
  <c r="AC1616" i="2"/>
  <c r="AC218" i="2"/>
  <c r="AC1217" i="2"/>
  <c r="AC1907" i="2"/>
  <c r="AC213" i="2"/>
  <c r="AC784" i="2"/>
  <c r="AC1269" i="2"/>
  <c r="AC1477" i="2"/>
  <c r="AC1021" i="2"/>
  <c r="AC1662" i="2"/>
  <c r="AC187" i="2"/>
  <c r="AC883" i="2"/>
  <c r="AC1121" i="2"/>
  <c r="AC1233" i="2"/>
  <c r="AC372" i="2"/>
  <c r="AC1644" i="2"/>
  <c r="AC1409" i="2"/>
  <c r="AC2042" i="2"/>
  <c r="AC160" i="2"/>
  <c r="AC1617" i="2"/>
  <c r="AC388" i="2"/>
  <c r="AC1641" i="2"/>
  <c r="AC1166" i="2"/>
  <c r="AC1489" i="2"/>
  <c r="AC1100" i="2"/>
  <c r="AC576" i="2"/>
  <c r="AC877" i="2"/>
  <c r="AC483" i="2"/>
  <c r="AC1473" i="2"/>
  <c r="AC359" i="2"/>
  <c r="AC1824" i="2"/>
  <c r="AC705" i="2"/>
  <c r="AC1431" i="2"/>
  <c r="AC360" i="2"/>
  <c r="AC2222" i="2"/>
  <c r="AC882" i="2"/>
  <c r="AC1030" i="2"/>
  <c r="AC1764" i="2"/>
  <c r="AC1665" i="2"/>
  <c r="AC1092" i="2"/>
  <c r="AC1691" i="2"/>
  <c r="AC863" i="2"/>
  <c r="AC1931" i="2"/>
  <c r="AC1250" i="2"/>
  <c r="AC325" i="2"/>
  <c r="AC51" i="2"/>
  <c r="AC1814" i="2"/>
  <c r="AC1512" i="2"/>
  <c r="AC461" i="2"/>
  <c r="AC651" i="2"/>
  <c r="AC1310" i="2"/>
  <c r="AC2094" i="2"/>
  <c r="AC1827" i="2"/>
  <c r="AC1389" i="2"/>
  <c r="AC1509" i="2"/>
  <c r="AC1317" i="2"/>
  <c r="AC1857" i="2"/>
  <c r="AC693" i="2"/>
  <c r="AC792" i="2"/>
  <c r="AC991" i="2"/>
  <c r="AC2147" i="2"/>
  <c r="AC145" i="2"/>
  <c r="AC496" i="2"/>
  <c r="AC1037" i="2"/>
  <c r="AC1707" i="2"/>
  <c r="AC1883" i="2"/>
  <c r="AC802" i="2"/>
  <c r="AC1621" i="2"/>
  <c r="AC816" i="2"/>
  <c r="AC2146" i="2"/>
  <c r="AC183" i="2"/>
  <c r="AC1027" i="2"/>
  <c r="AC748" i="2"/>
  <c r="AC1182" i="2"/>
  <c r="AC516" i="2"/>
  <c r="AC335" i="2"/>
  <c r="AC1184" i="2"/>
  <c r="AC660" i="2"/>
  <c r="AC1416" i="2"/>
  <c r="AC620" i="2"/>
  <c r="AC209" i="2"/>
  <c r="AC1248" i="2"/>
  <c r="AC71" i="2"/>
  <c r="AC1940" i="2"/>
  <c r="AC1467" i="2"/>
  <c r="AC1191" i="2"/>
  <c r="AC1147" i="2"/>
  <c r="AC2054" i="2"/>
  <c r="AC174" i="2"/>
  <c r="AC1928" i="2"/>
  <c r="AC900" i="2"/>
  <c r="AC1161" i="2"/>
  <c r="AC463" i="2"/>
  <c r="AC163" i="2"/>
  <c r="AC425" i="2"/>
  <c r="AC232" i="2"/>
  <c r="AC409" i="2"/>
  <c r="AC2237" i="2"/>
  <c r="AC1796" i="2"/>
  <c r="AC1760" i="2"/>
  <c r="AC1455" i="2"/>
  <c r="AC311" i="2"/>
  <c r="AC367" i="2"/>
  <c r="AC1805" i="2"/>
  <c r="AC1575" i="2"/>
  <c r="AC1937" i="2"/>
  <c r="AC468" i="2"/>
  <c r="AC1193" i="2"/>
  <c r="AC378" i="2"/>
  <c r="AC564" i="2"/>
  <c r="AC459" i="2"/>
  <c r="AC689" i="2"/>
  <c r="AC515" i="2"/>
  <c r="AC732" i="2"/>
  <c r="AC2020" i="2"/>
  <c r="AC2226" i="2"/>
  <c r="AC1821" i="2"/>
  <c r="AC93" i="2"/>
  <c r="AC1646" i="2"/>
  <c r="AC1785" i="2"/>
  <c r="AC430" i="2"/>
  <c r="AC186" i="2"/>
  <c r="AC271" i="2"/>
  <c r="AC1686" i="2"/>
  <c r="AC1802" i="2"/>
  <c r="AC819" i="2"/>
  <c r="AC1050" i="2"/>
  <c r="AC464" i="2"/>
  <c r="AC1189" i="2"/>
  <c r="AC859" i="2"/>
  <c r="AC1790" i="2"/>
  <c r="AC465" i="2"/>
  <c r="AC1960" i="2"/>
  <c r="AC1792" i="2"/>
  <c r="AC1360" i="2"/>
  <c r="AC1950" i="2"/>
  <c r="AC1219" i="2"/>
  <c r="AC1139" i="2"/>
  <c r="AC1423" i="2"/>
  <c r="AC832" i="2"/>
  <c r="AC1986" i="2"/>
  <c r="AC15" i="2"/>
  <c r="AC530" i="2"/>
  <c r="AC1207" i="2"/>
  <c r="AC2003" i="2"/>
  <c r="AC799" i="2"/>
  <c r="AC758" i="2"/>
  <c r="AC274" i="2"/>
  <c r="AC37" i="2"/>
  <c r="AC782" i="2"/>
  <c r="AC722" i="2"/>
  <c r="AC1649" i="2"/>
  <c r="AC908" i="2"/>
  <c r="AC643" i="2"/>
  <c r="AC2137" i="2"/>
  <c r="AC1517" i="2"/>
  <c r="AC129" i="2"/>
  <c r="AC1095" i="2"/>
  <c r="AC60" i="2"/>
  <c r="AC1969" i="2"/>
  <c r="AC938" i="2"/>
  <c r="AC2232" i="2"/>
  <c r="AC1588" i="2"/>
  <c r="AC2144" i="2"/>
  <c r="AC649" i="2"/>
  <c r="AC489" i="2"/>
  <c r="AC570" i="2"/>
  <c r="AC1628" i="2"/>
  <c r="AC861" i="2"/>
  <c r="AC639" i="2"/>
  <c r="AC97" i="2"/>
  <c r="AC1976" i="2"/>
  <c r="AC206" i="2"/>
  <c r="AC1366" i="2"/>
  <c r="AC544" i="2"/>
  <c r="AC402" i="2"/>
  <c r="AC1208" i="2"/>
  <c r="AC1083" i="2"/>
  <c r="AC249" i="2"/>
  <c r="AC664" i="2"/>
  <c r="AC226" i="2"/>
  <c r="AC993" i="2"/>
  <c r="AC1188" i="2"/>
  <c r="AC380" i="2"/>
  <c r="AC987" i="2"/>
  <c r="AC1103" i="2"/>
  <c r="AC1466" i="2"/>
  <c r="AC385" i="2"/>
  <c r="AC1711" i="2"/>
  <c r="AC1772" i="2"/>
  <c r="AC2078" i="2"/>
  <c r="AC146" i="2"/>
  <c r="AC443" i="2"/>
  <c r="AC1689" i="2"/>
  <c r="AC1036" i="2"/>
  <c r="AC2228" i="2"/>
  <c r="AC1105" i="2"/>
  <c r="AC753" i="2"/>
  <c r="AC381" i="2"/>
  <c r="AC1440" i="2"/>
  <c r="AC69" i="2"/>
  <c r="AC1215" i="2"/>
  <c r="AC1088" i="2"/>
  <c r="AC244" i="2"/>
  <c r="AC1693" i="2"/>
  <c r="AC202" i="2"/>
  <c r="AC2115" i="2"/>
  <c r="AC2161" i="2"/>
  <c r="AC2082" i="2"/>
  <c r="AC1044" i="2"/>
  <c r="AC738" i="2"/>
  <c r="AC329" i="2"/>
  <c r="AC720" i="2"/>
  <c r="AC1179" i="2"/>
  <c r="AC403" i="2"/>
  <c r="AC1483" i="2"/>
  <c r="AC312" i="2"/>
  <c r="AC818" i="2"/>
  <c r="AC1549" i="2"/>
  <c r="AC1979" i="2"/>
  <c r="AC2067" i="2"/>
  <c r="AC1429" i="2"/>
  <c r="AC1618" i="2"/>
  <c r="AC1553" i="2"/>
  <c r="AC1493" i="2"/>
  <c r="AC731" i="2"/>
  <c r="AC2184" i="2"/>
  <c r="AC1175" i="2"/>
  <c r="AC959" i="2"/>
  <c r="AC1545" i="2"/>
  <c r="AC1122" i="2"/>
  <c r="AC365" i="2"/>
  <c r="AC1743" i="2"/>
  <c r="AC261" i="2"/>
  <c r="AC1066" i="2"/>
  <c r="AC2118" i="2"/>
  <c r="AC1224" i="2"/>
  <c r="AC644" i="2"/>
  <c r="AC1017" i="2"/>
  <c r="AC1413" i="2"/>
  <c r="AC2216" i="2"/>
  <c r="AC1993" i="2"/>
  <c r="AC497" i="2"/>
  <c r="AC981" i="2"/>
  <c r="AC391" i="2"/>
  <c r="AC522" i="2"/>
  <c r="AC985" i="2"/>
  <c r="AC573" i="2"/>
  <c r="AC1968" i="2"/>
  <c r="AC1651" i="2"/>
  <c r="AC794" i="2"/>
  <c r="AC340" i="2"/>
  <c r="AC1696" i="2"/>
  <c r="AC1664" i="2"/>
  <c r="AC1035" i="2"/>
  <c r="AC1340" i="2"/>
  <c r="AC1022" i="2"/>
  <c r="AC1577" i="2"/>
  <c r="AC1724" i="2"/>
  <c r="AC1384" i="2"/>
  <c r="AC270" i="2"/>
  <c r="AC101" i="2"/>
  <c r="AC590" i="2"/>
  <c r="AC1313" i="2"/>
  <c r="AC1669" i="2"/>
  <c r="AC492" i="2"/>
  <c r="AC2068" i="2"/>
  <c r="AC1546" i="2"/>
  <c r="AC1361" i="2"/>
  <c r="AC1583" i="2"/>
  <c r="AC1054" i="2"/>
  <c r="AC1435" i="2"/>
  <c r="AC1203" i="2"/>
  <c r="AC350" i="2"/>
  <c r="AC1987" i="2"/>
  <c r="AC1000" i="2"/>
  <c r="AC363" i="2"/>
  <c r="AC217" i="2"/>
  <c r="AC77" i="2"/>
  <c r="AC411" i="2"/>
  <c r="AC671" i="2"/>
  <c r="AC481" i="2"/>
  <c r="AC1915" i="2"/>
  <c r="AC1091" i="2"/>
  <c r="AC1186" i="2"/>
  <c r="AC769" i="2"/>
  <c r="AC1214" i="2"/>
  <c r="AC1417" i="2"/>
  <c r="AC1144" i="2"/>
  <c r="AC1393" i="2"/>
  <c r="AC1090" i="2"/>
  <c r="AC1963" i="2"/>
  <c r="AC623" i="2"/>
  <c r="AC581" i="2"/>
  <c r="AC173" i="2"/>
  <c r="AC2170" i="2"/>
  <c r="AC2006" i="2"/>
  <c r="AC308" i="2"/>
  <c r="AC1733" i="2"/>
  <c r="AC583" i="2"/>
  <c r="AC1218" i="2"/>
  <c r="AC314" i="2"/>
  <c r="AC1548" i="2"/>
  <c r="AC893" i="2"/>
  <c r="AC1559" i="2"/>
  <c r="AC1990" i="2"/>
  <c r="AC2040" i="2"/>
  <c r="AC305" i="2"/>
  <c r="AC356" i="2"/>
  <c r="AC1910" i="2"/>
  <c r="AC1626" i="2"/>
  <c r="AC1237" i="2"/>
  <c r="AC2022" i="2"/>
  <c r="AC240" i="2"/>
  <c r="AC682" i="2"/>
  <c r="AC1352" i="2"/>
  <c r="AC585" i="2"/>
  <c r="AC434" i="2"/>
  <c r="AC1468" i="2"/>
  <c r="AC282" i="2"/>
  <c r="AC691" i="2"/>
  <c r="AC401" i="2"/>
  <c r="AC560" i="2"/>
  <c r="AC420" i="2"/>
  <c r="AC1905" i="2"/>
  <c r="AC134" i="2"/>
  <c r="AC811" i="2"/>
  <c r="AC1136" i="2"/>
  <c r="AC783" i="2"/>
  <c r="AC1882" i="2"/>
  <c r="AC1770" i="2"/>
  <c r="AC2214" i="2"/>
  <c r="AC1783" i="2"/>
  <c r="AC621" i="2"/>
  <c r="AC683" i="2"/>
  <c r="AC2024" i="2"/>
  <c r="AC40" i="2"/>
  <c r="AC1333" i="2"/>
  <c r="AC696" i="2"/>
  <c r="AC486" i="2"/>
  <c r="AC2169" i="2"/>
  <c r="AC20" i="2"/>
  <c r="AC142" i="2"/>
  <c r="AC1600" i="2"/>
  <c r="AC454" i="2"/>
  <c r="AC355" i="2"/>
  <c r="AC825" i="2"/>
  <c r="AC159" i="2"/>
  <c r="AC1587" i="2"/>
  <c r="AC152" i="2"/>
  <c r="AC1142" i="2"/>
  <c r="AC2177" i="2"/>
  <c r="AC485" i="2"/>
  <c r="AC1513" i="2"/>
  <c r="AC556" i="2"/>
  <c r="AC220" i="2"/>
  <c r="AC279" i="2"/>
  <c r="AC1033" i="2"/>
  <c r="AC1134" i="2"/>
  <c r="AC341" i="2"/>
  <c r="AC1443" i="2"/>
  <c r="AC2172" i="2"/>
  <c r="AC575" i="2"/>
  <c r="AC193" i="2"/>
  <c r="AC2233" i="2"/>
  <c r="AC1084" i="2"/>
  <c r="AC824" i="2"/>
  <c r="AC284" i="2"/>
  <c r="AC1008" i="2"/>
  <c r="AC1791" i="2"/>
  <c r="AC617" i="2"/>
  <c r="AC1643" i="2"/>
  <c r="AC2080" i="2"/>
  <c r="AC2139" i="2"/>
  <c r="AC814" i="2"/>
  <c r="AC820" i="2"/>
  <c r="AC4" i="2"/>
  <c r="AC807" i="2"/>
  <c r="AC1574" i="2"/>
  <c r="AC1757" i="2"/>
  <c r="AC1731" i="2"/>
  <c r="AC501" i="2"/>
  <c r="AC539" i="2"/>
  <c r="AC304" i="2"/>
  <c r="AC1977" i="2"/>
  <c r="AC1840" i="2"/>
  <c r="AC1264" i="2"/>
  <c r="AC1418" i="2"/>
  <c r="AC1578" i="2"/>
  <c r="AC895" i="2"/>
  <c r="AC1326" i="2"/>
  <c r="AC426" i="2"/>
  <c r="AC1014" i="2"/>
  <c r="AC2104" i="2"/>
  <c r="AC1277" i="2"/>
  <c r="AC73" i="2"/>
  <c r="AC2061" i="2"/>
  <c r="AC2220" i="2"/>
  <c r="AC2001" i="2"/>
  <c r="AC2212" i="2"/>
  <c r="AC628" i="2"/>
  <c r="AC1052" i="2"/>
  <c r="AC1872" i="2"/>
  <c r="AC85" i="2"/>
  <c r="AC601" i="2"/>
  <c r="AC1841" i="2"/>
  <c r="AC255" i="2"/>
  <c r="AC1978" i="2"/>
  <c r="AC988" i="2"/>
  <c r="AC801" i="2"/>
  <c r="AC1957" i="2"/>
  <c r="AC1081" i="2"/>
  <c r="AC1094" i="2"/>
  <c r="AC1172" i="2"/>
  <c r="AC563" i="2"/>
  <c r="AC272" i="2"/>
  <c r="AC396" i="2"/>
  <c r="AC1312" i="2"/>
  <c r="AC1595" i="2"/>
  <c r="AC189" i="2"/>
  <c r="AC1270" i="2"/>
  <c r="AC2182" i="2"/>
  <c r="AC1668" i="2"/>
  <c r="AC472" i="2"/>
  <c r="AC730" i="2"/>
  <c r="AC2128" i="2"/>
  <c r="AC785" i="2"/>
  <c r="AC1498" i="2"/>
  <c r="AC1694" i="2"/>
  <c r="AC1630" i="2"/>
  <c r="AC1557" i="2"/>
  <c r="AC1196" i="2"/>
  <c r="AC215" i="2"/>
  <c r="AC657" i="2"/>
  <c r="AC1984" i="2"/>
  <c r="AC1759" i="2"/>
  <c r="AC81" i="2"/>
  <c r="AC223" i="2"/>
  <c r="AC551" i="2"/>
  <c r="AC896" i="2"/>
  <c r="AC586" i="2"/>
  <c r="AC469" i="2"/>
  <c r="AC1972" i="2"/>
  <c r="AC114" i="2"/>
  <c r="AC212" i="2"/>
  <c r="AC697" i="2"/>
  <c r="AC1295" i="2"/>
  <c r="AC2002" i="2"/>
  <c r="AC559" i="2"/>
  <c r="AC795" i="2"/>
  <c r="AC929" i="2"/>
  <c r="AC951" i="2"/>
  <c r="AC540" i="2"/>
  <c r="AC166" i="2"/>
  <c r="AC603" i="2"/>
  <c r="AC8" i="2"/>
  <c r="AC1718" i="2"/>
  <c r="AC1851" i="2"/>
  <c r="AC1102" i="2"/>
  <c r="AC726" i="2"/>
  <c r="AC1502" i="2"/>
  <c r="AC2171" i="2"/>
  <c r="AC1125" i="2"/>
  <c r="AC1530" i="2"/>
  <c r="AC2152" i="2"/>
  <c r="AC606" i="2"/>
  <c r="AC1864" i="2"/>
  <c r="AC2218" i="2"/>
  <c r="AC158" i="2"/>
  <c r="AC1550" i="2"/>
  <c r="AC1289" i="2"/>
  <c r="AC1335" i="2"/>
  <c r="AC199" i="2"/>
  <c r="AC1450" i="2"/>
  <c r="AC966" i="2"/>
  <c r="AC264" i="2"/>
  <c r="AC436" i="2"/>
  <c r="AC1025" i="2"/>
  <c r="AC1110" i="2"/>
  <c r="AC554" i="2"/>
  <c r="AC432" i="2"/>
  <c r="AC1725" i="2"/>
  <c r="AC2102" i="2"/>
  <c r="AC992" i="2"/>
  <c r="AC775" i="2"/>
  <c r="AC670" i="2"/>
  <c r="AC629" i="2"/>
  <c r="AC692" i="2"/>
  <c r="AC2087" i="2"/>
  <c r="AC1396" i="2"/>
  <c r="AC503" i="2"/>
  <c r="AC1784" i="2"/>
  <c r="AC1456" i="2"/>
  <c r="AC553" i="2"/>
  <c r="AC321" i="2"/>
  <c r="AC984" i="2"/>
  <c r="AC1126" i="2"/>
  <c r="AC1412" i="2"/>
  <c r="AC946" i="2"/>
  <c r="AC1199" i="2"/>
  <c r="AC1076" i="2"/>
  <c r="AC735" i="2"/>
  <c r="AC1964" i="2"/>
  <c r="AC513" i="2"/>
  <c r="AC968" i="2"/>
  <c r="AC1464" i="2"/>
  <c r="AC1266" i="2"/>
  <c r="AC1041" i="2"/>
  <c r="AC1127" i="2"/>
  <c r="AC1098" i="2"/>
  <c r="AC595" i="2"/>
  <c r="AC2090" i="2"/>
  <c r="AC1320" i="2"/>
  <c r="AC2199" i="2"/>
  <c r="AC121" i="2"/>
  <c r="AC30" i="2"/>
  <c r="AC136" i="2"/>
  <c r="AC99" i="2"/>
  <c r="AC808" i="2"/>
  <c r="AC338" i="2"/>
  <c r="AC728" i="2"/>
  <c r="AC364" i="2"/>
  <c r="AC1639" i="2"/>
  <c r="AC1938" i="2"/>
  <c r="AC848" i="2"/>
  <c r="AC1311" i="2"/>
  <c r="AC572" i="2"/>
  <c r="AC1303" i="2"/>
  <c r="AC616" i="2"/>
  <c r="AC1738" i="2"/>
  <c r="AC871" i="2"/>
  <c r="AC587" i="2"/>
  <c r="AC343" i="2"/>
  <c r="AC1353" i="2"/>
  <c r="AC1922" i="2"/>
  <c r="AC1503" i="2"/>
  <c r="AC1688" i="2"/>
  <c r="AC250" i="2"/>
  <c r="AC622" i="2"/>
  <c r="AC940" i="2"/>
  <c r="AC1223" i="2"/>
  <c r="AC588" i="2"/>
  <c r="AC433" i="2"/>
  <c r="AC777" i="2"/>
  <c r="AC1692" i="2"/>
  <c r="AC1568" i="2"/>
  <c r="AC1721" i="2"/>
  <c r="AC1540" i="2"/>
  <c r="AC656" i="2"/>
  <c r="AC2016" i="2"/>
  <c r="AC2163" i="2"/>
  <c r="AC260" i="2"/>
  <c r="AC1858" i="2"/>
  <c r="AC1854" i="2"/>
  <c r="AC1855" i="2"/>
  <c r="AC546" i="2"/>
  <c r="AC289" i="2"/>
  <c r="AC86" i="2"/>
  <c r="AC1434" i="2"/>
  <c r="AC1594" i="2"/>
  <c r="AC2141" i="2"/>
  <c r="AC458" i="2"/>
  <c r="AC1551" i="2"/>
  <c r="AC68" i="2"/>
  <c r="AC1556" i="2"/>
  <c r="AC1292" i="2"/>
  <c r="AC1260" i="2"/>
  <c r="AC176" i="2"/>
  <c r="AC344" i="2"/>
  <c r="AC1833" i="2"/>
  <c r="AC2119" i="2"/>
  <c r="AC979" i="2"/>
  <c r="AC596" i="2"/>
  <c r="AC2018" i="2"/>
  <c r="AC105" i="2"/>
  <c r="AC258" i="2"/>
  <c r="AC1403" i="2"/>
  <c r="AC76" i="2"/>
  <c r="AC1734" i="2"/>
  <c r="AC1471" i="2"/>
  <c r="AC239" i="2"/>
  <c r="AC2173" i="2"/>
  <c r="AC1740" i="2"/>
  <c r="AC1564" i="2"/>
  <c r="AC2219" i="2"/>
  <c r="AC743" i="2"/>
  <c r="AC500" i="2"/>
  <c r="AC2239" i="2"/>
  <c r="AC2063" i="2"/>
  <c r="AC357" i="2"/>
  <c r="AC1727" i="2"/>
  <c r="AC400" i="2"/>
  <c r="AC1474" i="2"/>
  <c r="AC1636" i="2"/>
  <c r="AC2165" i="2"/>
  <c r="AC1252" i="2"/>
  <c r="AC977" i="2"/>
  <c r="AC765" i="2"/>
  <c r="AC175" i="2"/>
  <c r="AC1029" i="2"/>
  <c r="AC526" i="2"/>
  <c r="AC1670" i="2"/>
  <c r="AC1676" i="2"/>
  <c r="AC1377" i="2"/>
  <c r="AC1541" i="2"/>
  <c r="AC1661" i="2"/>
  <c r="AC907" i="2"/>
  <c r="AC957" i="2"/>
  <c r="AC1120" i="2"/>
  <c r="AC1279" i="2"/>
  <c r="AC2124" i="2"/>
  <c r="AC337" i="2"/>
  <c r="AC1836" i="2"/>
  <c r="AC1307" i="2"/>
  <c r="AC866" i="2"/>
  <c r="AC307" i="2"/>
  <c r="AC1962" i="2"/>
  <c r="AC46" i="2"/>
  <c r="AC1107" i="2"/>
  <c r="AC565" i="2"/>
  <c r="AC293" i="2"/>
  <c r="AC2074" i="2"/>
  <c r="AC2031" i="2"/>
  <c r="AC916" i="2"/>
  <c r="AC1048" i="2"/>
  <c r="AC1232" i="2"/>
  <c r="AC1111" i="2"/>
  <c r="AC482" i="2"/>
  <c r="AC1387" i="2"/>
  <c r="AC2103" i="2"/>
  <c r="AC1159" i="2"/>
  <c r="AC1726" i="2"/>
  <c r="AC1954" i="2"/>
  <c r="AC2142" i="2"/>
  <c r="AC2097" i="2"/>
  <c r="AC1069" i="2"/>
  <c r="AC1205" i="2"/>
  <c r="AC332" i="2"/>
  <c r="AC1862" i="2"/>
  <c r="AC1755" i="2"/>
  <c r="AC1562" i="2"/>
  <c r="AC1238" i="2"/>
  <c r="AC2055" i="2"/>
  <c r="AC1354" i="2"/>
  <c r="AC1852" i="2"/>
  <c r="AC1300" i="2"/>
  <c r="AC1015" i="2"/>
  <c r="AC598" i="2"/>
  <c r="AC32" i="2"/>
  <c r="AC788" i="2"/>
  <c r="AC90" i="2"/>
  <c r="AC1876" i="2"/>
  <c r="AC1647" i="2"/>
  <c r="AC1795" i="2"/>
  <c r="AC971" i="2"/>
  <c r="AC778" i="2"/>
  <c r="AC1645" i="2"/>
  <c r="AC1204" i="2"/>
  <c r="AC1157" i="2"/>
  <c r="AC373" i="2"/>
  <c r="AC127" i="2"/>
  <c r="AC1247" i="2"/>
  <c r="AC1537" i="2"/>
  <c r="AC645" i="2"/>
  <c r="AC1167" i="2"/>
  <c r="AC878" i="2"/>
  <c r="AC2099" i="2"/>
  <c r="AC1383" i="2"/>
  <c r="AC2030" i="2"/>
  <c r="AC1209" i="2"/>
  <c r="AC320" i="2"/>
  <c r="AC358" i="2"/>
  <c r="AC1896" i="2"/>
  <c r="AC1334" i="2"/>
  <c r="AC919" i="2"/>
  <c r="AC1818" i="2"/>
  <c r="AC1422" i="2"/>
  <c r="AC1923" i="2"/>
  <c r="AC642" i="2"/>
  <c r="AC1880" i="2"/>
  <c r="AC2206" i="2"/>
  <c r="AC1712" i="2"/>
  <c r="AC171" i="2"/>
  <c r="AC566" i="2"/>
  <c r="AC1153" i="2"/>
  <c r="AC221" i="2"/>
  <c r="AC2176" i="2"/>
  <c r="AC543" i="2"/>
  <c r="AC943" i="2"/>
  <c r="AC1678" i="2"/>
  <c r="AC1426" i="2"/>
  <c r="AC2231" i="2"/>
  <c r="AC1951" i="2"/>
  <c r="AC1096" i="2"/>
  <c r="AC64" i="2"/>
  <c r="AC624" i="2"/>
  <c r="AC143" i="2"/>
  <c r="AC2032" i="2"/>
  <c r="AC549" i="2"/>
  <c r="AC2127" i="2"/>
  <c r="AC140" i="2"/>
  <c r="AC177" i="2"/>
  <c r="AC843" i="2"/>
  <c r="AC141" i="2"/>
  <c r="AC1970" i="2"/>
  <c r="AC1613" i="2"/>
  <c r="AC2073" i="2"/>
  <c r="AC626" i="2"/>
  <c r="AC1346" i="2"/>
  <c r="AC111" i="2"/>
  <c r="AC198" i="2"/>
  <c r="AC582" i="2"/>
  <c r="AC1499" i="2"/>
  <c r="AC1579" i="2"/>
  <c r="AC1475" i="2"/>
  <c r="AC845" i="2"/>
  <c r="AC921" i="2"/>
  <c r="AC1496" i="2"/>
  <c r="AC710" i="2"/>
  <c r="AC326" i="2"/>
  <c r="AC2060" i="2"/>
  <c r="AC631" i="2"/>
  <c r="AC884" i="2"/>
  <c r="AC384" i="2"/>
  <c r="AC599" i="2"/>
  <c r="AC19" i="2"/>
  <c r="AC597" i="2"/>
  <c r="AC1619" i="2"/>
  <c r="AC1877" i="2"/>
  <c r="AC1598" i="2"/>
  <c r="AC1666" i="2"/>
  <c r="AC1386" i="2"/>
  <c r="AC1495" i="2"/>
  <c r="AC179" i="2"/>
  <c r="AC1236" i="2"/>
  <c r="AC263" i="2"/>
  <c r="AC524" i="2"/>
  <c r="AC1265" i="2"/>
  <c r="AC1140" i="2"/>
  <c r="AC2130" i="2"/>
  <c r="AC2122" i="2"/>
  <c r="AC1485" i="2"/>
  <c r="AC276" i="2"/>
  <c r="AC1056" i="2"/>
  <c r="AC1849" i="2"/>
  <c r="AC1448" i="2"/>
  <c r="AC1415" i="2"/>
  <c r="AC1891" i="2"/>
  <c r="AC1339" i="2"/>
  <c r="AC302" i="2"/>
  <c r="AC849" i="2"/>
  <c r="AC1040" i="2"/>
  <c r="AC417" i="2"/>
  <c r="AC17" i="2"/>
  <c r="AC1181" i="2"/>
  <c r="AC1884" i="2"/>
  <c r="AC1703" i="2"/>
  <c r="AC224" i="2"/>
  <c r="AC1971" i="2"/>
  <c r="AC462" i="2"/>
  <c r="AC1736" i="2"/>
  <c r="AC1327" i="2"/>
  <c r="AC252" i="2"/>
  <c r="AC1794" i="2"/>
  <c r="AC1659" i="2"/>
  <c r="AC294" i="2"/>
  <c r="AC471" i="2"/>
  <c r="AC636" i="2"/>
  <c r="AC1183" i="2"/>
  <c r="AC1155" i="2"/>
  <c r="AC589" i="2"/>
  <c r="AC647" i="2"/>
  <c r="AC953" i="2"/>
  <c r="AC313" i="2"/>
  <c r="AC1115" i="2"/>
  <c r="AC614" i="2"/>
  <c r="AC395" i="2"/>
  <c r="AC892" i="2"/>
  <c r="AC1114" i="2"/>
  <c r="AC742" i="2"/>
  <c r="AC796" i="2"/>
  <c r="AC2109" i="2"/>
  <c r="AC1173" i="2"/>
  <c r="AC442" i="2"/>
  <c r="AC243" i="2"/>
  <c r="AC2150" i="2"/>
  <c r="AC856" i="2"/>
  <c r="AC1571" i="2"/>
  <c r="AC1776" i="2"/>
  <c r="AC2157" i="2"/>
  <c r="AC1894" i="2"/>
  <c r="AC702" i="2"/>
  <c r="AC1382" i="2"/>
  <c r="AC504" i="2"/>
  <c r="AC1146" i="2"/>
  <c r="AC567" i="2"/>
  <c r="AC241" i="2"/>
  <c r="AC1611" i="2"/>
  <c r="AC1436" i="2"/>
  <c r="AC779" i="2"/>
  <c r="AC1180" i="2"/>
  <c r="AC632" i="2"/>
  <c r="AC1533" i="2"/>
  <c r="AC1174" i="2"/>
  <c r="AC1454" i="2"/>
  <c r="AC2190" i="2"/>
  <c r="AC1463" i="2"/>
  <c r="AC1902" i="2"/>
  <c r="AC1544" i="2"/>
  <c r="AC303" i="2"/>
  <c r="AC138" i="2"/>
  <c r="AC873" i="2"/>
  <c r="AC1999" i="2"/>
  <c r="AC1640" i="2"/>
  <c r="AC1302" i="2"/>
  <c r="AC744" i="2"/>
  <c r="AC2188" i="2"/>
  <c r="AC870" i="2"/>
  <c r="AC2217" i="2"/>
  <c r="AC1869" i="2"/>
  <c r="AC1018" i="2"/>
  <c r="AC2058" i="2"/>
  <c r="AC230" i="2"/>
  <c r="AC1164" i="2"/>
  <c r="AC1762" i="2"/>
  <c r="AC2162" i="2"/>
  <c r="AC2064" i="2"/>
  <c r="AC1742" i="2"/>
  <c r="AC619" i="2"/>
  <c r="AC1255" i="2"/>
  <c r="AC2085" i="2"/>
  <c r="AC2010" i="2"/>
  <c r="AC253" i="2"/>
  <c r="AC2209" i="2"/>
  <c r="AC1991" i="2"/>
  <c r="AC648" i="2"/>
  <c r="AC1425" i="2"/>
  <c r="AC2138" i="2"/>
  <c r="AC1829" i="2"/>
  <c r="AC194" i="2"/>
  <c r="AC1345" i="2"/>
  <c r="AC122" i="2"/>
  <c r="AC612" i="2"/>
  <c r="AC2221" i="2"/>
  <c r="AC535" i="2"/>
  <c r="AC2045" i="2"/>
  <c r="AC1357" i="2"/>
  <c r="AC1875" i="2"/>
  <c r="AC1752" i="2"/>
  <c r="AC679" i="2"/>
  <c r="AC781" i="2"/>
  <c r="AC1482" i="2"/>
  <c r="AC1374" i="2"/>
  <c r="AC370" i="2"/>
  <c r="AC1629" i="2"/>
  <c r="AC1787" i="2"/>
  <c r="AC578" i="2"/>
  <c r="AC1826" i="2"/>
  <c r="AC2160" i="2"/>
  <c r="AC1298" i="2"/>
  <c r="AC1765" i="2"/>
  <c r="AC1974" i="2"/>
  <c r="AC1554" i="2"/>
  <c r="AC102" i="2"/>
  <c r="AC1515" i="2"/>
  <c r="AC667" i="2"/>
  <c r="AC1253" i="2"/>
  <c r="AC100" i="2"/>
  <c r="AC452" i="2"/>
  <c r="AC1871" i="2"/>
  <c r="AC1185" i="2"/>
  <c r="AC448" i="2"/>
  <c r="AC1323" i="2"/>
  <c r="AC1685" i="2"/>
  <c r="AC1380" i="2"/>
  <c r="AC2136" i="2"/>
  <c r="AC2" i="2"/>
  <c r="AC83" i="2"/>
  <c r="AC1046" i="2"/>
  <c r="AC1847" i="2"/>
  <c r="AC1887" i="2"/>
  <c r="AC1747" i="2"/>
  <c r="AC1442" i="2"/>
  <c r="AC1830" i="2"/>
  <c r="AC1420" i="2"/>
  <c r="AC31" i="2"/>
  <c r="AC1286" i="2"/>
  <c r="AC92" i="2"/>
  <c r="AC733" i="2"/>
  <c r="AC844" i="2"/>
  <c r="AC285" i="2"/>
  <c r="AC316" i="2"/>
  <c r="AC1620" i="2"/>
  <c r="AC739" i="2"/>
  <c r="AC1288" i="2"/>
  <c r="AC172" i="2"/>
  <c r="AC444" i="2"/>
  <c r="AC2026" i="2"/>
  <c r="AC852" i="2"/>
  <c r="AC2092" i="2"/>
  <c r="AC2132" i="2"/>
  <c r="AC1089" i="2"/>
  <c r="AC2059" i="2"/>
  <c r="AC382" i="2"/>
  <c r="AC1488" i="2"/>
  <c r="AC1730" i="2"/>
  <c r="AC1569" i="2"/>
  <c r="AC2241" i="2"/>
  <c r="AC1291" i="2"/>
  <c r="AC1566" i="2"/>
  <c r="AC1774" i="2"/>
  <c r="AC1874" i="2"/>
  <c r="AC1028" i="2"/>
  <c r="AC2019" i="2"/>
  <c r="AC1627" i="2"/>
  <c r="AC170" i="2"/>
  <c r="AC1924" i="2"/>
  <c r="AC755" i="2"/>
  <c r="AC495" i="2"/>
  <c r="AC95" i="2"/>
  <c r="AC1452" i="2"/>
  <c r="AC869" i="2"/>
  <c r="AC265" i="2"/>
  <c r="AC750" i="2"/>
  <c r="AC1075" i="2"/>
  <c r="AC932" i="2"/>
  <c r="AC1888" i="2"/>
  <c r="AC107" i="2"/>
  <c r="AC511" i="2"/>
  <c r="AC498" i="2"/>
  <c r="AC148" i="2"/>
  <c r="AC237" i="2"/>
  <c r="AC2121" i="2"/>
  <c r="AC1899" i="2"/>
  <c r="AC1301" i="2"/>
  <c r="AC1132" i="2"/>
  <c r="AC1082" i="2"/>
  <c r="AC11" i="2"/>
  <c r="AC390" i="2"/>
  <c r="AC1388" i="2"/>
  <c r="AC520" i="2"/>
  <c r="AC1604" i="2"/>
  <c r="AC646" i="2"/>
  <c r="AC1667" i="2"/>
  <c r="AC1210" i="2"/>
  <c r="AC375" i="2"/>
  <c r="AC727" i="2"/>
  <c r="AC1511" i="2"/>
  <c r="AC2210" i="2"/>
  <c r="AC1305" i="2"/>
  <c r="AC178" i="2"/>
  <c r="AC155" i="2"/>
  <c r="AC1913" i="2"/>
  <c r="AC1315" i="2"/>
  <c r="AC1011" i="2"/>
  <c r="AC353" i="2"/>
  <c r="AC665" i="2"/>
  <c r="AC96" i="2"/>
  <c r="AC2201" i="2"/>
  <c r="AC2012" i="2"/>
  <c r="AC1375" i="2"/>
  <c r="AC1615" i="2"/>
  <c r="AC752" i="2"/>
  <c r="AC345" i="2"/>
  <c r="AC21" i="2"/>
  <c r="AC262" i="2"/>
  <c r="AC1294" i="2"/>
  <c r="AC571" i="2"/>
  <c r="AC713" i="2"/>
  <c r="AC1985" i="2"/>
  <c r="AC1112" i="2"/>
  <c r="AC1930" i="2"/>
  <c r="AC1886" i="2"/>
  <c r="AC1516" i="2"/>
  <c r="AC354" i="2"/>
  <c r="AC548" i="2"/>
  <c r="AC1355" i="2"/>
  <c r="AC1797" i="2"/>
  <c r="AC1053" i="2"/>
  <c r="AC1761" i="2"/>
  <c r="AC2205" i="2"/>
  <c r="AC88" i="2"/>
  <c r="AC1390" i="2"/>
  <c r="AC2112" i="2"/>
  <c r="AC1402" i="2"/>
  <c r="AC128" i="2"/>
  <c r="AC1741" i="2"/>
  <c r="AC1106" i="2"/>
  <c r="AC1013" i="2"/>
  <c r="AC1656" i="2"/>
  <c r="AC1150" i="2"/>
  <c r="AC103" i="2"/>
  <c r="AC480" i="2"/>
  <c r="AC609" i="2"/>
  <c r="AC1861" i="2"/>
  <c r="AC1751" i="2"/>
  <c r="AC1552" i="2"/>
  <c r="AC2155" i="2"/>
  <c r="AC868" i="2"/>
  <c r="AC108" i="2"/>
  <c r="AC1168" i="2"/>
  <c r="AC63" i="2"/>
  <c r="AC205" i="2"/>
  <c r="AC2120" i="2"/>
  <c r="AC902" i="2"/>
  <c r="AC1086" i="2"/>
  <c r="AC1240" i="2"/>
  <c r="AC855" i="2"/>
  <c r="AC1228" i="2"/>
  <c r="AC1364" i="2"/>
  <c r="AC1336" i="2"/>
  <c r="AC479" i="2"/>
  <c r="AC412" i="2"/>
  <c r="AC618" i="2"/>
  <c r="AC369" i="2"/>
  <c r="AC1700" i="2"/>
  <c r="AC460" i="2"/>
  <c r="AC1654" i="2"/>
  <c r="AC441" i="2"/>
  <c r="AC534" i="2"/>
  <c r="AC399" i="2"/>
  <c r="AC1547" i="2"/>
  <c r="AC703" i="2"/>
  <c r="AC1825" i="2"/>
  <c r="AC2017" i="2"/>
  <c r="AC1633" i="2"/>
  <c r="AC2107" i="2"/>
  <c r="AC942" i="2"/>
  <c r="AC1885" i="2"/>
  <c r="AC685" i="2"/>
  <c r="AC923" i="2"/>
  <c r="AC1514" i="2"/>
  <c r="AC1961" i="2"/>
  <c r="AC912" i="2"/>
  <c r="AC196" i="2"/>
  <c r="AC112" i="2"/>
  <c r="AC2151" i="2"/>
  <c r="AC2047" i="2"/>
  <c r="AC956" i="2"/>
  <c r="AC1156" i="2"/>
  <c r="AC2227" i="2"/>
  <c r="AC1817" i="2"/>
  <c r="AC1176" i="2"/>
  <c r="AC1104" i="2"/>
  <c r="AC941" i="2"/>
  <c r="AC1543" i="2"/>
  <c r="AC275" i="2"/>
  <c r="AC805" i="2"/>
  <c r="AC277" i="2"/>
  <c r="AC605" i="2"/>
  <c r="AC1704" i="2"/>
  <c r="AC555" i="2"/>
  <c r="AC1637" i="2"/>
  <c r="AC154" i="2"/>
  <c r="AC828" i="2"/>
  <c r="AC2089" i="2"/>
  <c r="AC674" i="2"/>
  <c r="AC1565" i="2"/>
  <c r="AC909" i="2"/>
  <c r="AC1980" i="2"/>
  <c r="AC531" i="2"/>
  <c r="AC1031" i="2"/>
  <c r="AC1026" i="2"/>
  <c r="AC2113" i="2"/>
  <c r="AC1399" i="2"/>
  <c r="AC894" i="2"/>
  <c r="AC1660" i="2"/>
  <c r="AC2096" i="2"/>
  <c r="AC734" i="2"/>
  <c r="AC1057" i="2"/>
  <c r="AC35" i="2"/>
  <c r="AC1948" i="2"/>
  <c r="AD2207" i="2"/>
  <c r="AD234" i="2"/>
  <c r="AD1580" i="2"/>
  <c r="AD1362" i="2"/>
  <c r="AD1406" i="2"/>
  <c r="AD600" i="2"/>
  <c r="AD1445" i="2"/>
  <c r="AD1753" i="2"/>
  <c r="AD1009" i="2"/>
  <c r="AD1249" i="2"/>
  <c r="AD1072" i="2"/>
  <c r="AD292" i="2"/>
  <c r="AD1952" i="2"/>
  <c r="AD94" i="2"/>
  <c r="AD865" i="2"/>
  <c r="AD927" i="2"/>
  <c r="AD349" i="2"/>
  <c r="AD745" i="2"/>
  <c r="AD1348" i="2"/>
  <c r="AD2143" i="2"/>
  <c r="AD1828" i="2"/>
  <c r="AD29" i="2"/>
  <c r="AD1853" i="2"/>
  <c r="AD153" i="2"/>
  <c r="AD1341" i="2"/>
  <c r="AD56" i="2"/>
  <c r="AD935" i="2"/>
  <c r="AD1590" i="2"/>
  <c r="AD1560" i="2"/>
  <c r="AD1744" i="2"/>
  <c r="AD994" i="2"/>
  <c r="AD853" i="2"/>
  <c r="AD319" i="2"/>
  <c r="AD1016" i="2"/>
  <c r="AD1722" i="2"/>
  <c r="AD317" i="2"/>
  <c r="AD2100" i="2"/>
  <c r="AD797" i="2"/>
  <c r="AD413" i="2"/>
  <c r="AD91" i="2"/>
  <c r="AD34" i="2"/>
  <c r="AD1133" i="2"/>
  <c r="AD1542" i="2"/>
  <c r="AD5" i="2"/>
  <c r="AD1561" i="2"/>
  <c r="AD408" i="2"/>
  <c r="AD1608" i="2"/>
  <c r="AD2164" i="2"/>
  <c r="AD774" i="2"/>
  <c r="AD574" i="2"/>
  <c r="AD1414" i="2"/>
  <c r="AD776" i="2"/>
  <c r="AD2027" i="2"/>
  <c r="AD790" i="2"/>
  <c r="AD1262" i="2"/>
  <c r="AD1958" i="2"/>
  <c r="AD242" i="2"/>
  <c r="AD1839" i="2"/>
  <c r="AD1274" i="2"/>
  <c r="AD1893" i="2"/>
  <c r="AD1006" i="2"/>
  <c r="AD1283" i="2"/>
  <c r="AD2046" i="2"/>
  <c r="AD917" i="2"/>
  <c r="AD2041" i="2"/>
  <c r="AD833" i="2"/>
  <c r="AD2081" i="2"/>
  <c r="AD2186" i="2"/>
  <c r="AD169" i="2"/>
  <c r="AD1528" i="2"/>
  <c r="AD1047" i="2"/>
  <c r="AD1116" i="2"/>
  <c r="AD1370" i="2"/>
  <c r="AD1244" i="2"/>
  <c r="AD2187" i="2"/>
  <c r="AD829" i="2"/>
  <c r="AD1221" i="2"/>
  <c r="AD39" i="2"/>
  <c r="AD669" i="2"/>
  <c r="AD821" i="2"/>
  <c r="AD139" i="2"/>
  <c r="AD911" i="2"/>
  <c r="AD1844" i="2"/>
  <c r="AD1230" i="2"/>
  <c r="AD165" i="2"/>
  <c r="AD233" i="2"/>
  <c r="AD1097" i="2"/>
  <c r="AD2200" i="2"/>
  <c r="AD405" i="2"/>
  <c r="AD1585" i="2"/>
  <c r="AD2238" i="2"/>
  <c r="AD1034" i="2"/>
  <c r="AD246" i="2"/>
  <c r="AD905" i="2"/>
  <c r="AD569" i="2"/>
  <c r="AD1343" i="2"/>
  <c r="AD2023" i="2"/>
  <c r="AD1881" i="2"/>
  <c r="AD2126" i="2"/>
  <c r="AD137" i="2"/>
  <c r="AD1308" i="2"/>
  <c r="AD470" i="2"/>
  <c r="AD952" i="2"/>
  <c r="AD1486" i="2"/>
  <c r="AD1342" i="2"/>
  <c r="AD1275" i="2"/>
  <c r="AD718" i="2"/>
  <c r="AD394" i="2"/>
  <c r="AD1589" i="2"/>
  <c r="AD1699" i="2"/>
  <c r="AD2213" i="2"/>
  <c r="AD1045" i="2"/>
  <c r="AD837" i="2"/>
  <c r="AD1803" i="2"/>
  <c r="AD1749" i="2"/>
  <c r="AD694" i="2"/>
  <c r="AD1254" i="2"/>
  <c r="AD1460" i="2"/>
  <c r="AD1525" i="2"/>
  <c r="AD2079" i="2"/>
  <c r="AD1536" i="2"/>
  <c r="AD1272" i="2"/>
  <c r="AD1982" i="2"/>
  <c r="AD1748" i="2"/>
  <c r="AD1648" i="2"/>
  <c r="AD958" i="2"/>
  <c r="AD1170" i="2"/>
  <c r="AD74" i="2"/>
  <c r="AD374" i="2"/>
  <c r="AD1321" i="2"/>
  <c r="AD1070" i="2"/>
  <c r="AD2048" i="2"/>
  <c r="AD698" i="2"/>
  <c r="AD1211" i="2"/>
  <c r="AD288" i="2"/>
  <c r="AD1527" i="2"/>
  <c r="AD1800" i="2"/>
  <c r="AD1419" i="2"/>
  <c r="AD838" i="2"/>
  <c r="AD2148" i="2"/>
  <c r="AD1407" i="2"/>
  <c r="AD123" i="2"/>
  <c r="AD1287" i="2"/>
  <c r="AD1501" i="2"/>
  <c r="AD687" i="2"/>
  <c r="AD2179" i="2"/>
  <c r="AD1421" i="2"/>
  <c r="AD376" i="2"/>
  <c r="AD680" i="2"/>
  <c r="AD1911" i="2"/>
  <c r="AD668" i="2"/>
  <c r="AD318" i="2"/>
  <c r="AD1042" i="2"/>
  <c r="AD939" i="2"/>
  <c r="AD1372" i="2"/>
  <c r="AD1337" i="2"/>
  <c r="AD2116" i="2"/>
  <c r="AD54" i="2"/>
  <c r="AD1596" i="2"/>
  <c r="AD945" i="2"/>
  <c r="AD1124" i="2"/>
  <c r="AD1900" i="2"/>
  <c r="AD22" i="2"/>
  <c r="AD286" i="2"/>
  <c r="AD47" i="2"/>
  <c r="AD2149" i="2"/>
  <c r="AD1093" i="2"/>
  <c r="AD24" i="2"/>
  <c r="AD1674" i="2"/>
  <c r="AD502" i="2"/>
  <c r="AD125" i="2"/>
  <c r="AD1369" i="2"/>
  <c r="AD1019" i="2"/>
  <c r="AD1469" i="2"/>
  <c r="AD1206" i="2"/>
  <c r="AD764" i="2"/>
  <c r="AD1259" i="2"/>
  <c r="AD1505" i="2"/>
  <c r="AD1981" i="2"/>
  <c r="AD168" i="2"/>
  <c r="AD1625" i="2"/>
  <c r="AD386" i="2"/>
  <c r="AD1282" i="2"/>
  <c r="AD1698" i="2"/>
  <c r="AD1782" i="2"/>
  <c r="AD602" i="2"/>
  <c r="AD1497" i="2"/>
  <c r="AD210" i="2"/>
  <c r="AD1438" i="2"/>
  <c r="AD1410" i="2"/>
  <c r="AD1539" i="2"/>
  <c r="AD1586" i="2"/>
  <c r="AD1638" i="2"/>
  <c r="AD467" i="2"/>
  <c r="AD1212" i="2"/>
  <c r="AD61" i="2"/>
  <c r="AD714" i="2"/>
  <c r="AD428" i="2"/>
  <c r="AD914" i="2"/>
  <c r="AD287" i="2"/>
  <c r="AD2043" i="2"/>
  <c r="AD1614" i="2"/>
  <c r="AD49" i="2"/>
  <c r="AD110" i="2"/>
  <c r="AD1534" i="2"/>
  <c r="AD964" i="2"/>
  <c r="AD786" i="2"/>
  <c r="AD1592" i="2"/>
  <c r="AD915" i="2"/>
  <c r="AD1225" i="2"/>
  <c r="AD366" i="2"/>
  <c r="AD1729" i="2"/>
  <c r="AD1484" i="2"/>
  <c r="AD972" i="2"/>
  <c r="AD584" i="2"/>
  <c r="AD1276" i="2"/>
  <c r="AD1506" i="2"/>
  <c r="AD1843" i="2"/>
  <c r="AD200" i="2"/>
  <c r="AD663" i="2"/>
  <c r="AD700" i="2"/>
  <c r="AD980" i="2"/>
  <c r="AD2202" i="2"/>
  <c r="AD419" i="2"/>
  <c r="AD1708" i="2"/>
  <c r="AD1946" i="2"/>
  <c r="AD135" i="2"/>
  <c r="AD301" i="2"/>
  <c r="AD963" i="2"/>
  <c r="AD1941" i="2"/>
  <c r="AD701" i="2"/>
  <c r="AD2225" i="2"/>
  <c r="AD1838" i="2"/>
  <c r="AD1723" i="2"/>
  <c r="AD1811" i="2"/>
  <c r="AD1831" i="2"/>
  <c r="AD1432" i="2"/>
  <c r="AD207" i="2"/>
  <c r="AD509" i="2"/>
  <c r="AD1108" i="2"/>
  <c r="AD950" i="2"/>
  <c r="AD466" i="2"/>
  <c r="AD1239" i="2"/>
  <c r="AD1234" i="2"/>
  <c r="AD1202" i="2"/>
  <c r="AD16" i="2"/>
  <c r="AD1935" i="2"/>
  <c r="AD1779" i="2"/>
  <c r="AD969" i="2"/>
  <c r="AD1165" i="2"/>
  <c r="AD161" i="2"/>
  <c r="AD119" i="2"/>
  <c r="AD997" i="2"/>
  <c r="AD1975" i="2"/>
  <c r="AD28" i="2"/>
  <c r="AD1480" i="2"/>
  <c r="AD1400" i="2"/>
  <c r="AD1309" i="2"/>
  <c r="AD499" i="2"/>
  <c r="AD2223" i="2"/>
  <c r="AD995" i="2"/>
  <c r="AD673" i="2"/>
  <c r="AD231" i="2"/>
  <c r="AD1675" i="2"/>
  <c r="AD1273" i="2"/>
  <c r="AD518" i="2"/>
  <c r="AD2101" i="2"/>
  <c r="AD766" i="2"/>
  <c r="AD1385" i="2"/>
  <c r="AD106" i="2"/>
  <c r="AD1062" i="2"/>
  <c r="AD594" i="2"/>
  <c r="AD1955" i="2"/>
  <c r="AD78" i="2"/>
  <c r="AD1395" i="2"/>
  <c r="AD1319" i="2"/>
  <c r="AD872" i="2"/>
  <c r="AD1338" i="2"/>
  <c r="AD936" i="2"/>
  <c r="AD741" i="2"/>
  <c r="AD885" i="2"/>
  <c r="AD80" i="2"/>
  <c r="AD1959" i="2"/>
  <c r="AD429" i="2"/>
  <c r="AD2044" i="2"/>
  <c r="AD453" i="2"/>
  <c r="AD1344" i="2"/>
  <c r="AD1842" i="2"/>
  <c r="AD1949" i="2"/>
  <c r="AD712" i="2"/>
  <c r="AD2015" i="2"/>
  <c r="AD334" i="2"/>
  <c r="AD478" i="2"/>
  <c r="AD281" i="2"/>
  <c r="AD273" i="2"/>
  <c r="AD109" i="2"/>
  <c r="AD525" i="2"/>
  <c r="AD976" i="2"/>
  <c r="AD1376" i="2"/>
  <c r="AD1878" i="2"/>
  <c r="AD131" i="2"/>
  <c r="AD1143" i="2"/>
  <c r="AD1860" i="2"/>
  <c r="AD1701" i="2"/>
  <c r="AD1373" i="2"/>
  <c r="AD1521" i="2"/>
  <c r="AD810" i="2"/>
  <c r="AD803" i="2"/>
  <c r="AD1870" i="2"/>
  <c r="AD1989" i="2"/>
  <c r="AD1306" i="2"/>
  <c r="AD523" i="2"/>
  <c r="AD1007" i="2"/>
  <c r="AD456" i="2"/>
  <c r="AD450" i="2"/>
  <c r="AD377" i="2"/>
  <c r="AD1113" i="2"/>
  <c r="AD1567" i="2"/>
  <c r="AD1523" i="2"/>
  <c r="AD719" i="2"/>
  <c r="AD510" i="2"/>
  <c r="AD762" i="2"/>
  <c r="AD53" i="2"/>
  <c r="AD1606" i="2"/>
  <c r="AD630" i="2"/>
  <c r="AD545" i="2"/>
  <c r="AD806" i="2"/>
  <c r="AD1921" i="2"/>
  <c r="AD2065" i="2"/>
  <c r="AD1242" i="2"/>
  <c r="AD715" i="2"/>
  <c r="AD157" i="2"/>
  <c r="AD1433" i="2"/>
  <c r="AD118" i="2"/>
  <c r="AD2088" i="2"/>
  <c r="AD487" i="2"/>
  <c r="AD1610" i="2"/>
  <c r="AD2185" i="2"/>
  <c r="AD404" i="2"/>
  <c r="AD1793" i="2"/>
  <c r="AD686" i="2"/>
  <c r="AD1347" i="2"/>
  <c r="AD424" i="2"/>
  <c r="AD1768" i="2"/>
  <c r="AD751" i="2"/>
  <c r="AD43" i="2"/>
  <c r="AD1966" i="2"/>
  <c r="AD1798" i="2"/>
  <c r="AD1939" i="2"/>
  <c r="AD447" i="2"/>
  <c r="AD658" i="2"/>
  <c r="AD1424" i="2"/>
  <c r="AD763" i="2"/>
  <c r="AD1994" i="2"/>
  <c r="AD1071" i="2"/>
  <c r="AD1459" i="2"/>
  <c r="AD505" i="2"/>
  <c r="AD684" i="2"/>
  <c r="AD1926" i="2"/>
  <c r="AD2196" i="2"/>
  <c r="AD876" i="2"/>
  <c r="AD593" i="2"/>
  <c r="AD918" i="2"/>
  <c r="AD1278" i="2"/>
  <c r="AD1059" i="2"/>
  <c r="AD1453" i="2"/>
  <c r="AD1058" i="2"/>
  <c r="AD562" i="2"/>
  <c r="AD225" i="2"/>
  <c r="AD1799" i="2"/>
  <c r="AD635" i="2"/>
  <c r="AD1732" i="2"/>
  <c r="AD990" i="2"/>
  <c r="AD1809" i="2"/>
  <c r="AD1933" i="2"/>
  <c r="AD2038" i="2"/>
  <c r="AD1750" i="2"/>
  <c r="AD760" i="2"/>
  <c r="AD541" i="2"/>
  <c r="AD268" i="2"/>
  <c r="AD1623" i="2"/>
  <c r="AD42" i="2"/>
  <c r="AD328" i="2"/>
  <c r="AD1681" i="2"/>
  <c r="AD89" i="2"/>
  <c r="AD1683" i="2"/>
  <c r="AD1117" i="2"/>
  <c r="AD1988" i="2"/>
  <c r="AD1074" i="2"/>
  <c r="AD973" i="2"/>
  <c r="AD1650" i="2"/>
  <c r="AD533" i="2"/>
  <c r="AD44" i="2"/>
  <c r="AD33" i="2"/>
  <c r="AD290" i="2"/>
  <c r="AD2070" i="2"/>
  <c r="AD999" i="2"/>
  <c r="AD1632" i="2"/>
  <c r="AD2105" i="2"/>
  <c r="AD1635" i="2"/>
  <c r="AD690" i="2"/>
  <c r="AD1171" i="2"/>
  <c r="AD1522" i="2"/>
  <c r="AD1119" i="2"/>
  <c r="AD1532" i="2"/>
  <c r="AD2075" i="2"/>
  <c r="AD835" i="2"/>
  <c r="AD1130" i="2"/>
  <c r="AD1719" i="2"/>
  <c r="AD889" i="2"/>
  <c r="AD975" i="2"/>
  <c r="AD1216" i="2"/>
  <c r="AD490" i="2"/>
  <c r="AD662" i="2"/>
  <c r="AD2129" i="2"/>
  <c r="AD191" i="2"/>
  <c r="AD1945" i="2"/>
  <c r="AD1690" i="2"/>
  <c r="AD974" i="2"/>
  <c r="AD2215" i="2"/>
  <c r="AD1149" i="2"/>
  <c r="AD2009" i="2"/>
  <c r="AD1846" i="2"/>
  <c r="AD219" i="2"/>
  <c r="AD1531" i="2"/>
  <c r="AD864" i="2"/>
  <c r="AD116" i="2"/>
  <c r="AD638" i="2"/>
  <c r="AD2069" i="2"/>
  <c r="AD1447" i="2"/>
  <c r="AD604" i="2"/>
  <c r="AD70" i="2"/>
  <c r="AD1494" i="2"/>
  <c r="AD2125" i="2"/>
  <c r="AD414" i="2"/>
  <c r="AD1131" i="2"/>
  <c r="AD1672" i="2"/>
  <c r="AD1715" i="2"/>
  <c r="AD130" i="2"/>
  <c r="AD1642" i="2"/>
  <c r="AD330" i="2"/>
  <c r="AD2240" i="2"/>
  <c r="AD2050" i="2"/>
  <c r="AD637" i="2"/>
  <c r="AD1160" i="2"/>
  <c r="AD1462" i="2"/>
  <c r="AD1789" i="2"/>
  <c r="AD1716" i="2"/>
  <c r="AD1822" i="2"/>
  <c r="AD1682" i="2"/>
  <c r="AD839" i="2"/>
  <c r="AD901" i="2"/>
  <c r="AD982" i="2"/>
  <c r="AD1735" i="2"/>
  <c r="AD1063" i="2"/>
  <c r="AD1781" i="2"/>
  <c r="AD192" i="2"/>
  <c r="AD368" i="2"/>
  <c r="AD1920" i="2"/>
  <c r="AD514" i="2"/>
  <c r="AD1932" i="2"/>
  <c r="AD879" i="2"/>
  <c r="AD640" i="2"/>
  <c r="AD1906" i="2"/>
  <c r="AD2123" i="2"/>
  <c r="AD1476" i="2"/>
  <c r="AD906" i="2"/>
  <c r="AD280" i="2"/>
  <c r="AD10" i="2"/>
  <c r="AD611" i="2"/>
  <c r="AD2168" i="2"/>
  <c r="AD677" i="2"/>
  <c r="AD547" i="2"/>
  <c r="AD970" i="2"/>
  <c r="AD297" i="2"/>
  <c r="AD947" i="2"/>
  <c r="AD1192" i="2"/>
  <c r="AD87" i="2"/>
  <c r="AD84" i="2"/>
  <c r="AD754" i="2"/>
  <c r="AD422" i="2"/>
  <c r="AD182" i="2"/>
  <c r="AD437" i="2"/>
  <c r="AD1710" i="2"/>
  <c r="AD949" i="2"/>
  <c r="AD2111" i="2"/>
  <c r="AD1859" i="2"/>
  <c r="AD724" i="2"/>
  <c r="AD1599" i="2"/>
  <c r="AD1001" i="2"/>
  <c r="AD1679" i="2"/>
  <c r="AD1411" i="2"/>
  <c r="AD397" i="2"/>
  <c r="AD1324" i="2"/>
  <c r="AD1901" i="2"/>
  <c r="AD1717" i="2"/>
  <c r="AD867" i="2"/>
  <c r="AD1834" i="2"/>
  <c r="AD1020" i="2"/>
  <c r="AD1956" i="2"/>
  <c r="AD768" i="2"/>
  <c r="AD695" i="2"/>
  <c r="AD552" i="2"/>
  <c r="AD238" i="2"/>
  <c r="AD2013" i="2"/>
  <c r="AD1492" i="2"/>
  <c r="AD2052" i="2"/>
  <c r="AD1609" i="2"/>
  <c r="AD2077" i="2"/>
  <c r="AD25" i="2"/>
  <c r="AD2011" i="2"/>
  <c r="AD580" i="2"/>
  <c r="AD306" i="2"/>
  <c r="AD493" i="2"/>
  <c r="AD1996" i="2"/>
  <c r="AD532" i="2"/>
  <c r="AD652" i="2"/>
  <c r="AD2191" i="2"/>
  <c r="AD1865" i="2"/>
  <c r="AD854" i="2"/>
  <c r="AD1848" i="2"/>
  <c r="AD1837" i="2"/>
  <c r="AD1581" i="2"/>
  <c r="AD2093" i="2"/>
  <c r="AD1879" i="2"/>
  <c r="AD519" i="2"/>
  <c r="AD836" i="2"/>
  <c r="AD2051" i="2"/>
  <c r="AD1873" i="2"/>
  <c r="AD996" i="2"/>
  <c r="AD746" i="2"/>
  <c r="AD931" i="2"/>
  <c r="AD1229" i="2"/>
  <c r="AD759" i="2"/>
  <c r="AD2037" i="2"/>
  <c r="AD1135" i="2"/>
  <c r="AD201" i="2"/>
  <c r="AD747" i="2"/>
  <c r="AD1304" i="2"/>
  <c r="AD517" i="2"/>
  <c r="AD1299" i="2"/>
  <c r="AD641" i="2"/>
  <c r="AD1777" i="2"/>
  <c r="AD1892" i="2"/>
  <c r="AD2131" i="2"/>
  <c r="AD2098" i="2"/>
  <c r="AD1490" i="2"/>
  <c r="AD1605" i="2"/>
  <c r="AD2084" i="2"/>
  <c r="AD1243" i="2"/>
  <c r="AD1293" i="2"/>
  <c r="AD2057" i="2"/>
  <c r="AD812" i="2"/>
  <c r="AD1622" i="2"/>
  <c r="AD2166" i="2"/>
  <c r="AD1235" i="2"/>
  <c r="AD418" i="2"/>
  <c r="AD371" i="2"/>
  <c r="AD653" i="2"/>
  <c r="AD1868" i="2"/>
  <c r="AD1479" i="2"/>
  <c r="AD55" i="2"/>
  <c r="AD756" i="2"/>
  <c r="AD1767" i="2"/>
  <c r="AD1392" i="2"/>
  <c r="AD2156" i="2"/>
  <c r="AD1331" i="2"/>
  <c r="AD416" i="2"/>
  <c r="AD1576" i="2"/>
  <c r="AD1942" i="2"/>
  <c r="AD1078" i="2"/>
  <c r="AD1570" i="2"/>
  <c r="AD484" i="2"/>
  <c r="AD798" i="2"/>
  <c r="AD920" i="2"/>
  <c r="AD324" i="2"/>
  <c r="AD659" i="2"/>
  <c r="AD222" i="2"/>
  <c r="AD1261" i="2"/>
  <c r="AD1754" i="2"/>
  <c r="AD773" i="2"/>
  <c r="AD149" i="2"/>
  <c r="AD1297" i="2"/>
  <c r="AD257" i="2"/>
  <c r="AD120" i="2"/>
  <c r="AD1332" i="2"/>
  <c r="AD930" i="2"/>
  <c r="AD1099" i="2"/>
  <c r="AD457" i="2"/>
  <c r="AD709" i="2"/>
  <c r="AD9" i="2"/>
  <c r="AD228" i="2"/>
  <c r="AD862" i="2"/>
  <c r="AD1835" i="2"/>
  <c r="AD1195" i="2"/>
  <c r="AD2005" i="2"/>
  <c r="AD881" i="2"/>
  <c r="AD336" i="2"/>
  <c r="AD427" i="2"/>
  <c r="AD1520" i="2"/>
  <c r="AD2086" i="2"/>
  <c r="AD1470" i="2"/>
  <c r="AD184" i="2"/>
  <c r="AD1804" i="2"/>
  <c r="AD1163" i="2"/>
  <c r="AD1918" i="2"/>
  <c r="AD1631" i="2"/>
  <c r="AD1002" i="2"/>
  <c r="AD298" i="2"/>
  <c r="AD850" i="2"/>
  <c r="AD1465" i="2"/>
  <c r="AD27" i="2"/>
  <c r="AD1043" i="2"/>
  <c r="AD521" i="2"/>
  <c r="AD2178" i="2"/>
  <c r="AD2203" i="2"/>
  <c r="AD2000" i="2"/>
  <c r="AD725" i="2"/>
  <c r="AD2135" i="2"/>
  <c r="AD891" i="2"/>
  <c r="AD1927" i="2"/>
  <c r="AD1832" i="2"/>
  <c r="AD1318" i="2"/>
  <c r="AD3" i="2"/>
  <c r="AD2004" i="2"/>
  <c r="AD1658" i="2"/>
  <c r="AD65" i="2"/>
  <c r="AD508" i="2"/>
  <c r="AD362" i="2"/>
  <c r="AD1602" i="2"/>
  <c r="AD717" i="2"/>
  <c r="AD2183" i="2"/>
  <c r="AD1895" i="2"/>
  <c r="AD197" i="2"/>
  <c r="AD1673" i="2"/>
  <c r="AD2114" i="2"/>
  <c r="AD771" i="2"/>
  <c r="AD1889" i="2"/>
  <c r="AD749" i="2"/>
  <c r="AD2224" i="2"/>
  <c r="AD1823" i="2"/>
  <c r="AD347" i="2"/>
  <c r="AD1709" i="2"/>
  <c r="AD815" i="2"/>
  <c r="AD1356" i="2"/>
  <c r="AD899" i="2"/>
  <c r="AD1023" i="2"/>
  <c r="AD2033" i="2"/>
  <c r="AD1491" i="2"/>
  <c r="AD1652" i="2"/>
  <c r="AD550" i="2"/>
  <c r="AD2234" i="2"/>
  <c r="AD1706" i="2"/>
  <c r="AD627" i="2"/>
  <c r="AD2211" i="2"/>
  <c r="AD1487" i="2"/>
  <c r="AD903" i="2"/>
  <c r="AD729" i="2"/>
  <c r="AD813" i="2"/>
  <c r="AD827" i="2"/>
  <c r="AD474" i="2"/>
  <c r="AD1003" i="2"/>
  <c r="AD704" i="2"/>
  <c r="AD1728" i="2"/>
  <c r="AD299" i="2"/>
  <c r="AD180" i="2"/>
  <c r="AD2053" i="2"/>
  <c r="AD608" i="2"/>
  <c r="AD842" i="2"/>
  <c r="AD1677" i="2"/>
  <c r="AD1010" i="2"/>
  <c r="AD1451" i="2"/>
  <c r="AD38" i="2"/>
  <c r="AD1756" i="2"/>
  <c r="AD1379" i="2"/>
  <c r="AD1220" i="2"/>
  <c r="AD2035" i="2"/>
  <c r="AD948" i="2"/>
  <c r="AD1256" i="2"/>
  <c r="AD1687" i="2"/>
  <c r="AD1441" i="2"/>
  <c r="AD634" i="2"/>
  <c r="AD1801" i="2"/>
  <c r="AD352" i="2"/>
  <c r="AD1612" i="2"/>
  <c r="AD1856" i="2"/>
  <c r="AD830" i="2"/>
  <c r="AD185" i="2"/>
  <c r="AD1231" i="2"/>
  <c r="AD1101" i="2"/>
  <c r="AD1258" i="2"/>
  <c r="AD1815" i="2"/>
  <c r="AD767" i="2"/>
  <c r="AD897" i="2"/>
  <c r="AD451" i="2"/>
  <c r="AD383" i="2"/>
  <c r="AD2110" i="2"/>
  <c r="AD1280" i="2"/>
  <c r="AD1603" i="2"/>
  <c r="AD770" i="2"/>
  <c r="AD1061" i="2"/>
  <c r="AD1526" i="2"/>
  <c r="AD1763" i="2"/>
  <c r="AD1925" i="2"/>
  <c r="AD1012" i="2"/>
  <c r="AD1141" i="2"/>
  <c r="AD1039" i="2"/>
  <c r="AD1430" i="2"/>
  <c r="AD577" i="2"/>
  <c r="AD1158" i="2"/>
  <c r="AD613" i="2"/>
  <c r="AD291" i="2"/>
  <c r="AD823" i="2"/>
  <c r="AD1246" i="2"/>
  <c r="AD2197" i="2"/>
  <c r="AD251" i="2"/>
  <c r="AD857" i="2"/>
  <c r="AD558" i="2"/>
  <c r="AD1967" i="2"/>
  <c r="AD2021" i="2"/>
  <c r="AD41" i="2"/>
  <c r="AD1251" i="2"/>
  <c r="AD2193" i="2"/>
  <c r="AD655" i="2"/>
  <c r="AD1953" i="2"/>
  <c r="AD579" i="2"/>
  <c r="AD944" i="2"/>
  <c r="AD1439" i="2"/>
  <c r="AD1024" i="2"/>
  <c r="AD57" i="2"/>
  <c r="AD1444" i="2"/>
  <c r="AD1929" i="2"/>
  <c r="AD259" i="2"/>
  <c r="AD1187" i="2"/>
  <c r="AD721" i="2"/>
  <c r="AD2049" i="2"/>
  <c r="AD2091" i="2"/>
  <c r="AD52" i="2"/>
  <c r="AD14" i="2"/>
  <c r="AD455" i="2"/>
  <c r="AD1806" i="2"/>
  <c r="AD214" i="2"/>
  <c r="AD772" i="2"/>
  <c r="AD1867" i="2"/>
  <c r="AD592" i="2"/>
  <c r="AD1684" i="2"/>
  <c r="AD1657" i="2"/>
  <c r="AD898" i="2"/>
  <c r="AD822" i="2"/>
  <c r="AD1508" i="2"/>
  <c r="AD1154" i="2"/>
  <c r="AD339" i="2"/>
  <c r="AD1213" i="2"/>
  <c r="AD1080" i="2"/>
  <c r="AD229" i="2"/>
  <c r="AD875" i="2"/>
  <c r="AD1714" i="2"/>
  <c r="AD654" i="2"/>
  <c r="AD1109" i="2"/>
  <c r="AD1863" i="2"/>
  <c r="AD393" i="2"/>
  <c r="AD415" i="2"/>
  <c r="AD82" i="2"/>
  <c r="AD1788" i="2"/>
  <c r="AD1965" i="2"/>
  <c r="AD2154" i="2"/>
  <c r="AD2159" i="2"/>
  <c r="AD1322" i="2"/>
  <c r="AD954" i="2"/>
  <c r="AD1737" i="2"/>
  <c r="AD1538" i="2"/>
  <c r="AD678" i="2"/>
  <c r="AD1807" i="2"/>
  <c r="AD113" i="2"/>
  <c r="AD633" i="2"/>
  <c r="AD529" i="2"/>
  <c r="AD1148" i="2"/>
  <c r="AD1085" i="2"/>
  <c r="AD2117" i="2"/>
  <c r="AD476" i="2"/>
  <c r="AD1162" i="2"/>
  <c r="AD12" i="2"/>
  <c r="AD2195" i="2"/>
  <c r="AD1368" i="2"/>
  <c r="AD1713" i="2"/>
  <c r="AD1524" i="2"/>
  <c r="AD791" i="2"/>
  <c r="AD1995" i="2"/>
  <c r="AD208" i="2"/>
  <c r="AD1697" i="2"/>
  <c r="AD1866" i="2"/>
  <c r="AD1267" i="2"/>
  <c r="AD36" i="2"/>
  <c r="AD887" i="2"/>
  <c r="AD2072" i="2"/>
  <c r="AD435" i="2"/>
  <c r="AD300" i="2"/>
  <c r="AD1428" i="2"/>
  <c r="AD965" i="2"/>
  <c r="AD327" i="2"/>
  <c r="AD181" i="2"/>
  <c r="AD195" i="2"/>
  <c r="AD1850" i="2"/>
  <c r="AD1363" i="2"/>
  <c r="AD1766" i="2"/>
  <c r="AD924" i="2"/>
  <c r="AD488" i="2"/>
  <c r="AD1653" i="2"/>
  <c r="AD650" i="2"/>
  <c r="AD45" i="2"/>
  <c r="AD7" i="2"/>
  <c r="AD2192" i="2"/>
  <c r="AD1773" i="2"/>
  <c r="AD1446" i="2"/>
  <c r="AD256" i="2"/>
  <c r="AD147" i="2"/>
  <c r="AD440" i="2"/>
  <c r="AD840" i="2"/>
  <c r="AD2071" i="2"/>
  <c r="AD1655" i="2"/>
  <c r="AD1890" i="2"/>
  <c r="AD2007" i="2"/>
  <c r="AD1394" i="2"/>
  <c r="AD913" i="2"/>
  <c r="AD296" i="2"/>
  <c r="AD1702" i="2"/>
  <c r="AD1118" i="2"/>
  <c r="AD1151" i="2"/>
  <c r="AD387" i="2"/>
  <c r="AD310" i="2"/>
  <c r="AD1572" i="2"/>
  <c r="AD204" i="2"/>
  <c r="AD787" i="2"/>
  <c r="AD1178" i="2"/>
  <c r="AD50" i="2"/>
  <c r="AD831" i="2"/>
  <c r="AD1563" i="2"/>
  <c r="AD1038" i="2"/>
  <c r="AD2235" i="2"/>
  <c r="AD323" i="2"/>
  <c r="AD1227" i="2"/>
  <c r="AD333" i="2"/>
  <c r="AD740" i="2"/>
  <c r="AD708" i="2"/>
  <c r="AD1358" i="2"/>
  <c r="AD1973" i="2"/>
  <c r="AD978" i="2"/>
  <c r="AD351" i="2"/>
  <c r="AD610" i="2"/>
  <c r="AD1780" i="2"/>
  <c r="AD446" i="2"/>
  <c r="AD1079" i="2"/>
  <c r="AD1898" i="2"/>
  <c r="AD2134" i="2"/>
  <c r="AD851" i="2"/>
  <c r="AD1329" i="2"/>
  <c r="AD1067" i="2"/>
  <c r="AD2029" i="2"/>
  <c r="AD2028" i="2"/>
  <c r="AD216" i="2"/>
  <c r="AD2025" i="2"/>
  <c r="AD188" i="2"/>
  <c r="AD2056" i="2"/>
  <c r="AD1350" i="2"/>
  <c r="AD1381" i="2"/>
  <c r="AD1919" i="2"/>
  <c r="AD1198" i="2"/>
  <c r="AD542" i="2"/>
  <c r="AD1912" i="2"/>
  <c r="AD1408" i="2"/>
  <c r="AD1365" i="2"/>
  <c r="AD164" i="2"/>
  <c r="AD955" i="2"/>
  <c r="AD167" i="2"/>
  <c r="AD880" i="2"/>
  <c r="AD615" i="2"/>
  <c r="AD933" i="2"/>
  <c r="AD23" i="2"/>
  <c r="AD104" i="2"/>
  <c r="AD804" i="2"/>
  <c r="AD1461" i="2"/>
  <c r="AD124" i="2"/>
  <c r="AD295" i="2"/>
  <c r="AD834" i="2"/>
  <c r="AD1367" i="2"/>
  <c r="AD607" i="2"/>
  <c r="AD1128" i="2"/>
  <c r="AD998" i="2"/>
  <c r="AD1997" i="2"/>
  <c r="AD1437" i="2"/>
  <c r="AD491" i="2"/>
  <c r="AD245" i="2"/>
  <c r="AD789" i="2"/>
  <c r="AD1504" i="2"/>
  <c r="AD2229" i="2"/>
  <c r="AD527" i="2"/>
  <c r="AD156" i="2"/>
  <c r="AD1137" i="2"/>
  <c r="AD1457" i="2"/>
  <c r="AD1271" i="2"/>
  <c r="AD1992" i="2"/>
  <c r="AD254" i="2"/>
  <c r="AD1810" i="2"/>
  <c r="AD507" i="2"/>
  <c r="AD235" i="2"/>
  <c r="AD1284" i="2"/>
  <c r="AD1064" i="2"/>
  <c r="AD962" i="2"/>
  <c r="AD922" i="2"/>
  <c r="AD1378" i="2"/>
  <c r="AD1296" i="2"/>
  <c r="AD2062" i="2"/>
  <c r="AD278" i="2"/>
  <c r="AD1194" i="2"/>
  <c r="AD392" i="2"/>
  <c r="AD2167" i="2"/>
  <c r="AD826" i="2"/>
  <c r="AD1049" i="2"/>
  <c r="AD2108" i="2"/>
  <c r="AD1771" i="2"/>
  <c r="AD1573" i="2"/>
  <c r="AD666" i="2"/>
  <c r="AD2180" i="2"/>
  <c r="AD315" i="2"/>
  <c r="AD117" i="2"/>
  <c r="AD538" i="2"/>
  <c r="AD675" i="2"/>
  <c r="AD1325" i="2"/>
  <c r="AD1268" i="2"/>
  <c r="AD561" i="2"/>
  <c r="AD1197" i="2"/>
  <c r="AD1401" i="2"/>
  <c r="AD342" i="2"/>
  <c r="AD1519" i="2"/>
  <c r="AD1529" i="2"/>
  <c r="AD937" i="2"/>
  <c r="AD661" i="2"/>
  <c r="AD1316" i="2"/>
  <c r="AD2204" i="2"/>
  <c r="AD1405" i="2"/>
  <c r="AD126" i="2"/>
  <c r="AD48" i="2"/>
  <c r="AD379" i="2"/>
  <c r="AD2153" i="2"/>
  <c r="AD144" i="2"/>
  <c r="AD1032" i="2"/>
  <c r="AD1397" i="2"/>
  <c r="AD1904" i="2"/>
  <c r="AD1769" i="2"/>
  <c r="AD989" i="2"/>
  <c r="AD1068" i="2"/>
  <c r="AD227" i="2"/>
  <c r="AD1226" i="2"/>
  <c r="AD1263" i="2"/>
  <c r="AD1281" i="2"/>
  <c r="AD1908" i="2"/>
  <c r="AD1671" i="2"/>
  <c r="AD1398" i="2"/>
  <c r="AD1808" i="2"/>
  <c r="AD1427" i="2"/>
  <c r="AD1934" i="2"/>
  <c r="AD512" i="2"/>
  <c r="AD1371" i="2"/>
  <c r="AD2014" i="2"/>
  <c r="AD1449" i="2"/>
  <c r="AD817" i="2"/>
  <c r="AD67" i="2"/>
  <c r="AD1786" i="2"/>
  <c r="AD707" i="2"/>
  <c r="AD986" i="2"/>
  <c r="AD2095" i="2"/>
  <c r="AD886" i="2"/>
  <c r="AD1404" i="2"/>
  <c r="AD2066" i="2"/>
  <c r="AD1285" i="2"/>
  <c r="AD681" i="2"/>
  <c r="AD247" i="2"/>
  <c r="AD757" i="2"/>
  <c r="AD1903" i="2"/>
  <c r="AD1535" i="2"/>
  <c r="AD190" i="2"/>
  <c r="AD1290" i="2"/>
  <c r="AD1813" i="2"/>
  <c r="AD389" i="2"/>
  <c r="AD761" i="2"/>
  <c r="AD1582" i="2"/>
  <c r="AD1555" i="2"/>
  <c r="AD283" i="2"/>
  <c r="AD2175" i="2"/>
  <c r="AD348" i="2"/>
  <c r="AD1695" i="2"/>
  <c r="AD1222" i="2"/>
  <c r="AD150" i="2"/>
  <c r="AD847" i="2"/>
  <c r="AD1481" i="2"/>
  <c r="AD266" i="2"/>
  <c r="AD1510" i="2"/>
  <c r="AD2208" i="2"/>
  <c r="AD2194" i="2"/>
  <c r="AD1245" i="2"/>
  <c r="AD162" i="2"/>
  <c r="AD1055" i="2"/>
  <c r="AD1500" i="2"/>
  <c r="AD961" i="2"/>
  <c r="AD1634" i="2"/>
  <c r="AD716" i="2"/>
  <c r="AD1591" i="2"/>
  <c r="AD18" i="2"/>
  <c r="AD1129" i="2"/>
  <c r="AD2140" i="2"/>
  <c r="AD494" i="2"/>
  <c r="AD1739" i="2"/>
  <c r="AD2181" i="2"/>
  <c r="AD1916" i="2"/>
  <c r="AD398" i="2"/>
  <c r="AD75" i="2"/>
  <c r="AD475" i="2"/>
  <c r="AD1601" i="2"/>
  <c r="AD1065" i="2"/>
  <c r="AD407" i="2"/>
  <c r="AD473" i="2"/>
  <c r="AD1073" i="2"/>
  <c r="AD1391" i="2"/>
  <c r="AD536" i="2"/>
  <c r="AD1597" i="2"/>
  <c r="AD1746" i="2"/>
  <c r="AD1200" i="2"/>
  <c r="AD1472" i="2"/>
  <c r="AD2036" i="2"/>
  <c r="AD1775" i="2"/>
  <c r="AD439" i="2"/>
  <c r="AD960" i="2"/>
  <c r="AD1607" i="2"/>
  <c r="AD309" i="2"/>
  <c r="AD1705" i="2"/>
  <c r="AD132" i="2"/>
  <c r="AD537" i="2"/>
  <c r="AD1624" i="2"/>
  <c r="AD421" i="2"/>
  <c r="AD860" i="2"/>
  <c r="AD1328" i="2"/>
  <c r="AD1947" i="2"/>
  <c r="AD1917" i="2"/>
  <c r="AD910" i="2"/>
  <c r="AD1458" i="2"/>
  <c r="AD809" i="2"/>
  <c r="AD736" i="2"/>
  <c r="AD58" i="2"/>
  <c r="AD1558" i="2"/>
  <c r="AD711" i="2"/>
  <c r="AD1518" i="2"/>
  <c r="AD211" i="2"/>
  <c r="AD2083" i="2"/>
  <c r="AD1349" i="2"/>
  <c r="AD926" i="2"/>
  <c r="AD1663" i="2"/>
  <c r="AD1314" i="2"/>
  <c r="AD1897" i="2"/>
  <c r="AD406" i="2"/>
  <c r="AD2158" i="2"/>
  <c r="AD151" i="2"/>
  <c r="AD1257" i="2"/>
  <c r="AD1152" i="2"/>
  <c r="AD410" i="2"/>
  <c r="AD1145" i="2"/>
  <c r="AD2039" i="2"/>
  <c r="AD1478" i="2"/>
  <c r="AD1943" i="2"/>
  <c r="AD2106" i="2"/>
  <c r="AD888" i="2"/>
  <c r="AD1845" i="2"/>
  <c r="AD557" i="2"/>
  <c r="AD1944" i="2"/>
  <c r="AD445" i="2"/>
  <c r="AD688" i="2"/>
  <c r="AD2198" i="2"/>
  <c r="AD98" i="2"/>
  <c r="AD568" i="2"/>
  <c r="AD1680" i="2"/>
  <c r="AD203" i="2"/>
  <c r="AD1914" i="2"/>
  <c r="AD1983" i="2"/>
  <c r="AD846" i="2"/>
  <c r="AD928" i="2"/>
  <c r="AD983" i="2"/>
  <c r="AD1812" i="2"/>
  <c r="AD890" i="2"/>
  <c r="AD2076" i="2"/>
  <c r="AD1004" i="2"/>
  <c r="AD13" i="2"/>
  <c r="AD874" i="2"/>
  <c r="AD934" i="2"/>
  <c r="AD115" i="2"/>
  <c r="AD1507" i="2"/>
  <c r="AD449" i="2"/>
  <c r="AD1138" i="2"/>
  <c r="AD1169" i="2"/>
  <c r="AD723" i="2"/>
  <c r="AD676" i="2"/>
  <c r="AD1190" i="2"/>
  <c r="AD800" i="2"/>
  <c r="AD904" i="2"/>
  <c r="AD322" i="2"/>
  <c r="AD1359" i="2"/>
  <c r="AD858" i="2"/>
  <c r="AD2236" i="2"/>
  <c r="AD925" i="2"/>
  <c r="AD2034" i="2"/>
  <c r="AD672" i="2"/>
  <c r="AD2174" i="2"/>
  <c r="AD269" i="2"/>
  <c r="AD267" i="2"/>
  <c r="AD2230" i="2"/>
  <c r="AD2189" i="2"/>
  <c r="AD967" i="2"/>
  <c r="AD591" i="2"/>
  <c r="AD780" i="2"/>
  <c r="AD72" i="2"/>
  <c r="AD1177" i="2"/>
  <c r="AD1005" i="2"/>
  <c r="AD1584" i="2"/>
  <c r="AD1936" i="2"/>
  <c r="AD841" i="2"/>
  <c r="AD1051" i="2"/>
  <c r="AD346" i="2"/>
  <c r="AD477" i="2"/>
  <c r="AD26" i="2"/>
  <c r="AD1351" i="2"/>
  <c r="AD706" i="2"/>
  <c r="AD793" i="2"/>
  <c r="AD2008" i="2"/>
  <c r="AD1123" i="2"/>
  <c r="AD1241" i="2"/>
  <c r="AD1998" i="2"/>
  <c r="AD66" i="2"/>
  <c r="AD1909" i="2"/>
  <c r="AD1816" i="2"/>
  <c r="AD438" i="2"/>
  <c r="AD62" i="2"/>
  <c r="AD2133" i="2"/>
  <c r="AD506" i="2"/>
  <c r="AD361" i="2"/>
  <c r="AD1201" i="2"/>
  <c r="AD2145" i="2"/>
  <c r="AD1087" i="2"/>
  <c r="AD625" i="2"/>
  <c r="AD248" i="2"/>
  <c r="AD431" i="2"/>
  <c r="AD699" i="2"/>
  <c r="AD59" i="2"/>
  <c r="AD1778" i="2"/>
  <c r="AD236" i="2"/>
  <c r="AD1077" i="2"/>
  <c r="AD1060" i="2"/>
  <c r="AD6" i="2"/>
  <c r="AD1819" i="2"/>
  <c r="AD133" i="2"/>
  <c r="AD79" i="2"/>
  <c r="AD1745" i="2"/>
  <c r="AD331" i="2"/>
  <c r="AD1820" i="2"/>
  <c r="AD1330" i="2"/>
  <c r="AD423" i="2"/>
  <c r="AD528" i="2"/>
  <c r="AD737" i="2"/>
  <c r="AD1758" i="2"/>
  <c r="AD1593" i="2"/>
  <c r="AD1720" i="2"/>
  <c r="AD1616" i="2"/>
  <c r="AD218" i="2"/>
  <c r="AD1217" i="2"/>
  <c r="AD1907" i="2"/>
  <c r="AD213" i="2"/>
  <c r="AD784" i="2"/>
  <c r="AD1269" i="2"/>
  <c r="AD1477" i="2"/>
  <c r="AD1021" i="2"/>
  <c r="AD1662" i="2"/>
  <c r="AD187" i="2"/>
  <c r="AD883" i="2"/>
  <c r="AD1121" i="2"/>
  <c r="AD1233" i="2"/>
  <c r="AD372" i="2"/>
  <c r="AD1644" i="2"/>
  <c r="AD1409" i="2"/>
  <c r="AD2042" i="2"/>
  <c r="AD160" i="2"/>
  <c r="AD1617" i="2"/>
  <c r="AD388" i="2"/>
  <c r="AD1641" i="2"/>
  <c r="AD1166" i="2"/>
  <c r="AD1489" i="2"/>
  <c r="AD1100" i="2"/>
  <c r="AD576" i="2"/>
  <c r="AD877" i="2"/>
  <c r="AD483" i="2"/>
  <c r="AD1473" i="2"/>
  <c r="AD359" i="2"/>
  <c r="AD1824" i="2"/>
  <c r="AD705" i="2"/>
  <c r="AD1431" i="2"/>
  <c r="AD360" i="2"/>
  <c r="AD2222" i="2"/>
  <c r="AD882" i="2"/>
  <c r="AD1030" i="2"/>
  <c r="AD1764" i="2"/>
  <c r="AD1665" i="2"/>
  <c r="AD1092" i="2"/>
  <c r="AD1691" i="2"/>
  <c r="AD863" i="2"/>
  <c r="AD1931" i="2"/>
  <c r="AD1250" i="2"/>
  <c r="AD325" i="2"/>
  <c r="AD51" i="2"/>
  <c r="AD1814" i="2"/>
  <c r="AD1512" i="2"/>
  <c r="AD461" i="2"/>
  <c r="AD651" i="2"/>
  <c r="AD1310" i="2"/>
  <c r="AD2094" i="2"/>
  <c r="AD1827" i="2"/>
  <c r="AD1389" i="2"/>
  <c r="AD1509" i="2"/>
  <c r="AD1317" i="2"/>
  <c r="AD1857" i="2"/>
  <c r="AD693" i="2"/>
  <c r="AD792" i="2"/>
  <c r="AD991" i="2"/>
  <c r="AD2147" i="2"/>
  <c r="AD145" i="2"/>
  <c r="AD496" i="2"/>
  <c r="AD1037" i="2"/>
  <c r="AD1707" i="2"/>
  <c r="AD1883" i="2"/>
  <c r="AD802" i="2"/>
  <c r="AD1621" i="2"/>
  <c r="AD816" i="2"/>
  <c r="AD2146" i="2"/>
  <c r="AD183" i="2"/>
  <c r="AD1027" i="2"/>
  <c r="AD748" i="2"/>
  <c r="AD1182" i="2"/>
  <c r="AD516" i="2"/>
  <c r="AD335" i="2"/>
  <c r="AD1184" i="2"/>
  <c r="AD660" i="2"/>
  <c r="AD1416" i="2"/>
  <c r="AD620" i="2"/>
  <c r="AD209" i="2"/>
  <c r="AD1248" i="2"/>
  <c r="AD71" i="2"/>
  <c r="AD1940" i="2"/>
  <c r="AD1467" i="2"/>
  <c r="AD1191" i="2"/>
  <c r="AD1147" i="2"/>
  <c r="AD2054" i="2"/>
  <c r="AD174" i="2"/>
  <c r="AD1928" i="2"/>
  <c r="AD900" i="2"/>
  <c r="AD1161" i="2"/>
  <c r="AD463" i="2"/>
  <c r="AD163" i="2"/>
  <c r="AD425" i="2"/>
  <c r="AD232" i="2"/>
  <c r="AD409" i="2"/>
  <c r="AD2237" i="2"/>
  <c r="AD1796" i="2"/>
  <c r="AD1760" i="2"/>
  <c r="AD1455" i="2"/>
  <c r="AD311" i="2"/>
  <c r="AD367" i="2"/>
  <c r="AD1805" i="2"/>
  <c r="AD1575" i="2"/>
  <c r="AD1937" i="2"/>
  <c r="AD468" i="2"/>
  <c r="AD1193" i="2"/>
  <c r="AD378" i="2"/>
  <c r="AD564" i="2"/>
  <c r="AD459" i="2"/>
  <c r="AD689" i="2"/>
  <c r="AD515" i="2"/>
  <c r="AD732" i="2"/>
  <c r="AD2020" i="2"/>
  <c r="AD2226" i="2"/>
  <c r="AD1821" i="2"/>
  <c r="AD93" i="2"/>
  <c r="AD1646" i="2"/>
  <c r="AD1785" i="2"/>
  <c r="AD430" i="2"/>
  <c r="AD186" i="2"/>
  <c r="AD271" i="2"/>
  <c r="AD1686" i="2"/>
  <c r="AD1802" i="2"/>
  <c r="AD819" i="2"/>
  <c r="AD1050" i="2"/>
  <c r="AD464" i="2"/>
  <c r="AD1189" i="2"/>
  <c r="AD859" i="2"/>
  <c r="AD1790" i="2"/>
  <c r="AD465" i="2"/>
  <c r="AD1960" i="2"/>
  <c r="AD1792" i="2"/>
  <c r="AD1360" i="2"/>
  <c r="AD1950" i="2"/>
  <c r="AD1219" i="2"/>
  <c r="AD1139" i="2"/>
  <c r="AD1423" i="2"/>
  <c r="AD832" i="2"/>
  <c r="AD1986" i="2"/>
  <c r="AD15" i="2"/>
  <c r="AD530" i="2"/>
  <c r="AD1207" i="2"/>
  <c r="AD2003" i="2"/>
  <c r="AD799" i="2"/>
  <c r="AD758" i="2"/>
  <c r="AD274" i="2"/>
  <c r="AD37" i="2"/>
  <c r="AD782" i="2"/>
  <c r="AD722" i="2"/>
  <c r="AD1649" i="2"/>
  <c r="AD908" i="2"/>
  <c r="AD643" i="2"/>
  <c r="AD2137" i="2"/>
  <c r="AD1517" i="2"/>
  <c r="AD129" i="2"/>
  <c r="AD1095" i="2"/>
  <c r="AD60" i="2"/>
  <c r="AD1969" i="2"/>
  <c r="AD938" i="2"/>
  <c r="AD2232" i="2"/>
  <c r="AD1588" i="2"/>
  <c r="AD2144" i="2"/>
  <c r="AD649" i="2"/>
  <c r="AD489" i="2"/>
  <c r="AD570" i="2"/>
  <c r="AD1628" i="2"/>
  <c r="AD861" i="2"/>
  <c r="AD639" i="2"/>
  <c r="AD97" i="2"/>
  <c r="AD1976" i="2"/>
  <c r="AD206" i="2"/>
  <c r="AD1366" i="2"/>
  <c r="AD544" i="2"/>
  <c r="AD402" i="2"/>
  <c r="AD1208" i="2"/>
  <c r="AD1083" i="2"/>
  <c r="AD249" i="2"/>
  <c r="AD664" i="2"/>
  <c r="AD226" i="2"/>
  <c r="AD993" i="2"/>
  <c r="AD1188" i="2"/>
  <c r="AD380" i="2"/>
  <c r="AD987" i="2"/>
  <c r="AD1103" i="2"/>
  <c r="AD1466" i="2"/>
  <c r="AD385" i="2"/>
  <c r="AD1711" i="2"/>
  <c r="AD1772" i="2"/>
  <c r="AD2078" i="2"/>
  <c r="AD146" i="2"/>
  <c r="AD443" i="2"/>
  <c r="AD1689" i="2"/>
  <c r="AD1036" i="2"/>
  <c r="AD2228" i="2"/>
  <c r="AD1105" i="2"/>
  <c r="AD753" i="2"/>
  <c r="AD381" i="2"/>
  <c r="AD1440" i="2"/>
  <c r="AD69" i="2"/>
  <c r="AD1215" i="2"/>
  <c r="AD1088" i="2"/>
  <c r="AD244" i="2"/>
  <c r="AD1693" i="2"/>
  <c r="AD202" i="2"/>
  <c r="AD2115" i="2"/>
  <c r="AD2161" i="2"/>
  <c r="AD2082" i="2"/>
  <c r="AD1044" i="2"/>
  <c r="AD738" i="2"/>
  <c r="AD329" i="2"/>
  <c r="AD720" i="2"/>
  <c r="AD1179" i="2"/>
  <c r="AD403" i="2"/>
  <c r="AD1483" i="2"/>
  <c r="AD312" i="2"/>
  <c r="AD818" i="2"/>
  <c r="AD1549" i="2"/>
  <c r="AD1979" i="2"/>
  <c r="AD2067" i="2"/>
  <c r="AD1429" i="2"/>
  <c r="AD1618" i="2"/>
  <c r="AD1553" i="2"/>
  <c r="AD1493" i="2"/>
  <c r="AD731" i="2"/>
  <c r="AD2184" i="2"/>
  <c r="AD1175" i="2"/>
  <c r="AD959" i="2"/>
  <c r="AD1545" i="2"/>
  <c r="AD1122" i="2"/>
  <c r="AD365" i="2"/>
  <c r="AD1743" i="2"/>
  <c r="AD261" i="2"/>
  <c r="AD1066" i="2"/>
  <c r="AD2118" i="2"/>
  <c r="AD1224" i="2"/>
  <c r="AD644" i="2"/>
  <c r="AD1017" i="2"/>
  <c r="AD1413" i="2"/>
  <c r="AD2216" i="2"/>
  <c r="AD1993" i="2"/>
  <c r="AD497" i="2"/>
  <c r="AD981" i="2"/>
  <c r="AD391" i="2"/>
  <c r="AD522" i="2"/>
  <c r="AD985" i="2"/>
  <c r="AD573" i="2"/>
  <c r="AD1968" i="2"/>
  <c r="AD1651" i="2"/>
  <c r="AD794" i="2"/>
  <c r="AD340" i="2"/>
  <c r="AD1696" i="2"/>
  <c r="AD1664" i="2"/>
  <c r="AD1035" i="2"/>
  <c r="AD1340" i="2"/>
  <c r="AD1022" i="2"/>
  <c r="AD1577" i="2"/>
  <c r="AD1724" i="2"/>
  <c r="AD1384" i="2"/>
  <c r="AD270" i="2"/>
  <c r="AD101" i="2"/>
  <c r="AD590" i="2"/>
  <c r="AD1313" i="2"/>
  <c r="AD1669" i="2"/>
  <c r="AD492" i="2"/>
  <c r="AD2068" i="2"/>
  <c r="AD1546" i="2"/>
  <c r="AD1361" i="2"/>
  <c r="AD1583" i="2"/>
  <c r="AD1054" i="2"/>
  <c r="AD1435" i="2"/>
  <c r="AD1203" i="2"/>
  <c r="AD350" i="2"/>
  <c r="AD1987" i="2"/>
  <c r="AD1000" i="2"/>
  <c r="AD363" i="2"/>
  <c r="AD217" i="2"/>
  <c r="AD77" i="2"/>
  <c r="AD411" i="2"/>
  <c r="AD671" i="2"/>
  <c r="AD481" i="2"/>
  <c r="AD1915" i="2"/>
  <c r="AD1091" i="2"/>
  <c r="AD1186" i="2"/>
  <c r="AD769" i="2"/>
  <c r="AD1214" i="2"/>
  <c r="AD1417" i="2"/>
  <c r="AD1144" i="2"/>
  <c r="AD1393" i="2"/>
  <c r="AD1090" i="2"/>
  <c r="AD1963" i="2"/>
  <c r="AD623" i="2"/>
  <c r="AD581" i="2"/>
  <c r="AD173" i="2"/>
  <c r="AD2170" i="2"/>
  <c r="AD2006" i="2"/>
  <c r="AD308" i="2"/>
  <c r="AD1733" i="2"/>
  <c r="AD583" i="2"/>
  <c r="AD1218" i="2"/>
  <c r="AD314" i="2"/>
  <c r="AD1548" i="2"/>
  <c r="AD893" i="2"/>
  <c r="AD1559" i="2"/>
  <c r="AD1990" i="2"/>
  <c r="AD2040" i="2"/>
  <c r="AD305" i="2"/>
  <c r="AD356" i="2"/>
  <c r="AD1910" i="2"/>
  <c r="AD1626" i="2"/>
  <c r="AD1237" i="2"/>
  <c r="AD2022" i="2"/>
  <c r="AD240" i="2"/>
  <c r="AD682" i="2"/>
  <c r="AD1352" i="2"/>
  <c r="AD585" i="2"/>
  <c r="AD434" i="2"/>
  <c r="AD1468" i="2"/>
  <c r="AD282" i="2"/>
  <c r="AD691" i="2"/>
  <c r="AD401" i="2"/>
  <c r="AD560" i="2"/>
  <c r="AD420" i="2"/>
  <c r="AD1905" i="2"/>
  <c r="AD134" i="2"/>
  <c r="AD811" i="2"/>
  <c r="AD1136" i="2"/>
  <c r="AD783" i="2"/>
  <c r="AD1882" i="2"/>
  <c r="AD1770" i="2"/>
  <c r="AD2214" i="2"/>
  <c r="AD1783" i="2"/>
  <c r="AD621" i="2"/>
  <c r="AD683" i="2"/>
  <c r="AD2024" i="2"/>
  <c r="AD40" i="2"/>
  <c r="AD1333" i="2"/>
  <c r="AD696" i="2"/>
  <c r="AD486" i="2"/>
  <c r="AD2169" i="2"/>
  <c r="AD20" i="2"/>
  <c r="AD142" i="2"/>
  <c r="AD1600" i="2"/>
  <c r="AD454" i="2"/>
  <c r="AD355" i="2"/>
  <c r="AD825" i="2"/>
  <c r="AD159" i="2"/>
  <c r="AD1587" i="2"/>
  <c r="AD152" i="2"/>
  <c r="AD1142" i="2"/>
  <c r="AD2177" i="2"/>
  <c r="AD485" i="2"/>
  <c r="AD1513" i="2"/>
  <c r="AD556" i="2"/>
  <c r="AD220" i="2"/>
  <c r="AD279" i="2"/>
  <c r="AD1033" i="2"/>
  <c r="AD1134" i="2"/>
  <c r="AD341" i="2"/>
  <c r="AD1443" i="2"/>
  <c r="AD2172" i="2"/>
  <c r="AD575" i="2"/>
  <c r="AD193" i="2"/>
  <c r="AD2233" i="2"/>
  <c r="AD1084" i="2"/>
  <c r="AD824" i="2"/>
  <c r="AD284" i="2"/>
  <c r="AD1008" i="2"/>
  <c r="AD1791" i="2"/>
  <c r="AD617" i="2"/>
  <c r="AD1643" i="2"/>
  <c r="AD2080" i="2"/>
  <c r="AD2139" i="2"/>
  <c r="AD814" i="2"/>
  <c r="AD820" i="2"/>
  <c r="AD4" i="2"/>
  <c r="AD807" i="2"/>
  <c r="AD1574" i="2"/>
  <c r="AD1757" i="2"/>
  <c r="AD1731" i="2"/>
  <c r="AD501" i="2"/>
  <c r="AD539" i="2"/>
  <c r="AD304" i="2"/>
  <c r="AD1977" i="2"/>
  <c r="AD1840" i="2"/>
  <c r="AD1264" i="2"/>
  <c r="AD1418" i="2"/>
  <c r="AD1578" i="2"/>
  <c r="AD895" i="2"/>
  <c r="AD1326" i="2"/>
  <c r="AD426" i="2"/>
  <c r="AD1014" i="2"/>
  <c r="AD2104" i="2"/>
  <c r="AD1277" i="2"/>
  <c r="AD73" i="2"/>
  <c r="AD2061" i="2"/>
  <c r="AD2220" i="2"/>
  <c r="AD2001" i="2"/>
  <c r="AD2212" i="2"/>
  <c r="AD628" i="2"/>
  <c r="AD1052" i="2"/>
  <c r="AD1872" i="2"/>
  <c r="AD85" i="2"/>
  <c r="AD601" i="2"/>
  <c r="AD1841" i="2"/>
  <c r="AD255" i="2"/>
  <c r="AD1978" i="2"/>
  <c r="AD988" i="2"/>
  <c r="AD801" i="2"/>
  <c r="AD1957" i="2"/>
  <c r="AD1081" i="2"/>
  <c r="AD1094" i="2"/>
  <c r="AD1172" i="2"/>
  <c r="AD563" i="2"/>
  <c r="AD272" i="2"/>
  <c r="AD396" i="2"/>
  <c r="AD1312" i="2"/>
  <c r="AD1595" i="2"/>
  <c r="AD189" i="2"/>
  <c r="AD1270" i="2"/>
  <c r="AD2182" i="2"/>
  <c r="AD1668" i="2"/>
  <c r="AD472" i="2"/>
  <c r="AD730" i="2"/>
  <c r="AD2128" i="2"/>
  <c r="AD785" i="2"/>
  <c r="AD1498" i="2"/>
  <c r="AD1694" i="2"/>
  <c r="AD1630" i="2"/>
  <c r="AD1557" i="2"/>
  <c r="AD1196" i="2"/>
  <c r="AD215" i="2"/>
  <c r="AD657" i="2"/>
  <c r="AD1984" i="2"/>
  <c r="AD1759" i="2"/>
  <c r="AD81" i="2"/>
  <c r="AD223" i="2"/>
  <c r="AD551" i="2"/>
  <c r="AD896" i="2"/>
  <c r="AD586" i="2"/>
  <c r="AD469" i="2"/>
  <c r="AD1972" i="2"/>
  <c r="AD114" i="2"/>
  <c r="AD212" i="2"/>
  <c r="AD697" i="2"/>
  <c r="AD1295" i="2"/>
  <c r="AD2002" i="2"/>
  <c r="AD559" i="2"/>
  <c r="AD795" i="2"/>
  <c r="AD929" i="2"/>
  <c r="AD951" i="2"/>
  <c r="AD540" i="2"/>
  <c r="AD166" i="2"/>
  <c r="AD603" i="2"/>
  <c r="AD8" i="2"/>
  <c r="AD1718" i="2"/>
  <c r="AD1851" i="2"/>
  <c r="AD1102" i="2"/>
  <c r="AD726" i="2"/>
  <c r="AD1502" i="2"/>
  <c r="AD2171" i="2"/>
  <c r="AD1125" i="2"/>
  <c r="AD1530" i="2"/>
  <c r="AD2152" i="2"/>
  <c r="AD606" i="2"/>
  <c r="AD1864" i="2"/>
  <c r="AD2218" i="2"/>
  <c r="AD158" i="2"/>
  <c r="AD1550" i="2"/>
  <c r="AD1289" i="2"/>
  <c r="AD1335" i="2"/>
  <c r="AD199" i="2"/>
  <c r="AD1450" i="2"/>
  <c r="AD966" i="2"/>
  <c r="AD264" i="2"/>
  <c r="AD436" i="2"/>
  <c r="AD1025" i="2"/>
  <c r="AD1110" i="2"/>
  <c r="AD554" i="2"/>
  <c r="AD432" i="2"/>
  <c r="AD1725" i="2"/>
  <c r="AD2102" i="2"/>
  <c r="AD992" i="2"/>
  <c r="AD775" i="2"/>
  <c r="AD670" i="2"/>
  <c r="AD629" i="2"/>
  <c r="AD692" i="2"/>
  <c r="AD2087" i="2"/>
  <c r="AD1396" i="2"/>
  <c r="AD503" i="2"/>
  <c r="AD1784" i="2"/>
  <c r="AD1456" i="2"/>
  <c r="AD553" i="2"/>
  <c r="AD321" i="2"/>
  <c r="AD984" i="2"/>
  <c r="AD1126" i="2"/>
  <c r="AD1412" i="2"/>
  <c r="AD946" i="2"/>
  <c r="AD1199" i="2"/>
  <c r="AD1076" i="2"/>
  <c r="AD735" i="2"/>
  <c r="AD1964" i="2"/>
  <c r="AD513" i="2"/>
  <c r="AD968" i="2"/>
  <c r="AD1464" i="2"/>
  <c r="AD1266" i="2"/>
  <c r="AD1041" i="2"/>
  <c r="AD1127" i="2"/>
  <c r="AD1098" i="2"/>
  <c r="AD595" i="2"/>
  <c r="AD2090" i="2"/>
  <c r="AD1320" i="2"/>
  <c r="AD2199" i="2"/>
  <c r="AD121" i="2"/>
  <c r="AD30" i="2"/>
  <c r="AD136" i="2"/>
  <c r="AD99" i="2"/>
  <c r="AD808" i="2"/>
  <c r="AD338" i="2"/>
  <c r="AD728" i="2"/>
  <c r="AD364" i="2"/>
  <c r="AD1639" i="2"/>
  <c r="AD1938" i="2"/>
  <c r="AD848" i="2"/>
  <c r="AD1311" i="2"/>
  <c r="AD572" i="2"/>
  <c r="AD1303" i="2"/>
  <c r="AD616" i="2"/>
  <c r="AD1738" i="2"/>
  <c r="AD871" i="2"/>
  <c r="AD587" i="2"/>
  <c r="AD343" i="2"/>
  <c r="AD1353" i="2"/>
  <c r="AD1922" i="2"/>
  <c r="AD1503" i="2"/>
  <c r="AD1688" i="2"/>
  <c r="AD250" i="2"/>
  <c r="AD622" i="2"/>
  <c r="AD940" i="2"/>
  <c r="AD1223" i="2"/>
  <c r="AD588" i="2"/>
  <c r="AD433" i="2"/>
  <c r="AD777" i="2"/>
  <c r="AD1692" i="2"/>
  <c r="AD1568" i="2"/>
  <c r="AD1721" i="2"/>
  <c r="AD1540" i="2"/>
  <c r="AD656" i="2"/>
  <c r="AD2016" i="2"/>
  <c r="AD2163" i="2"/>
  <c r="AD260" i="2"/>
  <c r="AD1858" i="2"/>
  <c r="AD1854" i="2"/>
  <c r="AD1855" i="2"/>
  <c r="AD546" i="2"/>
  <c r="AD289" i="2"/>
  <c r="AD86" i="2"/>
  <c r="AD1434" i="2"/>
  <c r="AD1594" i="2"/>
  <c r="AD2141" i="2"/>
  <c r="AD458" i="2"/>
  <c r="AD1551" i="2"/>
  <c r="AD68" i="2"/>
  <c r="AD1556" i="2"/>
  <c r="AD1292" i="2"/>
  <c r="AD1260" i="2"/>
  <c r="AD176" i="2"/>
  <c r="AD344" i="2"/>
  <c r="AD1833" i="2"/>
  <c r="AD2119" i="2"/>
  <c r="AD979" i="2"/>
  <c r="AD596" i="2"/>
  <c r="AD2018" i="2"/>
  <c r="AD105" i="2"/>
  <c r="AD258" i="2"/>
  <c r="AD1403" i="2"/>
  <c r="AD76" i="2"/>
  <c r="AD1734" i="2"/>
  <c r="AD1471" i="2"/>
  <c r="AD239" i="2"/>
  <c r="AD2173" i="2"/>
  <c r="AD1740" i="2"/>
  <c r="AD1564" i="2"/>
  <c r="AD2219" i="2"/>
  <c r="AD743" i="2"/>
  <c r="AD500" i="2"/>
  <c r="AD2239" i="2"/>
  <c r="AD2063" i="2"/>
  <c r="AD357" i="2"/>
  <c r="AD1727" i="2"/>
  <c r="AD400" i="2"/>
  <c r="AD1474" i="2"/>
  <c r="AD1636" i="2"/>
  <c r="AD2165" i="2"/>
  <c r="AD1252" i="2"/>
  <c r="AD977" i="2"/>
  <c r="AD765" i="2"/>
  <c r="AD175" i="2"/>
  <c r="AD1029" i="2"/>
  <c r="AD526" i="2"/>
  <c r="AD1670" i="2"/>
  <c r="AD1676" i="2"/>
  <c r="AD1377" i="2"/>
  <c r="AD1541" i="2"/>
  <c r="AD1661" i="2"/>
  <c r="AD907" i="2"/>
  <c r="AD957" i="2"/>
  <c r="AD1120" i="2"/>
  <c r="AD1279" i="2"/>
  <c r="AD2124" i="2"/>
  <c r="AD337" i="2"/>
  <c r="AD1836" i="2"/>
  <c r="AD1307" i="2"/>
  <c r="AD866" i="2"/>
  <c r="AD307" i="2"/>
  <c r="AD1962" i="2"/>
  <c r="AD46" i="2"/>
  <c r="AD1107" i="2"/>
  <c r="AD565" i="2"/>
  <c r="AD293" i="2"/>
  <c r="AD2074" i="2"/>
  <c r="AD2031" i="2"/>
  <c r="AD916" i="2"/>
  <c r="AD1048" i="2"/>
  <c r="AD1232" i="2"/>
  <c r="AD1111" i="2"/>
  <c r="AD482" i="2"/>
  <c r="AD1387" i="2"/>
  <c r="AD2103" i="2"/>
  <c r="AD1159" i="2"/>
  <c r="AD1726" i="2"/>
  <c r="AD1954" i="2"/>
  <c r="AD2142" i="2"/>
  <c r="AD2097" i="2"/>
  <c r="AD1069" i="2"/>
  <c r="AD1205" i="2"/>
  <c r="AD332" i="2"/>
  <c r="AD1862" i="2"/>
  <c r="AD1755" i="2"/>
  <c r="AD1562" i="2"/>
  <c r="AD1238" i="2"/>
  <c r="AD2055" i="2"/>
  <c r="AD1354" i="2"/>
  <c r="AD1852" i="2"/>
  <c r="AD1300" i="2"/>
  <c r="AD1015" i="2"/>
  <c r="AD598" i="2"/>
  <c r="AD32" i="2"/>
  <c r="AD788" i="2"/>
  <c r="AD90" i="2"/>
  <c r="AD1876" i="2"/>
  <c r="AD1647" i="2"/>
  <c r="AD1795" i="2"/>
  <c r="AD971" i="2"/>
  <c r="AD778" i="2"/>
  <c r="AD1645" i="2"/>
  <c r="AD1204" i="2"/>
  <c r="AD1157" i="2"/>
  <c r="AD373" i="2"/>
  <c r="AD127" i="2"/>
  <c r="AD1247" i="2"/>
  <c r="AD1537" i="2"/>
  <c r="AD645" i="2"/>
  <c r="AD1167" i="2"/>
  <c r="AD878" i="2"/>
  <c r="AD2099" i="2"/>
  <c r="AD1383" i="2"/>
  <c r="AD2030" i="2"/>
  <c r="AD1209" i="2"/>
  <c r="AD320" i="2"/>
  <c r="AD358" i="2"/>
  <c r="AD1896" i="2"/>
  <c r="AD1334" i="2"/>
  <c r="AD919" i="2"/>
  <c r="AD1818" i="2"/>
  <c r="AD1422" i="2"/>
  <c r="AD1923" i="2"/>
  <c r="AD642" i="2"/>
  <c r="AD1880" i="2"/>
  <c r="AD2206" i="2"/>
  <c r="AD1712" i="2"/>
  <c r="AD171" i="2"/>
  <c r="AD566" i="2"/>
  <c r="AD1153" i="2"/>
  <c r="AD221" i="2"/>
  <c r="AD2176" i="2"/>
  <c r="AD543" i="2"/>
  <c r="AD943" i="2"/>
  <c r="AD1678" i="2"/>
  <c r="AD1426" i="2"/>
  <c r="AD2231" i="2"/>
  <c r="AD1951" i="2"/>
  <c r="AD1096" i="2"/>
  <c r="AD64" i="2"/>
  <c r="AD624" i="2"/>
  <c r="AD143" i="2"/>
  <c r="AD2032" i="2"/>
  <c r="AD549" i="2"/>
  <c r="AD2127" i="2"/>
  <c r="AD140" i="2"/>
  <c r="AD177" i="2"/>
  <c r="AD843" i="2"/>
  <c r="AD141" i="2"/>
  <c r="AD1970" i="2"/>
  <c r="AD1613" i="2"/>
  <c r="AD2073" i="2"/>
  <c r="AD626" i="2"/>
  <c r="AD1346" i="2"/>
  <c r="AD111" i="2"/>
  <c r="AD198" i="2"/>
  <c r="AD582" i="2"/>
  <c r="AD1499" i="2"/>
  <c r="AD1579" i="2"/>
  <c r="AD1475" i="2"/>
  <c r="AD845" i="2"/>
  <c r="AD921" i="2"/>
  <c r="AD1496" i="2"/>
  <c r="AD710" i="2"/>
  <c r="AD326" i="2"/>
  <c r="AD2060" i="2"/>
  <c r="AD631" i="2"/>
  <c r="AD884" i="2"/>
  <c r="AD384" i="2"/>
  <c r="AD599" i="2"/>
  <c r="AD19" i="2"/>
  <c r="AD597" i="2"/>
  <c r="AD1619" i="2"/>
  <c r="AD1877" i="2"/>
  <c r="AD1598" i="2"/>
  <c r="AD1666" i="2"/>
  <c r="AD1386" i="2"/>
  <c r="AD1495" i="2"/>
  <c r="AD179" i="2"/>
  <c r="AD1236" i="2"/>
  <c r="AD263" i="2"/>
  <c r="AD524" i="2"/>
  <c r="AD1265" i="2"/>
  <c r="AD1140" i="2"/>
  <c r="AD2130" i="2"/>
  <c r="AD2122" i="2"/>
  <c r="AD1485" i="2"/>
  <c r="AD276" i="2"/>
  <c r="AD1056" i="2"/>
  <c r="AD1849" i="2"/>
  <c r="AD1448" i="2"/>
  <c r="AD1415" i="2"/>
  <c r="AD1891" i="2"/>
  <c r="AD1339" i="2"/>
  <c r="AD302" i="2"/>
  <c r="AD849" i="2"/>
  <c r="AD1040" i="2"/>
  <c r="AD417" i="2"/>
  <c r="AD17" i="2"/>
  <c r="AD1181" i="2"/>
  <c r="AD1884" i="2"/>
  <c r="AD1703" i="2"/>
  <c r="AD224" i="2"/>
  <c r="AD1971" i="2"/>
  <c r="AD462" i="2"/>
  <c r="AD1736" i="2"/>
  <c r="AD1327" i="2"/>
  <c r="AD252" i="2"/>
  <c r="AD1794" i="2"/>
  <c r="AD1659" i="2"/>
  <c r="AD294" i="2"/>
  <c r="AD471" i="2"/>
  <c r="AD636" i="2"/>
  <c r="AD1183" i="2"/>
  <c r="AD1155" i="2"/>
  <c r="AD589" i="2"/>
  <c r="AD647" i="2"/>
  <c r="AD953" i="2"/>
  <c r="AD313" i="2"/>
  <c r="AD1115" i="2"/>
  <c r="AD614" i="2"/>
  <c r="AD395" i="2"/>
  <c r="AD892" i="2"/>
  <c r="AD1114" i="2"/>
  <c r="AD742" i="2"/>
  <c r="AD796" i="2"/>
  <c r="AD2109" i="2"/>
  <c r="AD1173" i="2"/>
  <c r="AD442" i="2"/>
  <c r="AD243" i="2"/>
  <c r="AD2150" i="2"/>
  <c r="AD856" i="2"/>
  <c r="AD1571" i="2"/>
  <c r="AD1776" i="2"/>
  <c r="AD2157" i="2"/>
  <c r="AD1894" i="2"/>
  <c r="AD702" i="2"/>
  <c r="AD1382" i="2"/>
  <c r="AD504" i="2"/>
  <c r="AD1146" i="2"/>
  <c r="AD567" i="2"/>
  <c r="AD241" i="2"/>
  <c r="AD1611" i="2"/>
  <c r="AD1436" i="2"/>
  <c r="AD779" i="2"/>
  <c r="AD1180" i="2"/>
  <c r="AD632" i="2"/>
  <c r="AD1533" i="2"/>
  <c r="AD1174" i="2"/>
  <c r="AD1454" i="2"/>
  <c r="AD2190" i="2"/>
  <c r="AD1463" i="2"/>
  <c r="AD1902" i="2"/>
  <c r="AD1544" i="2"/>
  <c r="AD303" i="2"/>
  <c r="AD138" i="2"/>
  <c r="AD873" i="2"/>
  <c r="AD1999" i="2"/>
  <c r="AD1640" i="2"/>
  <c r="AD1302" i="2"/>
  <c r="AD744" i="2"/>
  <c r="AD2188" i="2"/>
  <c r="AD870" i="2"/>
  <c r="AD2217" i="2"/>
  <c r="AD1869" i="2"/>
  <c r="AD1018" i="2"/>
  <c r="AD2058" i="2"/>
  <c r="AD230" i="2"/>
  <c r="AD1164" i="2"/>
  <c r="AD1762" i="2"/>
  <c r="AD2162" i="2"/>
  <c r="AD2064" i="2"/>
  <c r="AD1742" i="2"/>
  <c r="AD619" i="2"/>
  <c r="AD1255" i="2"/>
  <c r="AD2085" i="2"/>
  <c r="AD2010" i="2"/>
  <c r="AD253" i="2"/>
  <c r="AD2209" i="2"/>
  <c r="AD1991" i="2"/>
  <c r="AD648" i="2"/>
  <c r="AD1425" i="2"/>
  <c r="AD2138" i="2"/>
  <c r="AD1829" i="2"/>
  <c r="AD194" i="2"/>
  <c r="AD1345" i="2"/>
  <c r="AD122" i="2"/>
  <c r="AD612" i="2"/>
  <c r="AD2221" i="2"/>
  <c r="AD535" i="2"/>
  <c r="AD2045" i="2"/>
  <c r="AD1357" i="2"/>
  <c r="AD1875" i="2"/>
  <c r="AD1752" i="2"/>
  <c r="AD679" i="2"/>
  <c r="AD781" i="2"/>
  <c r="AD1482" i="2"/>
  <c r="AD1374" i="2"/>
  <c r="AD370" i="2"/>
  <c r="AD1629" i="2"/>
  <c r="AD1787" i="2"/>
  <c r="AD578" i="2"/>
  <c r="AD1826" i="2"/>
  <c r="AD2160" i="2"/>
  <c r="AD1298" i="2"/>
  <c r="AD1765" i="2"/>
  <c r="AD1974" i="2"/>
  <c r="AD1554" i="2"/>
  <c r="AD102" i="2"/>
  <c r="AD1515" i="2"/>
  <c r="AD667" i="2"/>
  <c r="AD1253" i="2"/>
  <c r="AD100" i="2"/>
  <c r="AD452" i="2"/>
  <c r="AD1871" i="2"/>
  <c r="AD1185" i="2"/>
  <c r="AD448" i="2"/>
  <c r="AD1323" i="2"/>
  <c r="AD1685" i="2"/>
  <c r="AD1380" i="2"/>
  <c r="AD2136" i="2"/>
  <c r="AD2" i="2"/>
  <c r="AD83" i="2"/>
  <c r="AD1046" i="2"/>
  <c r="AD1847" i="2"/>
  <c r="AD1887" i="2"/>
  <c r="AD1747" i="2"/>
  <c r="AD1442" i="2"/>
  <c r="AD1830" i="2"/>
  <c r="AD1420" i="2"/>
  <c r="AD31" i="2"/>
  <c r="AD1286" i="2"/>
  <c r="AD92" i="2"/>
  <c r="AD733" i="2"/>
  <c r="AD844" i="2"/>
  <c r="AD285" i="2"/>
  <c r="AD316" i="2"/>
  <c r="AD1620" i="2"/>
  <c r="AD739" i="2"/>
  <c r="AD1288" i="2"/>
  <c r="AD172" i="2"/>
  <c r="AD444" i="2"/>
  <c r="AD2026" i="2"/>
  <c r="AD852" i="2"/>
  <c r="AD2092" i="2"/>
  <c r="AD2132" i="2"/>
  <c r="AD1089" i="2"/>
  <c r="AD2059" i="2"/>
  <c r="AD382" i="2"/>
  <c r="AD1488" i="2"/>
  <c r="AD1730" i="2"/>
  <c r="AD1569" i="2"/>
  <c r="AD2241" i="2"/>
  <c r="AD1291" i="2"/>
  <c r="AD1566" i="2"/>
  <c r="AD1774" i="2"/>
  <c r="AD1874" i="2"/>
  <c r="AD1028" i="2"/>
  <c r="AD2019" i="2"/>
  <c r="AD1627" i="2"/>
  <c r="AD170" i="2"/>
  <c r="AD1924" i="2"/>
  <c r="AD755" i="2"/>
  <c r="AD495" i="2"/>
  <c r="AD95" i="2"/>
  <c r="AD1452" i="2"/>
  <c r="AD869" i="2"/>
  <c r="AD265" i="2"/>
  <c r="AD750" i="2"/>
  <c r="AD1075" i="2"/>
  <c r="AD932" i="2"/>
  <c r="AD1888" i="2"/>
  <c r="AD107" i="2"/>
  <c r="AD511" i="2"/>
  <c r="AD498" i="2"/>
  <c r="AD148" i="2"/>
  <c r="AD237" i="2"/>
  <c r="AD2121" i="2"/>
  <c r="AD1899" i="2"/>
  <c r="AD1301" i="2"/>
  <c r="AD1132" i="2"/>
  <c r="AD1082" i="2"/>
  <c r="AD11" i="2"/>
  <c r="AD390" i="2"/>
  <c r="AD1388" i="2"/>
  <c r="AD520" i="2"/>
  <c r="AD1604" i="2"/>
  <c r="AD646" i="2"/>
  <c r="AD1667" i="2"/>
  <c r="AD1210" i="2"/>
  <c r="AD375" i="2"/>
  <c r="AD727" i="2"/>
  <c r="AD1511" i="2"/>
  <c r="AD2210" i="2"/>
  <c r="AD1305" i="2"/>
  <c r="AD178" i="2"/>
  <c r="AD155" i="2"/>
  <c r="AD1913" i="2"/>
  <c r="AD1315" i="2"/>
  <c r="AD1011" i="2"/>
  <c r="AD353" i="2"/>
  <c r="AD665" i="2"/>
  <c r="AD96" i="2"/>
  <c r="AD2201" i="2"/>
  <c r="AD2012" i="2"/>
  <c r="AD1375" i="2"/>
  <c r="AD1615" i="2"/>
  <c r="AD752" i="2"/>
  <c r="AD345" i="2"/>
  <c r="AD21" i="2"/>
  <c r="AD262" i="2"/>
  <c r="AD1294" i="2"/>
  <c r="AD571" i="2"/>
  <c r="AD713" i="2"/>
  <c r="AD1985" i="2"/>
  <c r="AD1112" i="2"/>
  <c r="AD1930" i="2"/>
  <c r="AD1886" i="2"/>
  <c r="AD1516" i="2"/>
  <c r="AD354" i="2"/>
  <c r="AD548" i="2"/>
  <c r="AD1355" i="2"/>
  <c r="AD1797" i="2"/>
  <c r="AD1053" i="2"/>
  <c r="AD1761" i="2"/>
  <c r="AD2205" i="2"/>
  <c r="AD88" i="2"/>
  <c r="AD1390" i="2"/>
  <c r="AD2112" i="2"/>
  <c r="AD1402" i="2"/>
  <c r="AD128" i="2"/>
  <c r="AD1741" i="2"/>
  <c r="AD1106" i="2"/>
  <c r="AD1013" i="2"/>
  <c r="AD1656" i="2"/>
  <c r="AD1150" i="2"/>
  <c r="AD103" i="2"/>
  <c r="AD480" i="2"/>
  <c r="AD609" i="2"/>
  <c r="AD1861" i="2"/>
  <c r="AD1751" i="2"/>
  <c r="AD1552" i="2"/>
  <c r="AD2155" i="2"/>
  <c r="AD868" i="2"/>
  <c r="AD108" i="2"/>
  <c r="AD1168" i="2"/>
  <c r="AD63" i="2"/>
  <c r="AD205" i="2"/>
  <c r="AD2120" i="2"/>
  <c r="AD902" i="2"/>
  <c r="AD1086" i="2"/>
  <c r="AD1240" i="2"/>
  <c r="AD855" i="2"/>
  <c r="AD1228" i="2"/>
  <c r="AD1364" i="2"/>
  <c r="AD1336" i="2"/>
  <c r="AD479" i="2"/>
  <c r="AD412" i="2"/>
  <c r="AD618" i="2"/>
  <c r="AD369" i="2"/>
  <c r="AD1700" i="2"/>
  <c r="AD460" i="2"/>
  <c r="AD1654" i="2"/>
  <c r="AD441" i="2"/>
  <c r="AD534" i="2"/>
  <c r="AD399" i="2"/>
  <c r="AD1547" i="2"/>
  <c r="AD703" i="2"/>
  <c r="AD1825" i="2"/>
  <c r="AD2017" i="2"/>
  <c r="AD1633" i="2"/>
  <c r="AD2107" i="2"/>
  <c r="AD942" i="2"/>
  <c r="AD1885" i="2"/>
  <c r="AD685" i="2"/>
  <c r="AD923" i="2"/>
  <c r="AD1514" i="2"/>
  <c r="AD1961" i="2"/>
  <c r="AD912" i="2"/>
  <c r="AD196" i="2"/>
  <c r="AD112" i="2"/>
  <c r="AD2151" i="2"/>
  <c r="AD2047" i="2"/>
  <c r="AD956" i="2"/>
  <c r="AD1156" i="2"/>
  <c r="AD2227" i="2"/>
  <c r="AD1817" i="2"/>
  <c r="AD1176" i="2"/>
  <c r="AD1104" i="2"/>
  <c r="AD941" i="2"/>
  <c r="AD1543" i="2"/>
  <c r="AD275" i="2"/>
  <c r="AD805" i="2"/>
  <c r="AD277" i="2"/>
  <c r="AD605" i="2"/>
  <c r="AD1704" i="2"/>
  <c r="AD555" i="2"/>
  <c r="AD1637" i="2"/>
  <c r="AD154" i="2"/>
  <c r="AD828" i="2"/>
  <c r="AD2089" i="2"/>
  <c r="AD674" i="2"/>
  <c r="AD1565" i="2"/>
  <c r="AD909" i="2"/>
  <c r="AD1980" i="2"/>
  <c r="AD531" i="2"/>
  <c r="AD1031" i="2"/>
  <c r="AD1026" i="2"/>
  <c r="AD2113" i="2"/>
  <c r="AD1399" i="2"/>
  <c r="AD894" i="2"/>
  <c r="AD1660" i="2"/>
  <c r="AD2096" i="2"/>
  <c r="AD734" i="2"/>
  <c r="AD1057" i="2"/>
  <c r="AD35" i="2"/>
  <c r="AD1948" i="2"/>
  <c r="AE2207" i="2"/>
  <c r="AE234" i="2"/>
  <c r="AE1580" i="2"/>
  <c r="AE1362" i="2"/>
  <c r="AE1406" i="2"/>
  <c r="AE600" i="2"/>
  <c r="AE1445" i="2"/>
  <c r="AE1753" i="2"/>
  <c r="AE1009" i="2"/>
  <c r="AE1249" i="2"/>
  <c r="AE1072" i="2"/>
  <c r="AE292" i="2"/>
  <c r="AE1952" i="2"/>
  <c r="AE94" i="2"/>
  <c r="AE865" i="2"/>
  <c r="AE927" i="2"/>
  <c r="AE349" i="2"/>
  <c r="AE745" i="2"/>
  <c r="AE1348" i="2"/>
  <c r="AE2143" i="2"/>
  <c r="AE1828" i="2"/>
  <c r="AE29" i="2"/>
  <c r="AE1853" i="2"/>
  <c r="AE153" i="2"/>
  <c r="AE1341" i="2"/>
  <c r="AE56" i="2"/>
  <c r="AE935" i="2"/>
  <c r="AE1590" i="2"/>
  <c r="AE1560" i="2"/>
  <c r="AE1744" i="2"/>
  <c r="AE994" i="2"/>
  <c r="AE853" i="2"/>
  <c r="AE319" i="2"/>
  <c r="AE1016" i="2"/>
  <c r="AE1722" i="2"/>
  <c r="AE317" i="2"/>
  <c r="AE2100" i="2"/>
  <c r="AE797" i="2"/>
  <c r="AE413" i="2"/>
  <c r="AE91" i="2"/>
  <c r="AE34" i="2"/>
  <c r="AE1133" i="2"/>
  <c r="AE1542" i="2"/>
  <c r="AE5" i="2"/>
  <c r="AE1561" i="2"/>
  <c r="AE408" i="2"/>
  <c r="AE1608" i="2"/>
  <c r="AE2164" i="2"/>
  <c r="AE774" i="2"/>
  <c r="AE574" i="2"/>
  <c r="AE1414" i="2"/>
  <c r="AE776" i="2"/>
  <c r="AE2027" i="2"/>
  <c r="AE790" i="2"/>
  <c r="AE1262" i="2"/>
  <c r="AE1958" i="2"/>
  <c r="AE242" i="2"/>
  <c r="AE1839" i="2"/>
  <c r="AE1274" i="2"/>
  <c r="AE1893" i="2"/>
  <c r="AE1006" i="2"/>
  <c r="AE1283" i="2"/>
  <c r="AE2046" i="2"/>
  <c r="AE917" i="2"/>
  <c r="AE2041" i="2"/>
  <c r="AE833" i="2"/>
  <c r="AE2081" i="2"/>
  <c r="AE2186" i="2"/>
  <c r="AE169" i="2"/>
  <c r="AE1528" i="2"/>
  <c r="AE1047" i="2"/>
  <c r="AE1116" i="2"/>
  <c r="AE1370" i="2"/>
  <c r="AE1244" i="2"/>
  <c r="AE2187" i="2"/>
  <c r="AE829" i="2"/>
  <c r="AE1221" i="2"/>
  <c r="AE39" i="2"/>
  <c r="AE669" i="2"/>
  <c r="AE821" i="2"/>
  <c r="AE139" i="2"/>
  <c r="AE911" i="2"/>
  <c r="AE1844" i="2"/>
  <c r="AE1230" i="2"/>
  <c r="AE165" i="2"/>
  <c r="AE233" i="2"/>
  <c r="AE1097" i="2"/>
  <c r="AE2200" i="2"/>
  <c r="AE405" i="2"/>
  <c r="AE1585" i="2"/>
  <c r="AE2238" i="2"/>
  <c r="AE1034" i="2"/>
  <c r="AE246" i="2"/>
  <c r="AE905" i="2"/>
  <c r="AE569" i="2"/>
  <c r="AE1343" i="2"/>
  <c r="AE2023" i="2"/>
  <c r="AE1881" i="2"/>
  <c r="AE2126" i="2"/>
  <c r="AE137" i="2"/>
  <c r="AE1308" i="2"/>
  <c r="AE470" i="2"/>
  <c r="AE952" i="2"/>
  <c r="AE1486" i="2"/>
  <c r="AE1342" i="2"/>
  <c r="AE1275" i="2"/>
  <c r="AE718" i="2"/>
  <c r="AE394" i="2"/>
  <c r="AE1589" i="2"/>
  <c r="AE1699" i="2"/>
  <c r="AE2213" i="2"/>
  <c r="AE1045" i="2"/>
  <c r="AE837" i="2"/>
  <c r="AE1803" i="2"/>
  <c r="AE1749" i="2"/>
  <c r="AE694" i="2"/>
  <c r="AE1254" i="2"/>
  <c r="AE1460" i="2"/>
  <c r="AE1525" i="2"/>
  <c r="AE2079" i="2"/>
  <c r="AE1536" i="2"/>
  <c r="AE1272" i="2"/>
  <c r="AE1982" i="2"/>
  <c r="AE1748" i="2"/>
  <c r="AE1648" i="2"/>
  <c r="AE958" i="2"/>
  <c r="AE1170" i="2"/>
  <c r="AE74" i="2"/>
  <c r="AE374" i="2"/>
  <c r="AE1321" i="2"/>
  <c r="AE1070" i="2"/>
  <c r="AE2048" i="2"/>
  <c r="AE698" i="2"/>
  <c r="AE1211" i="2"/>
  <c r="AE288" i="2"/>
  <c r="AE1527" i="2"/>
  <c r="AE1800" i="2"/>
  <c r="AE1419" i="2"/>
  <c r="AE838" i="2"/>
  <c r="AE2148" i="2"/>
  <c r="AE1407" i="2"/>
  <c r="AE123" i="2"/>
  <c r="AE1287" i="2"/>
  <c r="AE1501" i="2"/>
  <c r="AE687" i="2"/>
  <c r="AE2179" i="2"/>
  <c r="AE1421" i="2"/>
  <c r="AE376" i="2"/>
  <c r="AE680" i="2"/>
  <c r="AE1911" i="2"/>
  <c r="AE668" i="2"/>
  <c r="AE318" i="2"/>
  <c r="AE1042" i="2"/>
  <c r="AE939" i="2"/>
  <c r="AE1372" i="2"/>
  <c r="AE1337" i="2"/>
  <c r="AE2116" i="2"/>
  <c r="AE54" i="2"/>
  <c r="AE1596" i="2"/>
  <c r="AE945" i="2"/>
  <c r="AE1124" i="2"/>
  <c r="AE1900" i="2"/>
  <c r="AE22" i="2"/>
  <c r="AE286" i="2"/>
  <c r="AE47" i="2"/>
  <c r="AE2149" i="2"/>
  <c r="AE1093" i="2"/>
  <c r="AE24" i="2"/>
  <c r="AE1674" i="2"/>
  <c r="AE502" i="2"/>
  <c r="AE125" i="2"/>
  <c r="AE1369" i="2"/>
  <c r="AE1019" i="2"/>
  <c r="AE1469" i="2"/>
  <c r="AE1206" i="2"/>
  <c r="AE764" i="2"/>
  <c r="AE1259" i="2"/>
  <c r="AE1505" i="2"/>
  <c r="AE1981" i="2"/>
  <c r="AE168" i="2"/>
  <c r="AE1625" i="2"/>
  <c r="AE386" i="2"/>
  <c r="AE1282" i="2"/>
  <c r="AE1698" i="2"/>
  <c r="AE1782" i="2"/>
  <c r="AE602" i="2"/>
  <c r="AE1497" i="2"/>
  <c r="AE210" i="2"/>
  <c r="AE1438" i="2"/>
  <c r="AE1410" i="2"/>
  <c r="AE1539" i="2"/>
  <c r="AE1586" i="2"/>
  <c r="AE1638" i="2"/>
  <c r="AE467" i="2"/>
  <c r="AE1212" i="2"/>
  <c r="AE61" i="2"/>
  <c r="AE714" i="2"/>
  <c r="AE428" i="2"/>
  <c r="AE914" i="2"/>
  <c r="AE287" i="2"/>
  <c r="AE2043" i="2"/>
  <c r="AE1614" i="2"/>
  <c r="AE49" i="2"/>
  <c r="AE110" i="2"/>
  <c r="AE1534" i="2"/>
  <c r="AE964" i="2"/>
  <c r="AE786" i="2"/>
  <c r="AE1592" i="2"/>
  <c r="AE915" i="2"/>
  <c r="AE1225" i="2"/>
  <c r="AE366" i="2"/>
  <c r="AE1729" i="2"/>
  <c r="AE1484" i="2"/>
  <c r="AE972" i="2"/>
  <c r="AE584" i="2"/>
  <c r="AE1276" i="2"/>
  <c r="AE1506" i="2"/>
  <c r="AE1843" i="2"/>
  <c r="AE200" i="2"/>
  <c r="AE663" i="2"/>
  <c r="AE700" i="2"/>
  <c r="AE980" i="2"/>
  <c r="AE2202" i="2"/>
  <c r="AE419" i="2"/>
  <c r="AE1708" i="2"/>
  <c r="AE1946" i="2"/>
  <c r="AE135" i="2"/>
  <c r="AE301" i="2"/>
  <c r="AE963" i="2"/>
  <c r="AE1941" i="2"/>
  <c r="AE701" i="2"/>
  <c r="AE2225" i="2"/>
  <c r="AE1838" i="2"/>
  <c r="AE1723" i="2"/>
  <c r="AE1811" i="2"/>
  <c r="AE1831" i="2"/>
  <c r="AE1432" i="2"/>
  <c r="AE207" i="2"/>
  <c r="AE509" i="2"/>
  <c r="AE1108" i="2"/>
  <c r="AE950" i="2"/>
  <c r="AE466" i="2"/>
  <c r="AE1239" i="2"/>
  <c r="AE1234" i="2"/>
  <c r="AE1202" i="2"/>
  <c r="AE16" i="2"/>
  <c r="AE1935" i="2"/>
  <c r="AE1779" i="2"/>
  <c r="AE969" i="2"/>
  <c r="AE1165" i="2"/>
  <c r="AE161" i="2"/>
  <c r="AE119" i="2"/>
  <c r="AE997" i="2"/>
  <c r="AE1975" i="2"/>
  <c r="AE28" i="2"/>
  <c r="AE1480" i="2"/>
  <c r="AE1400" i="2"/>
  <c r="AE1309" i="2"/>
  <c r="AE499" i="2"/>
  <c r="AE2223" i="2"/>
  <c r="AE995" i="2"/>
  <c r="AE673" i="2"/>
  <c r="AE231" i="2"/>
  <c r="AE1675" i="2"/>
  <c r="AE1273" i="2"/>
  <c r="AE518" i="2"/>
  <c r="AE2101" i="2"/>
  <c r="AE766" i="2"/>
  <c r="AE1385" i="2"/>
  <c r="AE106" i="2"/>
  <c r="AE1062" i="2"/>
  <c r="AE594" i="2"/>
  <c r="AE1955" i="2"/>
  <c r="AE78" i="2"/>
  <c r="AE1395" i="2"/>
  <c r="AE1319" i="2"/>
  <c r="AE872" i="2"/>
  <c r="AE1338" i="2"/>
  <c r="AE936" i="2"/>
  <c r="AE741" i="2"/>
  <c r="AE885" i="2"/>
  <c r="AE80" i="2"/>
  <c r="AE1959" i="2"/>
  <c r="AE429" i="2"/>
  <c r="AE2044" i="2"/>
  <c r="AE453" i="2"/>
  <c r="AE1344" i="2"/>
  <c r="AE1842" i="2"/>
  <c r="AE1949" i="2"/>
  <c r="AE712" i="2"/>
  <c r="AE2015" i="2"/>
  <c r="AE334" i="2"/>
  <c r="AE478" i="2"/>
  <c r="AE281" i="2"/>
  <c r="AE273" i="2"/>
  <c r="AE109" i="2"/>
  <c r="AE525" i="2"/>
  <c r="AE976" i="2"/>
  <c r="AE1376" i="2"/>
  <c r="AE1878" i="2"/>
  <c r="AE131" i="2"/>
  <c r="AE1143" i="2"/>
  <c r="AE1860" i="2"/>
  <c r="AE1701" i="2"/>
  <c r="AE1373" i="2"/>
  <c r="AE1521" i="2"/>
  <c r="AE810" i="2"/>
  <c r="AE803" i="2"/>
  <c r="AE1870" i="2"/>
  <c r="AE1989" i="2"/>
  <c r="AE1306" i="2"/>
  <c r="AE523" i="2"/>
  <c r="AE1007" i="2"/>
  <c r="AE456" i="2"/>
  <c r="AE450" i="2"/>
  <c r="AE377" i="2"/>
  <c r="AE1113" i="2"/>
  <c r="AE1567" i="2"/>
  <c r="AE1523" i="2"/>
  <c r="AE719" i="2"/>
  <c r="AE510" i="2"/>
  <c r="AE762" i="2"/>
  <c r="AE53" i="2"/>
  <c r="AE1606" i="2"/>
  <c r="AE630" i="2"/>
  <c r="AE545" i="2"/>
  <c r="AE806" i="2"/>
  <c r="AE1921" i="2"/>
  <c r="AE2065" i="2"/>
  <c r="AE1242" i="2"/>
  <c r="AE715" i="2"/>
  <c r="AE157" i="2"/>
  <c r="AE1433" i="2"/>
  <c r="AE118" i="2"/>
  <c r="AE2088" i="2"/>
  <c r="AE487" i="2"/>
  <c r="AE1610" i="2"/>
  <c r="AE2185" i="2"/>
  <c r="AE404" i="2"/>
  <c r="AE1793" i="2"/>
  <c r="AE686" i="2"/>
  <c r="AE1347" i="2"/>
  <c r="AE424" i="2"/>
  <c r="AE1768" i="2"/>
  <c r="AE751" i="2"/>
  <c r="AE43" i="2"/>
  <c r="AE1966" i="2"/>
  <c r="AE1798" i="2"/>
  <c r="AE1939" i="2"/>
  <c r="AE447" i="2"/>
  <c r="AE658" i="2"/>
  <c r="AE1424" i="2"/>
  <c r="AE763" i="2"/>
  <c r="AE1994" i="2"/>
  <c r="AE1071" i="2"/>
  <c r="AE1459" i="2"/>
  <c r="AE505" i="2"/>
  <c r="AE684" i="2"/>
  <c r="AE1926" i="2"/>
  <c r="AE2196" i="2"/>
  <c r="AE876" i="2"/>
  <c r="AE593" i="2"/>
  <c r="AE918" i="2"/>
  <c r="AE1278" i="2"/>
  <c r="AE1059" i="2"/>
  <c r="AE1453" i="2"/>
  <c r="AE1058" i="2"/>
  <c r="AE562" i="2"/>
  <c r="AE225" i="2"/>
  <c r="AE1799" i="2"/>
  <c r="AE635" i="2"/>
  <c r="AE1732" i="2"/>
  <c r="AE990" i="2"/>
  <c r="AE1809" i="2"/>
  <c r="AE1933" i="2"/>
  <c r="AE2038" i="2"/>
  <c r="AE1750" i="2"/>
  <c r="AE760" i="2"/>
  <c r="AE541" i="2"/>
  <c r="AE268" i="2"/>
  <c r="AE1623" i="2"/>
  <c r="AE42" i="2"/>
  <c r="AE328" i="2"/>
  <c r="AE1681" i="2"/>
  <c r="AE89" i="2"/>
  <c r="AE1683" i="2"/>
  <c r="AE1117" i="2"/>
  <c r="AE1988" i="2"/>
  <c r="AE1074" i="2"/>
  <c r="AE973" i="2"/>
  <c r="AE1650" i="2"/>
  <c r="AE533" i="2"/>
  <c r="AE44" i="2"/>
  <c r="AE33" i="2"/>
  <c r="AE290" i="2"/>
  <c r="AE2070" i="2"/>
  <c r="AE999" i="2"/>
  <c r="AE1632" i="2"/>
  <c r="AE2105" i="2"/>
  <c r="AE1635" i="2"/>
  <c r="AE690" i="2"/>
  <c r="AE1171" i="2"/>
  <c r="AE1522" i="2"/>
  <c r="AE1119" i="2"/>
  <c r="AE1532" i="2"/>
  <c r="AE2075" i="2"/>
  <c r="AE835" i="2"/>
  <c r="AE1130" i="2"/>
  <c r="AE1719" i="2"/>
  <c r="AE889" i="2"/>
  <c r="AE975" i="2"/>
  <c r="AE1216" i="2"/>
  <c r="AE490" i="2"/>
  <c r="AE662" i="2"/>
  <c r="AE2129" i="2"/>
  <c r="AE191" i="2"/>
  <c r="AE1945" i="2"/>
  <c r="AE1690" i="2"/>
  <c r="AE974" i="2"/>
  <c r="AE2215" i="2"/>
  <c r="AE1149" i="2"/>
  <c r="AE2009" i="2"/>
  <c r="AE1846" i="2"/>
  <c r="AE219" i="2"/>
  <c r="AE1531" i="2"/>
  <c r="AE864" i="2"/>
  <c r="AE116" i="2"/>
  <c r="AE638" i="2"/>
  <c r="AE2069" i="2"/>
  <c r="AE1447" i="2"/>
  <c r="AE604" i="2"/>
  <c r="AE70" i="2"/>
  <c r="AE1494" i="2"/>
  <c r="AE2125" i="2"/>
  <c r="AE414" i="2"/>
  <c r="AE1131" i="2"/>
  <c r="AE1672" i="2"/>
  <c r="AE1715" i="2"/>
  <c r="AE130" i="2"/>
  <c r="AE1642" i="2"/>
  <c r="AE330" i="2"/>
  <c r="AE2240" i="2"/>
  <c r="AE2050" i="2"/>
  <c r="AE637" i="2"/>
  <c r="AE1160" i="2"/>
  <c r="AE1462" i="2"/>
  <c r="AE1789" i="2"/>
  <c r="AE1716" i="2"/>
  <c r="AE1822" i="2"/>
  <c r="AE1682" i="2"/>
  <c r="AE839" i="2"/>
  <c r="AE901" i="2"/>
  <c r="AE982" i="2"/>
  <c r="AE1735" i="2"/>
  <c r="AE1063" i="2"/>
  <c r="AE1781" i="2"/>
  <c r="AE192" i="2"/>
  <c r="AE368" i="2"/>
  <c r="AE1920" i="2"/>
  <c r="AE514" i="2"/>
  <c r="AE1932" i="2"/>
  <c r="AE879" i="2"/>
  <c r="AE640" i="2"/>
  <c r="AE1906" i="2"/>
  <c r="AE2123" i="2"/>
  <c r="AE1476" i="2"/>
  <c r="AE906" i="2"/>
  <c r="AE280" i="2"/>
  <c r="AE10" i="2"/>
  <c r="AE611" i="2"/>
  <c r="AE2168" i="2"/>
  <c r="AE677" i="2"/>
  <c r="AE547" i="2"/>
  <c r="AE970" i="2"/>
  <c r="AE297" i="2"/>
  <c r="AE947" i="2"/>
  <c r="AE1192" i="2"/>
  <c r="AE87" i="2"/>
  <c r="AE84" i="2"/>
  <c r="AE754" i="2"/>
  <c r="AE422" i="2"/>
  <c r="AE182" i="2"/>
  <c r="AE437" i="2"/>
  <c r="AE1710" i="2"/>
  <c r="AE949" i="2"/>
  <c r="AE2111" i="2"/>
  <c r="AE1859" i="2"/>
  <c r="AE724" i="2"/>
  <c r="AE1599" i="2"/>
  <c r="AE1001" i="2"/>
  <c r="AE1679" i="2"/>
  <c r="AE1411" i="2"/>
  <c r="AE397" i="2"/>
  <c r="AE1324" i="2"/>
  <c r="AE1901" i="2"/>
  <c r="AE1717" i="2"/>
  <c r="AE867" i="2"/>
  <c r="AE1834" i="2"/>
  <c r="AE1020" i="2"/>
  <c r="AE1956" i="2"/>
  <c r="AE768" i="2"/>
  <c r="AE695" i="2"/>
  <c r="AE552" i="2"/>
  <c r="AE238" i="2"/>
  <c r="AE2013" i="2"/>
  <c r="AE1492" i="2"/>
  <c r="AE2052" i="2"/>
  <c r="AE1609" i="2"/>
  <c r="AE2077" i="2"/>
  <c r="AE25" i="2"/>
  <c r="AE2011" i="2"/>
  <c r="AE580" i="2"/>
  <c r="AE306" i="2"/>
  <c r="AE493" i="2"/>
  <c r="AE1996" i="2"/>
  <c r="AE532" i="2"/>
  <c r="AE652" i="2"/>
  <c r="AE2191" i="2"/>
  <c r="AE1865" i="2"/>
  <c r="AE854" i="2"/>
  <c r="AE1848" i="2"/>
  <c r="AE1837" i="2"/>
  <c r="AE1581" i="2"/>
  <c r="AE2093" i="2"/>
  <c r="AE1879" i="2"/>
  <c r="AE519" i="2"/>
  <c r="AE836" i="2"/>
  <c r="AE2051" i="2"/>
  <c r="AE1873" i="2"/>
  <c r="AE996" i="2"/>
  <c r="AE746" i="2"/>
  <c r="AE931" i="2"/>
  <c r="AE1229" i="2"/>
  <c r="AE759" i="2"/>
  <c r="AE2037" i="2"/>
  <c r="AE1135" i="2"/>
  <c r="AE201" i="2"/>
  <c r="AE747" i="2"/>
  <c r="AE1304" i="2"/>
  <c r="AE517" i="2"/>
  <c r="AE1299" i="2"/>
  <c r="AE641" i="2"/>
  <c r="AE1777" i="2"/>
  <c r="AE1892" i="2"/>
  <c r="AE2131" i="2"/>
  <c r="AE2098" i="2"/>
  <c r="AE1490" i="2"/>
  <c r="AE1605" i="2"/>
  <c r="AE2084" i="2"/>
  <c r="AE1243" i="2"/>
  <c r="AE1293" i="2"/>
  <c r="AE2057" i="2"/>
  <c r="AE812" i="2"/>
  <c r="AE1622" i="2"/>
  <c r="AE2166" i="2"/>
  <c r="AE1235" i="2"/>
  <c r="AE418" i="2"/>
  <c r="AE371" i="2"/>
  <c r="AE653" i="2"/>
  <c r="AE1868" i="2"/>
  <c r="AE1479" i="2"/>
  <c r="AE55" i="2"/>
  <c r="AE756" i="2"/>
  <c r="AE1767" i="2"/>
  <c r="AE1392" i="2"/>
  <c r="AE2156" i="2"/>
  <c r="AE1331" i="2"/>
  <c r="AE416" i="2"/>
  <c r="AE1576" i="2"/>
  <c r="AE1942" i="2"/>
  <c r="AE1078" i="2"/>
  <c r="AE1570" i="2"/>
  <c r="AE484" i="2"/>
  <c r="AE798" i="2"/>
  <c r="AE920" i="2"/>
  <c r="AE324" i="2"/>
  <c r="AE659" i="2"/>
  <c r="AE222" i="2"/>
  <c r="AE1261" i="2"/>
  <c r="AE1754" i="2"/>
  <c r="AE773" i="2"/>
  <c r="AE149" i="2"/>
  <c r="AE1297" i="2"/>
  <c r="AE257" i="2"/>
  <c r="AE120" i="2"/>
  <c r="AE1332" i="2"/>
  <c r="AE930" i="2"/>
  <c r="AE1099" i="2"/>
  <c r="AE457" i="2"/>
  <c r="AE709" i="2"/>
  <c r="AE9" i="2"/>
  <c r="AE228" i="2"/>
  <c r="AE862" i="2"/>
  <c r="AE1835" i="2"/>
  <c r="AE1195" i="2"/>
  <c r="AE2005" i="2"/>
  <c r="AE881" i="2"/>
  <c r="AE336" i="2"/>
  <c r="AE427" i="2"/>
  <c r="AE1520" i="2"/>
  <c r="AE2086" i="2"/>
  <c r="AE1470" i="2"/>
  <c r="AE184" i="2"/>
  <c r="AE1804" i="2"/>
  <c r="AE1163" i="2"/>
  <c r="AE1918" i="2"/>
  <c r="AE1631" i="2"/>
  <c r="AE1002" i="2"/>
  <c r="AE298" i="2"/>
  <c r="AE850" i="2"/>
  <c r="AE1465" i="2"/>
  <c r="AE27" i="2"/>
  <c r="AE1043" i="2"/>
  <c r="AE521" i="2"/>
  <c r="AE2178" i="2"/>
  <c r="AE2203" i="2"/>
  <c r="AE2000" i="2"/>
  <c r="AE725" i="2"/>
  <c r="AE2135" i="2"/>
  <c r="AE891" i="2"/>
  <c r="AE1927" i="2"/>
  <c r="AE1832" i="2"/>
  <c r="AE1318" i="2"/>
  <c r="AE3" i="2"/>
  <c r="AE2004" i="2"/>
  <c r="AE1658" i="2"/>
  <c r="AE65" i="2"/>
  <c r="AE508" i="2"/>
  <c r="AE362" i="2"/>
  <c r="AE1602" i="2"/>
  <c r="AE717" i="2"/>
  <c r="AE2183" i="2"/>
  <c r="AE1895" i="2"/>
  <c r="AE197" i="2"/>
  <c r="AE1673" i="2"/>
  <c r="AE2114" i="2"/>
  <c r="AE771" i="2"/>
  <c r="AE1889" i="2"/>
  <c r="AE749" i="2"/>
  <c r="AE2224" i="2"/>
  <c r="AE1823" i="2"/>
  <c r="AE347" i="2"/>
  <c r="AE1709" i="2"/>
  <c r="AE815" i="2"/>
  <c r="AE1356" i="2"/>
  <c r="AE899" i="2"/>
  <c r="AE1023" i="2"/>
  <c r="AE2033" i="2"/>
  <c r="AE1491" i="2"/>
  <c r="AE1652" i="2"/>
  <c r="AE550" i="2"/>
  <c r="AE2234" i="2"/>
  <c r="AE1706" i="2"/>
  <c r="AE627" i="2"/>
  <c r="AE2211" i="2"/>
  <c r="AE1487" i="2"/>
  <c r="AE903" i="2"/>
  <c r="AE729" i="2"/>
  <c r="AE813" i="2"/>
  <c r="AE827" i="2"/>
  <c r="AE474" i="2"/>
  <c r="AE1003" i="2"/>
  <c r="AE704" i="2"/>
  <c r="AE1728" i="2"/>
  <c r="AE299" i="2"/>
  <c r="AE180" i="2"/>
  <c r="AE2053" i="2"/>
  <c r="AE608" i="2"/>
  <c r="AE842" i="2"/>
  <c r="AE1677" i="2"/>
  <c r="AE1010" i="2"/>
  <c r="AE1451" i="2"/>
  <c r="AE38" i="2"/>
  <c r="AE1756" i="2"/>
  <c r="AE1379" i="2"/>
  <c r="AE1220" i="2"/>
  <c r="AE2035" i="2"/>
  <c r="AE948" i="2"/>
  <c r="AE1256" i="2"/>
  <c r="AE1687" i="2"/>
  <c r="AE1441" i="2"/>
  <c r="AE634" i="2"/>
  <c r="AE1801" i="2"/>
  <c r="AE352" i="2"/>
  <c r="AE1612" i="2"/>
  <c r="AE1856" i="2"/>
  <c r="AE830" i="2"/>
  <c r="AE185" i="2"/>
  <c r="AE1231" i="2"/>
  <c r="AE1101" i="2"/>
  <c r="AE1258" i="2"/>
  <c r="AE1815" i="2"/>
  <c r="AE767" i="2"/>
  <c r="AE897" i="2"/>
  <c r="AE451" i="2"/>
  <c r="AE383" i="2"/>
  <c r="AE2110" i="2"/>
  <c r="AE1280" i="2"/>
  <c r="AE1603" i="2"/>
  <c r="AE770" i="2"/>
  <c r="AE1061" i="2"/>
  <c r="AE1526" i="2"/>
  <c r="AE1763" i="2"/>
  <c r="AE1925" i="2"/>
  <c r="AE1012" i="2"/>
  <c r="AE1141" i="2"/>
  <c r="AE1039" i="2"/>
  <c r="AE1430" i="2"/>
  <c r="AE577" i="2"/>
  <c r="AE1158" i="2"/>
  <c r="AE613" i="2"/>
  <c r="AE291" i="2"/>
  <c r="AE823" i="2"/>
  <c r="AE1246" i="2"/>
  <c r="AE2197" i="2"/>
  <c r="AE251" i="2"/>
  <c r="AE857" i="2"/>
  <c r="AE558" i="2"/>
  <c r="AE1967" i="2"/>
  <c r="AE2021" i="2"/>
  <c r="AE41" i="2"/>
  <c r="AE1251" i="2"/>
  <c r="AE2193" i="2"/>
  <c r="AE655" i="2"/>
  <c r="AE1953" i="2"/>
  <c r="AE579" i="2"/>
  <c r="AE944" i="2"/>
  <c r="AE1439" i="2"/>
  <c r="AE1024" i="2"/>
  <c r="AE57" i="2"/>
  <c r="AE1444" i="2"/>
  <c r="AE1929" i="2"/>
  <c r="AE259" i="2"/>
  <c r="AE1187" i="2"/>
  <c r="AE721" i="2"/>
  <c r="AE2049" i="2"/>
  <c r="AE2091" i="2"/>
  <c r="AE52" i="2"/>
  <c r="AE14" i="2"/>
  <c r="AE455" i="2"/>
  <c r="AE1806" i="2"/>
  <c r="AE214" i="2"/>
  <c r="AE772" i="2"/>
  <c r="AE1867" i="2"/>
  <c r="AE592" i="2"/>
  <c r="AE1684" i="2"/>
  <c r="AE1657" i="2"/>
  <c r="AE898" i="2"/>
  <c r="AE822" i="2"/>
  <c r="AE1508" i="2"/>
  <c r="AE1154" i="2"/>
  <c r="AE339" i="2"/>
  <c r="AE1213" i="2"/>
  <c r="AE1080" i="2"/>
  <c r="AE229" i="2"/>
  <c r="AE875" i="2"/>
  <c r="AE1714" i="2"/>
  <c r="AE654" i="2"/>
  <c r="AE1109" i="2"/>
  <c r="AE1863" i="2"/>
  <c r="AE393" i="2"/>
  <c r="AE415" i="2"/>
  <c r="AE82" i="2"/>
  <c r="AE1788" i="2"/>
  <c r="AE1965" i="2"/>
  <c r="AE2154" i="2"/>
  <c r="AE2159" i="2"/>
  <c r="AE1322" i="2"/>
  <c r="AE954" i="2"/>
  <c r="AE1737" i="2"/>
  <c r="AE1538" i="2"/>
  <c r="AE678" i="2"/>
  <c r="AE1807" i="2"/>
  <c r="AE113" i="2"/>
  <c r="AE633" i="2"/>
  <c r="AE529" i="2"/>
  <c r="AE1148" i="2"/>
  <c r="AE1085" i="2"/>
  <c r="AE2117" i="2"/>
  <c r="AE476" i="2"/>
  <c r="AE1162" i="2"/>
  <c r="AE12" i="2"/>
  <c r="AE2195" i="2"/>
  <c r="AE1368" i="2"/>
  <c r="AE1713" i="2"/>
  <c r="AE1524" i="2"/>
  <c r="AE791" i="2"/>
  <c r="AE1995" i="2"/>
  <c r="AE208" i="2"/>
  <c r="AE1697" i="2"/>
  <c r="AE1866" i="2"/>
  <c r="AE1267" i="2"/>
  <c r="AE36" i="2"/>
  <c r="AE887" i="2"/>
  <c r="AE2072" i="2"/>
  <c r="AE435" i="2"/>
  <c r="AE300" i="2"/>
  <c r="AE1428" i="2"/>
  <c r="AE965" i="2"/>
  <c r="AE327" i="2"/>
  <c r="AE181" i="2"/>
  <c r="AE195" i="2"/>
  <c r="AE1850" i="2"/>
  <c r="AE1363" i="2"/>
  <c r="AE1766" i="2"/>
  <c r="AE924" i="2"/>
  <c r="AE488" i="2"/>
  <c r="AE1653" i="2"/>
  <c r="AE650" i="2"/>
  <c r="AE45" i="2"/>
  <c r="AE7" i="2"/>
  <c r="AE2192" i="2"/>
  <c r="AE1773" i="2"/>
  <c r="AE1446" i="2"/>
  <c r="AE256" i="2"/>
  <c r="AE147" i="2"/>
  <c r="AE440" i="2"/>
  <c r="AE840" i="2"/>
  <c r="AE2071" i="2"/>
  <c r="AE1655" i="2"/>
  <c r="AE1890" i="2"/>
  <c r="AE2007" i="2"/>
  <c r="AE1394" i="2"/>
  <c r="AE913" i="2"/>
  <c r="AE296" i="2"/>
  <c r="AE1702" i="2"/>
  <c r="AE1118" i="2"/>
  <c r="AE1151" i="2"/>
  <c r="AE387" i="2"/>
  <c r="AE310" i="2"/>
  <c r="AE1572" i="2"/>
  <c r="AE204" i="2"/>
  <c r="AE787" i="2"/>
  <c r="AE1178" i="2"/>
  <c r="AE50" i="2"/>
  <c r="AE831" i="2"/>
  <c r="AE1563" i="2"/>
  <c r="AE1038" i="2"/>
  <c r="AE2235" i="2"/>
  <c r="AE323" i="2"/>
  <c r="AE1227" i="2"/>
  <c r="AE333" i="2"/>
  <c r="AE740" i="2"/>
  <c r="AE708" i="2"/>
  <c r="AE1358" i="2"/>
  <c r="AE1973" i="2"/>
  <c r="AE978" i="2"/>
  <c r="AE351" i="2"/>
  <c r="AE610" i="2"/>
  <c r="AE1780" i="2"/>
  <c r="AE446" i="2"/>
  <c r="AE1079" i="2"/>
  <c r="AE1898" i="2"/>
  <c r="AE2134" i="2"/>
  <c r="AE851" i="2"/>
  <c r="AE1329" i="2"/>
  <c r="AE1067" i="2"/>
  <c r="AE2029" i="2"/>
  <c r="AE2028" i="2"/>
  <c r="AE216" i="2"/>
  <c r="AE2025" i="2"/>
  <c r="AE188" i="2"/>
  <c r="AE2056" i="2"/>
  <c r="AE1350" i="2"/>
  <c r="AE1381" i="2"/>
  <c r="AE1919" i="2"/>
  <c r="AE1198" i="2"/>
  <c r="AE542" i="2"/>
  <c r="AE1912" i="2"/>
  <c r="AE1408" i="2"/>
  <c r="AE1365" i="2"/>
  <c r="AE164" i="2"/>
  <c r="AE955" i="2"/>
  <c r="AE167" i="2"/>
  <c r="AE880" i="2"/>
  <c r="AE615" i="2"/>
  <c r="AE933" i="2"/>
  <c r="AE23" i="2"/>
  <c r="AE104" i="2"/>
  <c r="AE804" i="2"/>
  <c r="AE1461" i="2"/>
  <c r="AE124" i="2"/>
  <c r="AE295" i="2"/>
  <c r="AE834" i="2"/>
  <c r="AE1367" i="2"/>
  <c r="AE607" i="2"/>
  <c r="AE1128" i="2"/>
  <c r="AE998" i="2"/>
  <c r="AE1997" i="2"/>
  <c r="AE1437" i="2"/>
  <c r="AE491" i="2"/>
  <c r="AE245" i="2"/>
  <c r="AE789" i="2"/>
  <c r="AE1504" i="2"/>
  <c r="AE2229" i="2"/>
  <c r="AE527" i="2"/>
  <c r="AE156" i="2"/>
  <c r="AE1137" i="2"/>
  <c r="AE1457" i="2"/>
  <c r="AE1271" i="2"/>
  <c r="AE1992" i="2"/>
  <c r="AE254" i="2"/>
  <c r="AE1810" i="2"/>
  <c r="AE507" i="2"/>
  <c r="AE235" i="2"/>
  <c r="AE1284" i="2"/>
  <c r="AE1064" i="2"/>
  <c r="AE962" i="2"/>
  <c r="AE922" i="2"/>
  <c r="AE1378" i="2"/>
  <c r="AE1296" i="2"/>
  <c r="AE2062" i="2"/>
  <c r="AE278" i="2"/>
  <c r="AE1194" i="2"/>
  <c r="AE392" i="2"/>
  <c r="AE2167" i="2"/>
  <c r="AE826" i="2"/>
  <c r="AE1049" i="2"/>
  <c r="AE2108" i="2"/>
  <c r="AE1771" i="2"/>
  <c r="AE1573" i="2"/>
  <c r="AE666" i="2"/>
  <c r="AE2180" i="2"/>
  <c r="AE315" i="2"/>
  <c r="AE117" i="2"/>
  <c r="AE538" i="2"/>
  <c r="AE675" i="2"/>
  <c r="AE1325" i="2"/>
  <c r="AE1268" i="2"/>
  <c r="AE561" i="2"/>
  <c r="AE1197" i="2"/>
  <c r="AE1401" i="2"/>
  <c r="AE342" i="2"/>
  <c r="AE1519" i="2"/>
  <c r="AE1529" i="2"/>
  <c r="AE937" i="2"/>
  <c r="AE661" i="2"/>
  <c r="AE1316" i="2"/>
  <c r="AE2204" i="2"/>
  <c r="AE1405" i="2"/>
  <c r="AE126" i="2"/>
  <c r="AE48" i="2"/>
  <c r="AE379" i="2"/>
  <c r="AE2153" i="2"/>
  <c r="AE144" i="2"/>
  <c r="AE1032" i="2"/>
  <c r="AE1397" i="2"/>
  <c r="AE1904" i="2"/>
  <c r="AE1769" i="2"/>
  <c r="AE989" i="2"/>
  <c r="AE1068" i="2"/>
  <c r="AE227" i="2"/>
  <c r="AE1226" i="2"/>
  <c r="AE1263" i="2"/>
  <c r="AE1281" i="2"/>
  <c r="AE1908" i="2"/>
  <c r="AE1671" i="2"/>
  <c r="AE1398" i="2"/>
  <c r="AE1808" i="2"/>
  <c r="AE1427" i="2"/>
  <c r="AE1934" i="2"/>
  <c r="AE512" i="2"/>
  <c r="AE1371" i="2"/>
  <c r="AE2014" i="2"/>
  <c r="AE1449" i="2"/>
  <c r="AE817" i="2"/>
  <c r="AE67" i="2"/>
  <c r="AE1786" i="2"/>
  <c r="AE707" i="2"/>
  <c r="AE986" i="2"/>
  <c r="AE2095" i="2"/>
  <c r="AE886" i="2"/>
  <c r="AE1404" i="2"/>
  <c r="AE2066" i="2"/>
  <c r="AE1285" i="2"/>
  <c r="AE681" i="2"/>
  <c r="AE247" i="2"/>
  <c r="AE757" i="2"/>
  <c r="AE1903" i="2"/>
  <c r="AE1535" i="2"/>
  <c r="AE190" i="2"/>
  <c r="AE1290" i="2"/>
  <c r="AE1813" i="2"/>
  <c r="AE389" i="2"/>
  <c r="AE761" i="2"/>
  <c r="AE1582" i="2"/>
  <c r="AE1555" i="2"/>
  <c r="AE283" i="2"/>
  <c r="AE2175" i="2"/>
  <c r="AE348" i="2"/>
  <c r="AE1695" i="2"/>
  <c r="AE1222" i="2"/>
  <c r="AE150" i="2"/>
  <c r="AE847" i="2"/>
  <c r="AE1481" i="2"/>
  <c r="AE266" i="2"/>
  <c r="AE1510" i="2"/>
  <c r="AE2208" i="2"/>
  <c r="AE2194" i="2"/>
  <c r="AE1245" i="2"/>
  <c r="AE162" i="2"/>
  <c r="AE1055" i="2"/>
  <c r="AE1500" i="2"/>
  <c r="AE961" i="2"/>
  <c r="AE1634" i="2"/>
  <c r="AE716" i="2"/>
  <c r="AE1591" i="2"/>
  <c r="AE18" i="2"/>
  <c r="AE1129" i="2"/>
  <c r="AE2140" i="2"/>
  <c r="AE494" i="2"/>
  <c r="AE1739" i="2"/>
  <c r="AE2181" i="2"/>
  <c r="AE1916" i="2"/>
  <c r="AE398" i="2"/>
  <c r="AE75" i="2"/>
  <c r="AE475" i="2"/>
  <c r="AE1601" i="2"/>
  <c r="AE1065" i="2"/>
  <c r="AE407" i="2"/>
  <c r="AE473" i="2"/>
  <c r="AE1073" i="2"/>
  <c r="AE1391" i="2"/>
  <c r="AE536" i="2"/>
  <c r="AE1597" i="2"/>
  <c r="AE1746" i="2"/>
  <c r="AE1200" i="2"/>
  <c r="AE1472" i="2"/>
  <c r="AE2036" i="2"/>
  <c r="AE1775" i="2"/>
  <c r="AE439" i="2"/>
  <c r="AE960" i="2"/>
  <c r="AE1607" i="2"/>
  <c r="AE309" i="2"/>
  <c r="AE1705" i="2"/>
  <c r="AE132" i="2"/>
  <c r="AE537" i="2"/>
  <c r="AE1624" i="2"/>
  <c r="AE421" i="2"/>
  <c r="AE860" i="2"/>
  <c r="AE1328" i="2"/>
  <c r="AE1947" i="2"/>
  <c r="AE1917" i="2"/>
  <c r="AE910" i="2"/>
  <c r="AE1458" i="2"/>
  <c r="AE809" i="2"/>
  <c r="AE736" i="2"/>
  <c r="AE58" i="2"/>
  <c r="AE1558" i="2"/>
  <c r="AE711" i="2"/>
  <c r="AE1518" i="2"/>
  <c r="AE211" i="2"/>
  <c r="AE2083" i="2"/>
  <c r="AE1349" i="2"/>
  <c r="AE926" i="2"/>
  <c r="AE1663" i="2"/>
  <c r="AE1314" i="2"/>
  <c r="AE1897" i="2"/>
  <c r="AE406" i="2"/>
  <c r="AE2158" i="2"/>
  <c r="AE151" i="2"/>
  <c r="AE1257" i="2"/>
  <c r="AE1152" i="2"/>
  <c r="AE410" i="2"/>
  <c r="AE1145" i="2"/>
  <c r="AE2039" i="2"/>
  <c r="AE1478" i="2"/>
  <c r="AE1943" i="2"/>
  <c r="AE2106" i="2"/>
  <c r="AE888" i="2"/>
  <c r="AE1845" i="2"/>
  <c r="AE557" i="2"/>
  <c r="AE1944" i="2"/>
  <c r="AE445" i="2"/>
  <c r="AE688" i="2"/>
  <c r="AE2198" i="2"/>
  <c r="AE98" i="2"/>
  <c r="AE568" i="2"/>
  <c r="AE1680" i="2"/>
  <c r="AE203" i="2"/>
  <c r="AE1914" i="2"/>
  <c r="AE1983" i="2"/>
  <c r="AE846" i="2"/>
  <c r="AE928" i="2"/>
  <c r="AE983" i="2"/>
  <c r="AE1812" i="2"/>
  <c r="AE890" i="2"/>
  <c r="AE2076" i="2"/>
  <c r="AE1004" i="2"/>
  <c r="AE13" i="2"/>
  <c r="AE874" i="2"/>
  <c r="AE934" i="2"/>
  <c r="AE115" i="2"/>
  <c r="AE1507" i="2"/>
  <c r="AE449" i="2"/>
  <c r="AE1138" i="2"/>
  <c r="AE1169" i="2"/>
  <c r="AE723" i="2"/>
  <c r="AE676" i="2"/>
  <c r="AE1190" i="2"/>
  <c r="AE800" i="2"/>
  <c r="AE904" i="2"/>
  <c r="AE322" i="2"/>
  <c r="AE1359" i="2"/>
  <c r="AE858" i="2"/>
  <c r="AE2236" i="2"/>
  <c r="AE925" i="2"/>
  <c r="AE2034" i="2"/>
  <c r="AE672" i="2"/>
  <c r="AE2174" i="2"/>
  <c r="AE269" i="2"/>
  <c r="AE267" i="2"/>
  <c r="AE2230" i="2"/>
  <c r="AE2189" i="2"/>
  <c r="AE967" i="2"/>
  <c r="AE591" i="2"/>
  <c r="AE780" i="2"/>
  <c r="AE72" i="2"/>
  <c r="AE1177" i="2"/>
  <c r="AE1005" i="2"/>
  <c r="AE1584" i="2"/>
  <c r="AE1936" i="2"/>
  <c r="AE841" i="2"/>
  <c r="AE1051" i="2"/>
  <c r="AE346" i="2"/>
  <c r="AE477" i="2"/>
  <c r="AE26" i="2"/>
  <c r="AE1351" i="2"/>
  <c r="AE706" i="2"/>
  <c r="AE793" i="2"/>
  <c r="AE2008" i="2"/>
  <c r="AE1123" i="2"/>
  <c r="AE1241" i="2"/>
  <c r="AE1998" i="2"/>
  <c r="AE66" i="2"/>
  <c r="AE1909" i="2"/>
  <c r="AE1816" i="2"/>
  <c r="AE438" i="2"/>
  <c r="AE62" i="2"/>
  <c r="AE2133" i="2"/>
  <c r="AE506" i="2"/>
  <c r="AE361" i="2"/>
  <c r="AE1201" i="2"/>
  <c r="AE2145" i="2"/>
  <c r="AE1087" i="2"/>
  <c r="AE625" i="2"/>
  <c r="AE248" i="2"/>
  <c r="AE431" i="2"/>
  <c r="AE699" i="2"/>
  <c r="AE59" i="2"/>
  <c r="AE1778" i="2"/>
  <c r="AE236" i="2"/>
  <c r="AE1077" i="2"/>
  <c r="AE1060" i="2"/>
  <c r="AE6" i="2"/>
  <c r="AE1819" i="2"/>
  <c r="AE133" i="2"/>
  <c r="AE79" i="2"/>
  <c r="AE1745" i="2"/>
  <c r="AE331" i="2"/>
  <c r="AE1820" i="2"/>
  <c r="AE1330" i="2"/>
  <c r="AE423" i="2"/>
  <c r="AE528" i="2"/>
  <c r="AE737" i="2"/>
  <c r="AE1758" i="2"/>
  <c r="AE1593" i="2"/>
  <c r="AE1720" i="2"/>
  <c r="AE1616" i="2"/>
  <c r="AE218" i="2"/>
  <c r="AE1217" i="2"/>
  <c r="AE1907" i="2"/>
  <c r="AE213" i="2"/>
  <c r="AE784" i="2"/>
  <c r="AE1269" i="2"/>
  <c r="AE1477" i="2"/>
  <c r="AE1021" i="2"/>
  <c r="AE1662" i="2"/>
  <c r="AE187" i="2"/>
  <c r="AE883" i="2"/>
  <c r="AE1121" i="2"/>
  <c r="AE1233" i="2"/>
  <c r="AE372" i="2"/>
  <c r="AE1644" i="2"/>
  <c r="AE1409" i="2"/>
  <c r="AE2042" i="2"/>
  <c r="AE160" i="2"/>
  <c r="AE1617" i="2"/>
  <c r="AE388" i="2"/>
  <c r="AE1641" i="2"/>
  <c r="AE1166" i="2"/>
  <c r="AE1489" i="2"/>
  <c r="AE1100" i="2"/>
  <c r="AE576" i="2"/>
  <c r="AE877" i="2"/>
  <c r="AE483" i="2"/>
  <c r="AE1473" i="2"/>
  <c r="AE359" i="2"/>
  <c r="AE1824" i="2"/>
  <c r="AE705" i="2"/>
  <c r="AE1431" i="2"/>
  <c r="AE360" i="2"/>
  <c r="AE2222" i="2"/>
  <c r="AE882" i="2"/>
  <c r="AE1030" i="2"/>
  <c r="AE1764" i="2"/>
  <c r="AE1665" i="2"/>
  <c r="AE1092" i="2"/>
  <c r="AE1691" i="2"/>
  <c r="AE863" i="2"/>
  <c r="AE1931" i="2"/>
  <c r="AE1250" i="2"/>
  <c r="AE325" i="2"/>
  <c r="AE51" i="2"/>
  <c r="AE1814" i="2"/>
  <c r="AE1512" i="2"/>
  <c r="AE461" i="2"/>
  <c r="AE651" i="2"/>
  <c r="AE1310" i="2"/>
  <c r="AE2094" i="2"/>
  <c r="AE1827" i="2"/>
  <c r="AE1389" i="2"/>
  <c r="AE1509" i="2"/>
  <c r="AE1317" i="2"/>
  <c r="AE1857" i="2"/>
  <c r="AE693" i="2"/>
  <c r="AE792" i="2"/>
  <c r="AE991" i="2"/>
  <c r="AE2147" i="2"/>
  <c r="AE145" i="2"/>
  <c r="AE496" i="2"/>
  <c r="AE1037" i="2"/>
  <c r="AE1707" i="2"/>
  <c r="AE1883" i="2"/>
  <c r="AE802" i="2"/>
  <c r="AE1621" i="2"/>
  <c r="AE816" i="2"/>
  <c r="AE2146" i="2"/>
  <c r="AE183" i="2"/>
  <c r="AE1027" i="2"/>
  <c r="AE748" i="2"/>
  <c r="AE1182" i="2"/>
  <c r="AE516" i="2"/>
  <c r="AE335" i="2"/>
  <c r="AE1184" i="2"/>
  <c r="AE660" i="2"/>
  <c r="AE1416" i="2"/>
  <c r="AE620" i="2"/>
  <c r="AE209" i="2"/>
  <c r="AE1248" i="2"/>
  <c r="AE71" i="2"/>
  <c r="AE1940" i="2"/>
  <c r="AE1467" i="2"/>
  <c r="AE1191" i="2"/>
  <c r="AE1147" i="2"/>
  <c r="AE2054" i="2"/>
  <c r="AE174" i="2"/>
  <c r="AE1928" i="2"/>
  <c r="AE900" i="2"/>
  <c r="AE1161" i="2"/>
  <c r="AE463" i="2"/>
  <c r="AE163" i="2"/>
  <c r="AE425" i="2"/>
  <c r="AE232" i="2"/>
  <c r="AE409" i="2"/>
  <c r="AE2237" i="2"/>
  <c r="AE1796" i="2"/>
  <c r="AE1760" i="2"/>
  <c r="AE1455" i="2"/>
  <c r="AE311" i="2"/>
  <c r="AE367" i="2"/>
  <c r="AE1805" i="2"/>
  <c r="AE1575" i="2"/>
  <c r="AE1937" i="2"/>
  <c r="AE468" i="2"/>
  <c r="AE1193" i="2"/>
  <c r="AE378" i="2"/>
  <c r="AE564" i="2"/>
  <c r="AE459" i="2"/>
  <c r="AE689" i="2"/>
  <c r="AE515" i="2"/>
  <c r="AE732" i="2"/>
  <c r="AE2020" i="2"/>
  <c r="AE2226" i="2"/>
  <c r="AE1821" i="2"/>
  <c r="AE93" i="2"/>
  <c r="AE1646" i="2"/>
  <c r="AE1785" i="2"/>
  <c r="AE430" i="2"/>
  <c r="AE186" i="2"/>
  <c r="AE271" i="2"/>
  <c r="AE1686" i="2"/>
  <c r="AE1802" i="2"/>
  <c r="AE819" i="2"/>
  <c r="AE1050" i="2"/>
  <c r="AE464" i="2"/>
  <c r="AE1189" i="2"/>
  <c r="AE859" i="2"/>
  <c r="AE1790" i="2"/>
  <c r="AE465" i="2"/>
  <c r="AE1960" i="2"/>
  <c r="AE1792" i="2"/>
  <c r="AE1360" i="2"/>
  <c r="AE1950" i="2"/>
  <c r="AE1219" i="2"/>
  <c r="AE1139" i="2"/>
  <c r="AE1423" i="2"/>
  <c r="AE832" i="2"/>
  <c r="AE1986" i="2"/>
  <c r="AE15" i="2"/>
  <c r="AE530" i="2"/>
  <c r="AE1207" i="2"/>
  <c r="AE2003" i="2"/>
  <c r="AE799" i="2"/>
  <c r="AE758" i="2"/>
  <c r="AE274" i="2"/>
  <c r="AE37" i="2"/>
  <c r="AE782" i="2"/>
  <c r="AE722" i="2"/>
  <c r="AE1649" i="2"/>
  <c r="AE908" i="2"/>
  <c r="AE643" i="2"/>
  <c r="AE2137" i="2"/>
  <c r="AE1517" i="2"/>
  <c r="AE129" i="2"/>
  <c r="AE1095" i="2"/>
  <c r="AE60" i="2"/>
  <c r="AE1969" i="2"/>
  <c r="AE938" i="2"/>
  <c r="AE2232" i="2"/>
  <c r="AE1588" i="2"/>
  <c r="AE2144" i="2"/>
  <c r="AE649" i="2"/>
  <c r="AE489" i="2"/>
  <c r="AE570" i="2"/>
  <c r="AE1628" i="2"/>
  <c r="AE861" i="2"/>
  <c r="AE639" i="2"/>
  <c r="AE97" i="2"/>
  <c r="AE1976" i="2"/>
  <c r="AE206" i="2"/>
  <c r="AE1366" i="2"/>
  <c r="AE544" i="2"/>
  <c r="AE402" i="2"/>
  <c r="AE1208" i="2"/>
  <c r="AE1083" i="2"/>
  <c r="AE249" i="2"/>
  <c r="AE664" i="2"/>
  <c r="AE226" i="2"/>
  <c r="AE993" i="2"/>
  <c r="AE1188" i="2"/>
  <c r="AE380" i="2"/>
  <c r="AE987" i="2"/>
  <c r="AE1103" i="2"/>
  <c r="AE1466" i="2"/>
  <c r="AE385" i="2"/>
  <c r="AE1711" i="2"/>
  <c r="AE1772" i="2"/>
  <c r="AE2078" i="2"/>
  <c r="AE146" i="2"/>
  <c r="AE443" i="2"/>
  <c r="AE1689" i="2"/>
  <c r="AE1036" i="2"/>
  <c r="AE2228" i="2"/>
  <c r="AE1105" i="2"/>
  <c r="AE753" i="2"/>
  <c r="AE381" i="2"/>
  <c r="AE1440" i="2"/>
  <c r="AE69" i="2"/>
  <c r="AE1215" i="2"/>
  <c r="AE1088" i="2"/>
  <c r="AE244" i="2"/>
  <c r="AE1693" i="2"/>
  <c r="AE202" i="2"/>
  <c r="AE2115" i="2"/>
  <c r="AE2161" i="2"/>
  <c r="AE2082" i="2"/>
  <c r="AE1044" i="2"/>
  <c r="AE738" i="2"/>
  <c r="AE329" i="2"/>
  <c r="AE720" i="2"/>
  <c r="AE1179" i="2"/>
  <c r="AE403" i="2"/>
  <c r="AE1483" i="2"/>
  <c r="AE312" i="2"/>
  <c r="AE818" i="2"/>
  <c r="AE1549" i="2"/>
  <c r="AE1979" i="2"/>
  <c r="AE2067" i="2"/>
  <c r="AE1429" i="2"/>
  <c r="AE1618" i="2"/>
  <c r="AE1553" i="2"/>
  <c r="AE1493" i="2"/>
  <c r="AE731" i="2"/>
  <c r="AE2184" i="2"/>
  <c r="AE1175" i="2"/>
  <c r="AE959" i="2"/>
  <c r="AE1545" i="2"/>
  <c r="AE1122" i="2"/>
  <c r="AE365" i="2"/>
  <c r="AE1743" i="2"/>
  <c r="AE261" i="2"/>
  <c r="AE1066" i="2"/>
  <c r="AE2118" i="2"/>
  <c r="AE1224" i="2"/>
  <c r="AE644" i="2"/>
  <c r="AE1017" i="2"/>
  <c r="AE1413" i="2"/>
  <c r="AE2216" i="2"/>
  <c r="AE1993" i="2"/>
  <c r="AE497" i="2"/>
  <c r="AE981" i="2"/>
  <c r="AE391" i="2"/>
  <c r="AE522" i="2"/>
  <c r="AE985" i="2"/>
  <c r="AE573" i="2"/>
  <c r="AE1968" i="2"/>
  <c r="AE1651" i="2"/>
  <c r="AE794" i="2"/>
  <c r="AE340" i="2"/>
  <c r="AE1696" i="2"/>
  <c r="AE1664" i="2"/>
  <c r="AE1035" i="2"/>
  <c r="AE1340" i="2"/>
  <c r="AE1022" i="2"/>
  <c r="AE1577" i="2"/>
  <c r="AE1724" i="2"/>
  <c r="AE1384" i="2"/>
  <c r="AE270" i="2"/>
  <c r="AE101" i="2"/>
  <c r="AE590" i="2"/>
  <c r="AE1313" i="2"/>
  <c r="AE1669" i="2"/>
  <c r="AE492" i="2"/>
  <c r="AE2068" i="2"/>
  <c r="AE1546" i="2"/>
  <c r="AE1361" i="2"/>
  <c r="AE1583" i="2"/>
  <c r="AE1054" i="2"/>
  <c r="AE1435" i="2"/>
  <c r="AE1203" i="2"/>
  <c r="AE350" i="2"/>
  <c r="AE1987" i="2"/>
  <c r="AE1000" i="2"/>
  <c r="AE363" i="2"/>
  <c r="AE217" i="2"/>
  <c r="AE77" i="2"/>
  <c r="AE411" i="2"/>
  <c r="AE671" i="2"/>
  <c r="AE481" i="2"/>
  <c r="AE1915" i="2"/>
  <c r="AE1091" i="2"/>
  <c r="AE1186" i="2"/>
  <c r="AE769" i="2"/>
  <c r="AE1214" i="2"/>
  <c r="AE1417" i="2"/>
  <c r="AE1144" i="2"/>
  <c r="AE1393" i="2"/>
  <c r="AE1090" i="2"/>
  <c r="AE1963" i="2"/>
  <c r="AE623" i="2"/>
  <c r="AE581" i="2"/>
  <c r="AE173" i="2"/>
  <c r="AE2170" i="2"/>
  <c r="AE2006" i="2"/>
  <c r="AE308" i="2"/>
  <c r="AE1733" i="2"/>
  <c r="AE583" i="2"/>
  <c r="AE1218" i="2"/>
  <c r="AE314" i="2"/>
  <c r="AE1548" i="2"/>
  <c r="AE893" i="2"/>
  <c r="AE1559" i="2"/>
  <c r="AE1990" i="2"/>
  <c r="AE2040" i="2"/>
  <c r="AE305" i="2"/>
  <c r="AE356" i="2"/>
  <c r="AE1910" i="2"/>
  <c r="AE1626" i="2"/>
  <c r="AE1237" i="2"/>
  <c r="AE2022" i="2"/>
  <c r="AE240" i="2"/>
  <c r="AE682" i="2"/>
  <c r="AE1352" i="2"/>
  <c r="AE585" i="2"/>
  <c r="AE434" i="2"/>
  <c r="AE1468" i="2"/>
  <c r="AE282" i="2"/>
  <c r="AE691" i="2"/>
  <c r="AE401" i="2"/>
  <c r="AE560" i="2"/>
  <c r="AE420" i="2"/>
  <c r="AE1905" i="2"/>
  <c r="AE134" i="2"/>
  <c r="AE811" i="2"/>
  <c r="AE1136" i="2"/>
  <c r="AE783" i="2"/>
  <c r="AE1882" i="2"/>
  <c r="AE1770" i="2"/>
  <c r="AE2214" i="2"/>
  <c r="AE1783" i="2"/>
  <c r="AE621" i="2"/>
  <c r="AE683" i="2"/>
  <c r="AE2024" i="2"/>
  <c r="AE40" i="2"/>
  <c r="AE1333" i="2"/>
  <c r="AE696" i="2"/>
  <c r="AE486" i="2"/>
  <c r="AE2169" i="2"/>
  <c r="AE20" i="2"/>
  <c r="AE142" i="2"/>
  <c r="AE1600" i="2"/>
  <c r="AE454" i="2"/>
  <c r="AE355" i="2"/>
  <c r="AE825" i="2"/>
  <c r="AE159" i="2"/>
  <c r="AE1587" i="2"/>
  <c r="AE152" i="2"/>
  <c r="AE1142" i="2"/>
  <c r="AE2177" i="2"/>
  <c r="AE485" i="2"/>
  <c r="AE1513" i="2"/>
  <c r="AE556" i="2"/>
  <c r="AE220" i="2"/>
  <c r="AE279" i="2"/>
  <c r="AE1033" i="2"/>
  <c r="AE1134" i="2"/>
  <c r="AE341" i="2"/>
  <c r="AE1443" i="2"/>
  <c r="AE2172" i="2"/>
  <c r="AE575" i="2"/>
  <c r="AE193" i="2"/>
  <c r="AE2233" i="2"/>
  <c r="AE1084" i="2"/>
  <c r="AE824" i="2"/>
  <c r="AE284" i="2"/>
  <c r="AE1008" i="2"/>
  <c r="AE1791" i="2"/>
  <c r="AE617" i="2"/>
  <c r="AE1643" i="2"/>
  <c r="AE2080" i="2"/>
  <c r="AE2139" i="2"/>
  <c r="AE814" i="2"/>
  <c r="AE820" i="2"/>
  <c r="AE4" i="2"/>
  <c r="AE807" i="2"/>
  <c r="AE1574" i="2"/>
  <c r="AE1757" i="2"/>
  <c r="AE1731" i="2"/>
  <c r="AE501" i="2"/>
  <c r="AE539" i="2"/>
  <c r="AE304" i="2"/>
  <c r="AE1977" i="2"/>
  <c r="AE1840" i="2"/>
  <c r="AE1264" i="2"/>
  <c r="AE1418" i="2"/>
  <c r="AE1578" i="2"/>
  <c r="AE895" i="2"/>
  <c r="AE1326" i="2"/>
  <c r="AE426" i="2"/>
  <c r="AE1014" i="2"/>
  <c r="AE2104" i="2"/>
  <c r="AE1277" i="2"/>
  <c r="AE73" i="2"/>
  <c r="AE2061" i="2"/>
  <c r="AE2220" i="2"/>
  <c r="AE2001" i="2"/>
  <c r="AE2212" i="2"/>
  <c r="AE628" i="2"/>
  <c r="AE1052" i="2"/>
  <c r="AE1872" i="2"/>
  <c r="AE85" i="2"/>
  <c r="AE601" i="2"/>
  <c r="AE1841" i="2"/>
  <c r="AE255" i="2"/>
  <c r="AE1978" i="2"/>
  <c r="AE988" i="2"/>
  <c r="AE801" i="2"/>
  <c r="AE1957" i="2"/>
  <c r="AE1081" i="2"/>
  <c r="AE1094" i="2"/>
  <c r="AE1172" i="2"/>
  <c r="AE563" i="2"/>
  <c r="AE272" i="2"/>
  <c r="AE396" i="2"/>
  <c r="AE1312" i="2"/>
  <c r="AE1595" i="2"/>
  <c r="AE189" i="2"/>
  <c r="AE1270" i="2"/>
  <c r="AE2182" i="2"/>
  <c r="AE1668" i="2"/>
  <c r="AE472" i="2"/>
  <c r="AE730" i="2"/>
  <c r="AE2128" i="2"/>
  <c r="AE785" i="2"/>
  <c r="AE1498" i="2"/>
  <c r="AE1694" i="2"/>
  <c r="AE1630" i="2"/>
  <c r="AE1557" i="2"/>
  <c r="AE1196" i="2"/>
  <c r="AE215" i="2"/>
  <c r="AE657" i="2"/>
  <c r="AE1984" i="2"/>
  <c r="AE1759" i="2"/>
  <c r="AE81" i="2"/>
  <c r="AE223" i="2"/>
  <c r="AE551" i="2"/>
  <c r="AE896" i="2"/>
  <c r="AE586" i="2"/>
  <c r="AE469" i="2"/>
  <c r="AE1972" i="2"/>
  <c r="AE114" i="2"/>
  <c r="AE212" i="2"/>
  <c r="AE697" i="2"/>
  <c r="AE1295" i="2"/>
  <c r="AE2002" i="2"/>
  <c r="AE559" i="2"/>
  <c r="AE795" i="2"/>
  <c r="AE929" i="2"/>
  <c r="AE951" i="2"/>
  <c r="AE540" i="2"/>
  <c r="AE166" i="2"/>
  <c r="AE603" i="2"/>
  <c r="AE8" i="2"/>
  <c r="AE1718" i="2"/>
  <c r="AE1851" i="2"/>
  <c r="AE1102" i="2"/>
  <c r="AE726" i="2"/>
  <c r="AE1502" i="2"/>
  <c r="AE2171" i="2"/>
  <c r="AE1125" i="2"/>
  <c r="AE1530" i="2"/>
  <c r="AE2152" i="2"/>
  <c r="AE606" i="2"/>
  <c r="AE1864" i="2"/>
  <c r="AE2218" i="2"/>
  <c r="AE158" i="2"/>
  <c r="AE1550" i="2"/>
  <c r="AE1289" i="2"/>
  <c r="AE1335" i="2"/>
  <c r="AE199" i="2"/>
  <c r="AE1450" i="2"/>
  <c r="AE966" i="2"/>
  <c r="AE264" i="2"/>
  <c r="AE436" i="2"/>
  <c r="AE1025" i="2"/>
  <c r="AE1110" i="2"/>
  <c r="AE554" i="2"/>
  <c r="AE432" i="2"/>
  <c r="AE1725" i="2"/>
  <c r="AE2102" i="2"/>
  <c r="AE992" i="2"/>
  <c r="AE775" i="2"/>
  <c r="AE670" i="2"/>
  <c r="AE629" i="2"/>
  <c r="AE692" i="2"/>
  <c r="AE2087" i="2"/>
  <c r="AE1396" i="2"/>
  <c r="AE503" i="2"/>
  <c r="AE1784" i="2"/>
  <c r="AE1456" i="2"/>
  <c r="AE553" i="2"/>
  <c r="AE321" i="2"/>
  <c r="AE984" i="2"/>
  <c r="AE1126" i="2"/>
  <c r="AE1412" i="2"/>
  <c r="AE946" i="2"/>
  <c r="AE1199" i="2"/>
  <c r="AE1076" i="2"/>
  <c r="AE735" i="2"/>
  <c r="AE1964" i="2"/>
  <c r="AE513" i="2"/>
  <c r="AE968" i="2"/>
  <c r="AE1464" i="2"/>
  <c r="AE1266" i="2"/>
  <c r="AE1041" i="2"/>
  <c r="AE1127" i="2"/>
  <c r="AE1098" i="2"/>
  <c r="AE595" i="2"/>
  <c r="AE2090" i="2"/>
  <c r="AE1320" i="2"/>
  <c r="AE2199" i="2"/>
  <c r="AE121" i="2"/>
  <c r="AE30" i="2"/>
  <c r="AE136" i="2"/>
  <c r="AE99" i="2"/>
  <c r="AE808" i="2"/>
  <c r="AE338" i="2"/>
  <c r="AE728" i="2"/>
  <c r="AE364" i="2"/>
  <c r="AE1639" i="2"/>
  <c r="AE1938" i="2"/>
  <c r="AE848" i="2"/>
  <c r="AE1311" i="2"/>
  <c r="AE572" i="2"/>
  <c r="AE1303" i="2"/>
  <c r="AE616" i="2"/>
  <c r="AE1738" i="2"/>
  <c r="AE871" i="2"/>
  <c r="AE587" i="2"/>
  <c r="AE343" i="2"/>
  <c r="AE1353" i="2"/>
  <c r="AE1922" i="2"/>
  <c r="AE1503" i="2"/>
  <c r="AE1688" i="2"/>
  <c r="AE250" i="2"/>
  <c r="AE622" i="2"/>
  <c r="AE940" i="2"/>
  <c r="AE1223" i="2"/>
  <c r="AE588" i="2"/>
  <c r="AE433" i="2"/>
  <c r="AE777" i="2"/>
  <c r="AE1692" i="2"/>
  <c r="AE1568" i="2"/>
  <c r="AE1721" i="2"/>
  <c r="AE1540" i="2"/>
  <c r="AE656" i="2"/>
  <c r="AE2016" i="2"/>
  <c r="AE2163" i="2"/>
  <c r="AE260" i="2"/>
  <c r="AE1858" i="2"/>
  <c r="AE1854" i="2"/>
  <c r="AE1855" i="2"/>
  <c r="AE546" i="2"/>
  <c r="AE289" i="2"/>
  <c r="AE86" i="2"/>
  <c r="AE1434" i="2"/>
  <c r="AE1594" i="2"/>
  <c r="AE2141" i="2"/>
  <c r="AE458" i="2"/>
  <c r="AE1551" i="2"/>
  <c r="AE68" i="2"/>
  <c r="AE1556" i="2"/>
  <c r="AE1292" i="2"/>
  <c r="AE1260" i="2"/>
  <c r="AE176" i="2"/>
  <c r="AE344" i="2"/>
  <c r="AE1833" i="2"/>
  <c r="AE2119" i="2"/>
  <c r="AE979" i="2"/>
  <c r="AE596" i="2"/>
  <c r="AE2018" i="2"/>
  <c r="AE105" i="2"/>
  <c r="AE258" i="2"/>
  <c r="AE1403" i="2"/>
  <c r="AE76" i="2"/>
  <c r="AE1734" i="2"/>
  <c r="AE1471" i="2"/>
  <c r="AE239" i="2"/>
  <c r="AE2173" i="2"/>
  <c r="AE1740" i="2"/>
  <c r="AE1564" i="2"/>
  <c r="AE2219" i="2"/>
  <c r="AE743" i="2"/>
  <c r="AE500" i="2"/>
  <c r="AE2239" i="2"/>
  <c r="AE2063" i="2"/>
  <c r="AE357" i="2"/>
  <c r="AE1727" i="2"/>
  <c r="AE400" i="2"/>
  <c r="AE1474" i="2"/>
  <c r="AE1636" i="2"/>
  <c r="AE2165" i="2"/>
  <c r="AE1252" i="2"/>
  <c r="AE977" i="2"/>
  <c r="AE765" i="2"/>
  <c r="AE175" i="2"/>
  <c r="AE1029" i="2"/>
  <c r="AE526" i="2"/>
  <c r="AE1670" i="2"/>
  <c r="AE1676" i="2"/>
  <c r="AE1377" i="2"/>
  <c r="AE1541" i="2"/>
  <c r="AE1661" i="2"/>
  <c r="AE907" i="2"/>
  <c r="AE957" i="2"/>
  <c r="AE1120" i="2"/>
  <c r="AE1279" i="2"/>
  <c r="AE2124" i="2"/>
  <c r="AE337" i="2"/>
  <c r="AE1836" i="2"/>
  <c r="AE1307" i="2"/>
  <c r="AE866" i="2"/>
  <c r="AE307" i="2"/>
  <c r="AE1962" i="2"/>
  <c r="AE46" i="2"/>
  <c r="AE1107" i="2"/>
  <c r="AE565" i="2"/>
  <c r="AE293" i="2"/>
  <c r="AE2074" i="2"/>
  <c r="AE2031" i="2"/>
  <c r="AE916" i="2"/>
  <c r="AE1048" i="2"/>
  <c r="AE1232" i="2"/>
  <c r="AE1111" i="2"/>
  <c r="AE482" i="2"/>
  <c r="AE1387" i="2"/>
  <c r="AE2103" i="2"/>
  <c r="AE1159" i="2"/>
  <c r="AE1726" i="2"/>
  <c r="AE1954" i="2"/>
  <c r="AE2142" i="2"/>
  <c r="AE2097" i="2"/>
  <c r="AE1069" i="2"/>
  <c r="AE1205" i="2"/>
  <c r="AE332" i="2"/>
  <c r="AE1862" i="2"/>
  <c r="AE1755" i="2"/>
  <c r="AE1562" i="2"/>
  <c r="AE1238" i="2"/>
  <c r="AE2055" i="2"/>
  <c r="AE1354" i="2"/>
  <c r="AE1852" i="2"/>
  <c r="AE1300" i="2"/>
  <c r="AE1015" i="2"/>
  <c r="AE598" i="2"/>
  <c r="AE32" i="2"/>
  <c r="AE788" i="2"/>
  <c r="AE90" i="2"/>
  <c r="AE1876" i="2"/>
  <c r="AE1647" i="2"/>
  <c r="AE1795" i="2"/>
  <c r="AE971" i="2"/>
  <c r="AE778" i="2"/>
  <c r="AE1645" i="2"/>
  <c r="AE1204" i="2"/>
  <c r="AE1157" i="2"/>
  <c r="AE373" i="2"/>
  <c r="AE127" i="2"/>
  <c r="AE1247" i="2"/>
  <c r="AE1537" i="2"/>
  <c r="AE645" i="2"/>
  <c r="AE1167" i="2"/>
  <c r="AE878" i="2"/>
  <c r="AE2099" i="2"/>
  <c r="AE1383" i="2"/>
  <c r="AE2030" i="2"/>
  <c r="AE1209" i="2"/>
  <c r="AE320" i="2"/>
  <c r="AE358" i="2"/>
  <c r="AE1896" i="2"/>
  <c r="AE1334" i="2"/>
  <c r="AE919" i="2"/>
  <c r="AE1818" i="2"/>
  <c r="AE1422" i="2"/>
  <c r="AE1923" i="2"/>
  <c r="AE642" i="2"/>
  <c r="AE1880" i="2"/>
  <c r="AE2206" i="2"/>
  <c r="AE1712" i="2"/>
  <c r="AE171" i="2"/>
  <c r="AE566" i="2"/>
  <c r="AE1153" i="2"/>
  <c r="AE221" i="2"/>
  <c r="AE2176" i="2"/>
  <c r="AE543" i="2"/>
  <c r="AE943" i="2"/>
  <c r="AE1678" i="2"/>
  <c r="AE1426" i="2"/>
  <c r="AE2231" i="2"/>
  <c r="AE1951" i="2"/>
  <c r="AE1096" i="2"/>
  <c r="AE64" i="2"/>
  <c r="AE624" i="2"/>
  <c r="AE143" i="2"/>
  <c r="AE2032" i="2"/>
  <c r="AE549" i="2"/>
  <c r="AE2127" i="2"/>
  <c r="AE140" i="2"/>
  <c r="AE177" i="2"/>
  <c r="AE843" i="2"/>
  <c r="AE141" i="2"/>
  <c r="AE1970" i="2"/>
  <c r="AE1613" i="2"/>
  <c r="AE2073" i="2"/>
  <c r="AE626" i="2"/>
  <c r="AE1346" i="2"/>
  <c r="AE111" i="2"/>
  <c r="AE198" i="2"/>
  <c r="AE582" i="2"/>
  <c r="AE1499" i="2"/>
  <c r="AE1579" i="2"/>
  <c r="AE1475" i="2"/>
  <c r="AE845" i="2"/>
  <c r="AE921" i="2"/>
  <c r="AE1496" i="2"/>
  <c r="AE710" i="2"/>
  <c r="AE326" i="2"/>
  <c r="AE2060" i="2"/>
  <c r="AE631" i="2"/>
  <c r="AE884" i="2"/>
  <c r="AE384" i="2"/>
  <c r="AE599" i="2"/>
  <c r="AE19" i="2"/>
  <c r="AE597" i="2"/>
  <c r="AE1619" i="2"/>
  <c r="AE1877" i="2"/>
  <c r="AE1598" i="2"/>
  <c r="AE1666" i="2"/>
  <c r="AE1386" i="2"/>
  <c r="AE1495" i="2"/>
  <c r="AE179" i="2"/>
  <c r="AE1236" i="2"/>
  <c r="AE263" i="2"/>
  <c r="AE524" i="2"/>
  <c r="AE1265" i="2"/>
  <c r="AE1140" i="2"/>
  <c r="AE2130" i="2"/>
  <c r="AE2122" i="2"/>
  <c r="AE1485" i="2"/>
  <c r="AE276" i="2"/>
  <c r="AE1056" i="2"/>
  <c r="AE1849" i="2"/>
  <c r="AE1448" i="2"/>
  <c r="AE1415" i="2"/>
  <c r="AE1891" i="2"/>
  <c r="AE1339" i="2"/>
  <c r="AE302" i="2"/>
  <c r="AE849" i="2"/>
  <c r="AE1040" i="2"/>
  <c r="AE417" i="2"/>
  <c r="AE17" i="2"/>
  <c r="AE1181" i="2"/>
  <c r="AE1884" i="2"/>
  <c r="AE1703" i="2"/>
  <c r="AE224" i="2"/>
  <c r="AE1971" i="2"/>
  <c r="AE462" i="2"/>
  <c r="AE1736" i="2"/>
  <c r="AE1327" i="2"/>
  <c r="AE252" i="2"/>
  <c r="AE1794" i="2"/>
  <c r="AE1659" i="2"/>
  <c r="AE294" i="2"/>
  <c r="AE471" i="2"/>
  <c r="AE636" i="2"/>
  <c r="AE1183" i="2"/>
  <c r="AE1155" i="2"/>
  <c r="AE589" i="2"/>
  <c r="AE647" i="2"/>
  <c r="AE953" i="2"/>
  <c r="AE313" i="2"/>
  <c r="AE1115" i="2"/>
  <c r="AE614" i="2"/>
  <c r="AE395" i="2"/>
  <c r="AE892" i="2"/>
  <c r="AE1114" i="2"/>
  <c r="AE742" i="2"/>
  <c r="AE796" i="2"/>
  <c r="AE2109" i="2"/>
  <c r="AE1173" i="2"/>
  <c r="AE442" i="2"/>
  <c r="AE243" i="2"/>
  <c r="AE2150" i="2"/>
  <c r="AE856" i="2"/>
  <c r="AE1571" i="2"/>
  <c r="AE1776" i="2"/>
  <c r="AE2157" i="2"/>
  <c r="AE1894" i="2"/>
  <c r="AE702" i="2"/>
  <c r="AE1382" i="2"/>
  <c r="AE504" i="2"/>
  <c r="AE1146" i="2"/>
  <c r="AE567" i="2"/>
  <c r="AE241" i="2"/>
  <c r="AE1611" i="2"/>
  <c r="AE1436" i="2"/>
  <c r="AE779" i="2"/>
  <c r="AE1180" i="2"/>
  <c r="AE632" i="2"/>
  <c r="AE1533" i="2"/>
  <c r="AE1174" i="2"/>
  <c r="AE1454" i="2"/>
  <c r="AE2190" i="2"/>
  <c r="AE1463" i="2"/>
  <c r="AE1902" i="2"/>
  <c r="AE1544" i="2"/>
  <c r="AE303" i="2"/>
  <c r="AE138" i="2"/>
  <c r="AE873" i="2"/>
  <c r="AE1999" i="2"/>
  <c r="AE1640" i="2"/>
  <c r="AE1302" i="2"/>
  <c r="AE744" i="2"/>
  <c r="AE2188" i="2"/>
  <c r="AE870" i="2"/>
  <c r="AE2217" i="2"/>
  <c r="AE1869" i="2"/>
  <c r="AE1018" i="2"/>
  <c r="AE2058" i="2"/>
  <c r="AE230" i="2"/>
  <c r="AE1164" i="2"/>
  <c r="AE1762" i="2"/>
  <c r="AE2162" i="2"/>
  <c r="AE2064" i="2"/>
  <c r="AE1742" i="2"/>
  <c r="AE619" i="2"/>
  <c r="AE1255" i="2"/>
  <c r="AE2085" i="2"/>
  <c r="AE2010" i="2"/>
  <c r="AE253" i="2"/>
  <c r="AE2209" i="2"/>
  <c r="AE1991" i="2"/>
  <c r="AE648" i="2"/>
  <c r="AE1425" i="2"/>
  <c r="AE2138" i="2"/>
  <c r="AE1829" i="2"/>
  <c r="AE194" i="2"/>
  <c r="AE1345" i="2"/>
  <c r="AE122" i="2"/>
  <c r="AE612" i="2"/>
  <c r="AE2221" i="2"/>
  <c r="AE535" i="2"/>
  <c r="AE2045" i="2"/>
  <c r="AE1357" i="2"/>
  <c r="AE1875" i="2"/>
  <c r="AE1752" i="2"/>
  <c r="AE679" i="2"/>
  <c r="AE781" i="2"/>
  <c r="AE1482" i="2"/>
  <c r="AE1374" i="2"/>
  <c r="AE370" i="2"/>
  <c r="AE1629" i="2"/>
  <c r="AE1787" i="2"/>
  <c r="AE578" i="2"/>
  <c r="AE1826" i="2"/>
  <c r="AE2160" i="2"/>
  <c r="AE1298" i="2"/>
  <c r="AE1765" i="2"/>
  <c r="AE1974" i="2"/>
  <c r="AE1554" i="2"/>
  <c r="AE102" i="2"/>
  <c r="AE1515" i="2"/>
  <c r="AE667" i="2"/>
  <c r="AE1253" i="2"/>
  <c r="AE100" i="2"/>
  <c r="AE452" i="2"/>
  <c r="AE1871" i="2"/>
  <c r="AE1185" i="2"/>
  <c r="AE448" i="2"/>
  <c r="AE1323" i="2"/>
  <c r="AE1685" i="2"/>
  <c r="AE1380" i="2"/>
  <c r="AE2136" i="2"/>
  <c r="AE2" i="2"/>
  <c r="AE83" i="2"/>
  <c r="AE1046" i="2"/>
  <c r="AE1847" i="2"/>
  <c r="AE1887" i="2"/>
  <c r="AE1747" i="2"/>
  <c r="AE1442" i="2"/>
  <c r="AE1830" i="2"/>
  <c r="AE1420" i="2"/>
  <c r="AE31" i="2"/>
  <c r="AE1286" i="2"/>
  <c r="AE92" i="2"/>
  <c r="AE733" i="2"/>
  <c r="AE844" i="2"/>
  <c r="AE285" i="2"/>
  <c r="AE316" i="2"/>
  <c r="AE1620" i="2"/>
  <c r="AE739" i="2"/>
  <c r="AE1288" i="2"/>
  <c r="AE172" i="2"/>
  <c r="AE444" i="2"/>
  <c r="AE2026" i="2"/>
  <c r="AE852" i="2"/>
  <c r="AE2092" i="2"/>
  <c r="AE2132" i="2"/>
  <c r="AE1089" i="2"/>
  <c r="AE2059" i="2"/>
  <c r="AE382" i="2"/>
  <c r="AE1488" i="2"/>
  <c r="AE1730" i="2"/>
  <c r="AE1569" i="2"/>
  <c r="AE2241" i="2"/>
  <c r="AE1291" i="2"/>
  <c r="AE1566" i="2"/>
  <c r="AE1774" i="2"/>
  <c r="AE1874" i="2"/>
  <c r="AE1028" i="2"/>
  <c r="AE2019" i="2"/>
  <c r="AE1627" i="2"/>
  <c r="AE170" i="2"/>
  <c r="AE1924" i="2"/>
  <c r="AE755" i="2"/>
  <c r="AE495" i="2"/>
  <c r="AE95" i="2"/>
  <c r="AE1452" i="2"/>
  <c r="AE869" i="2"/>
  <c r="AE265" i="2"/>
  <c r="AE750" i="2"/>
  <c r="AE1075" i="2"/>
  <c r="AE932" i="2"/>
  <c r="AE1888" i="2"/>
  <c r="AE107" i="2"/>
  <c r="AE511" i="2"/>
  <c r="AE498" i="2"/>
  <c r="AE148" i="2"/>
  <c r="AE237" i="2"/>
  <c r="AE2121" i="2"/>
  <c r="AE1899" i="2"/>
  <c r="AE1301" i="2"/>
  <c r="AE1132" i="2"/>
  <c r="AE1082" i="2"/>
  <c r="AE11" i="2"/>
  <c r="AE390" i="2"/>
  <c r="AE1388" i="2"/>
  <c r="AE520" i="2"/>
  <c r="AE1604" i="2"/>
  <c r="AE646" i="2"/>
  <c r="AE1667" i="2"/>
  <c r="AE1210" i="2"/>
  <c r="AE375" i="2"/>
  <c r="AE727" i="2"/>
  <c r="AE1511" i="2"/>
  <c r="AE2210" i="2"/>
  <c r="AE1305" i="2"/>
  <c r="AE178" i="2"/>
  <c r="AE155" i="2"/>
  <c r="AE1913" i="2"/>
  <c r="AE1315" i="2"/>
  <c r="AE1011" i="2"/>
  <c r="AE353" i="2"/>
  <c r="AE665" i="2"/>
  <c r="AE96" i="2"/>
  <c r="AE2201" i="2"/>
  <c r="AE2012" i="2"/>
  <c r="AE1375" i="2"/>
  <c r="AE1615" i="2"/>
  <c r="AE752" i="2"/>
  <c r="AE345" i="2"/>
  <c r="AE21" i="2"/>
  <c r="AE262" i="2"/>
  <c r="AE1294" i="2"/>
  <c r="AE571" i="2"/>
  <c r="AE713" i="2"/>
  <c r="AE1985" i="2"/>
  <c r="AE1112" i="2"/>
  <c r="AE1930" i="2"/>
  <c r="AE1886" i="2"/>
  <c r="AE1516" i="2"/>
  <c r="AE354" i="2"/>
  <c r="AE548" i="2"/>
  <c r="AE1355" i="2"/>
  <c r="AE1797" i="2"/>
  <c r="AE1053" i="2"/>
  <c r="AE1761" i="2"/>
  <c r="AE2205" i="2"/>
  <c r="AE88" i="2"/>
  <c r="AE1390" i="2"/>
  <c r="AE2112" i="2"/>
  <c r="AE1402" i="2"/>
  <c r="AE128" i="2"/>
  <c r="AE1741" i="2"/>
  <c r="AE1106" i="2"/>
  <c r="AE1013" i="2"/>
  <c r="AE1656" i="2"/>
  <c r="AE1150" i="2"/>
  <c r="AE103" i="2"/>
  <c r="AE480" i="2"/>
  <c r="AE609" i="2"/>
  <c r="AE1861" i="2"/>
  <c r="AE1751" i="2"/>
  <c r="AE1552" i="2"/>
  <c r="AE2155" i="2"/>
  <c r="AE868" i="2"/>
  <c r="AE108" i="2"/>
  <c r="AE1168" i="2"/>
  <c r="AE63" i="2"/>
  <c r="AE205" i="2"/>
  <c r="AE2120" i="2"/>
  <c r="AE902" i="2"/>
  <c r="AE1086" i="2"/>
  <c r="AE1240" i="2"/>
  <c r="AE855" i="2"/>
  <c r="AE1228" i="2"/>
  <c r="AE1364" i="2"/>
  <c r="AE1336" i="2"/>
  <c r="AE479" i="2"/>
  <c r="AE412" i="2"/>
  <c r="AE618" i="2"/>
  <c r="AE369" i="2"/>
  <c r="AE1700" i="2"/>
  <c r="AE460" i="2"/>
  <c r="AE1654" i="2"/>
  <c r="AE441" i="2"/>
  <c r="AE534" i="2"/>
  <c r="AE399" i="2"/>
  <c r="AE1547" i="2"/>
  <c r="AE703" i="2"/>
  <c r="AE1825" i="2"/>
  <c r="AE2017" i="2"/>
  <c r="AE1633" i="2"/>
  <c r="AE2107" i="2"/>
  <c r="AE942" i="2"/>
  <c r="AE1885" i="2"/>
  <c r="AE685" i="2"/>
  <c r="AE923" i="2"/>
  <c r="AE1514" i="2"/>
  <c r="AE1961" i="2"/>
  <c r="AE912" i="2"/>
  <c r="AE196" i="2"/>
  <c r="AE112" i="2"/>
  <c r="AE2151" i="2"/>
  <c r="AE2047" i="2"/>
  <c r="AE956" i="2"/>
  <c r="AE1156" i="2"/>
  <c r="AE2227" i="2"/>
  <c r="AE1817" i="2"/>
  <c r="AE1176" i="2"/>
  <c r="AE1104" i="2"/>
  <c r="AE941" i="2"/>
  <c r="AE1543" i="2"/>
  <c r="AE275" i="2"/>
  <c r="AE805" i="2"/>
  <c r="AE277" i="2"/>
  <c r="AE605" i="2"/>
  <c r="AE1704" i="2"/>
  <c r="AE555" i="2"/>
  <c r="AE1637" i="2"/>
  <c r="AE154" i="2"/>
  <c r="AE828" i="2"/>
  <c r="AE2089" i="2"/>
  <c r="AE674" i="2"/>
  <c r="AE1565" i="2"/>
  <c r="AE909" i="2"/>
  <c r="AE1980" i="2"/>
  <c r="AE531" i="2"/>
  <c r="AE1031" i="2"/>
  <c r="AE1026" i="2"/>
  <c r="AE2113" i="2"/>
  <c r="AE1399" i="2"/>
  <c r="AE894" i="2"/>
  <c r="AE1660" i="2"/>
  <c r="AE2096" i="2"/>
  <c r="AE734" i="2"/>
  <c r="AE1057" i="2"/>
  <c r="AE35" i="2"/>
  <c r="AE1948" i="2"/>
  <c r="AF2207" i="2"/>
  <c r="AF234" i="2"/>
  <c r="AF1580" i="2"/>
  <c r="AF1362" i="2"/>
  <c r="AF1406" i="2"/>
  <c r="AF600" i="2"/>
  <c r="AF1445" i="2"/>
  <c r="AF1753" i="2"/>
  <c r="AF1009" i="2"/>
  <c r="AF1249" i="2"/>
  <c r="AF1072" i="2"/>
  <c r="AF292" i="2"/>
  <c r="AF1952" i="2"/>
  <c r="AF94" i="2"/>
  <c r="AF865" i="2"/>
  <c r="AF927" i="2"/>
  <c r="AF349" i="2"/>
  <c r="AF745" i="2"/>
  <c r="AF1348" i="2"/>
  <c r="AF2143" i="2"/>
  <c r="AF1828" i="2"/>
  <c r="AF29" i="2"/>
  <c r="AF1853" i="2"/>
  <c r="AF153" i="2"/>
  <c r="AF1341" i="2"/>
  <c r="AF56" i="2"/>
  <c r="AF935" i="2"/>
  <c r="AF1590" i="2"/>
  <c r="AF1560" i="2"/>
  <c r="AF1744" i="2"/>
  <c r="AF994" i="2"/>
  <c r="AF853" i="2"/>
  <c r="AF319" i="2"/>
  <c r="AF1016" i="2"/>
  <c r="AF1722" i="2"/>
  <c r="AF317" i="2"/>
  <c r="AF2100" i="2"/>
  <c r="AF797" i="2"/>
  <c r="AF413" i="2"/>
  <c r="AF91" i="2"/>
  <c r="AF34" i="2"/>
  <c r="AF1133" i="2"/>
  <c r="AF1542" i="2"/>
  <c r="AF5" i="2"/>
  <c r="AF1561" i="2"/>
  <c r="AF408" i="2"/>
  <c r="AF1608" i="2"/>
  <c r="AF2164" i="2"/>
  <c r="AF774" i="2"/>
  <c r="AF574" i="2"/>
  <c r="AF1414" i="2"/>
  <c r="AF776" i="2"/>
  <c r="AF2027" i="2"/>
  <c r="AF790" i="2"/>
  <c r="AF1262" i="2"/>
  <c r="AF1958" i="2"/>
  <c r="AF242" i="2"/>
  <c r="AF1839" i="2"/>
  <c r="AF1274" i="2"/>
  <c r="AF1893" i="2"/>
  <c r="AF1006" i="2"/>
  <c r="AF1283" i="2"/>
  <c r="AF2046" i="2"/>
  <c r="AF917" i="2"/>
  <c r="AF2041" i="2"/>
  <c r="AF833" i="2"/>
  <c r="AF2081" i="2"/>
  <c r="AF2186" i="2"/>
  <c r="AF169" i="2"/>
  <c r="AF1528" i="2"/>
  <c r="AF1047" i="2"/>
  <c r="AF1116" i="2"/>
  <c r="AF1370" i="2"/>
  <c r="AF1244" i="2"/>
  <c r="AF2187" i="2"/>
  <c r="AF829" i="2"/>
  <c r="AF1221" i="2"/>
  <c r="AF39" i="2"/>
  <c r="AF669" i="2"/>
  <c r="AF821" i="2"/>
  <c r="AF139" i="2"/>
  <c r="AF911" i="2"/>
  <c r="AF1844" i="2"/>
  <c r="AF1230" i="2"/>
  <c r="AF165" i="2"/>
  <c r="AF233" i="2"/>
  <c r="AF1097" i="2"/>
  <c r="AF2200" i="2"/>
  <c r="AF405" i="2"/>
  <c r="AF1585" i="2"/>
  <c r="AF2238" i="2"/>
  <c r="AF1034" i="2"/>
  <c r="AF246" i="2"/>
  <c r="AF905" i="2"/>
  <c r="AF569" i="2"/>
  <c r="AF1343" i="2"/>
  <c r="AF2023" i="2"/>
  <c r="AF1881" i="2"/>
  <c r="AF2126" i="2"/>
  <c r="AF137" i="2"/>
  <c r="AF1308" i="2"/>
  <c r="AF470" i="2"/>
  <c r="AF952" i="2"/>
  <c r="AF1486" i="2"/>
  <c r="AF1342" i="2"/>
  <c r="AF1275" i="2"/>
  <c r="AF718" i="2"/>
  <c r="AF394" i="2"/>
  <c r="AF1589" i="2"/>
  <c r="AF1699" i="2"/>
  <c r="AF2213" i="2"/>
  <c r="AF1045" i="2"/>
  <c r="AF837" i="2"/>
  <c r="AF1803" i="2"/>
  <c r="AF1749" i="2"/>
  <c r="AF694" i="2"/>
  <c r="AF1254" i="2"/>
  <c r="AF1460" i="2"/>
  <c r="AF1525" i="2"/>
  <c r="AF2079" i="2"/>
  <c r="AF1536" i="2"/>
  <c r="AF1272" i="2"/>
  <c r="AF1982" i="2"/>
  <c r="AF1748" i="2"/>
  <c r="AF1648" i="2"/>
  <c r="AF958" i="2"/>
  <c r="AF1170" i="2"/>
  <c r="AF74" i="2"/>
  <c r="AF374" i="2"/>
  <c r="AF1321" i="2"/>
  <c r="AF1070" i="2"/>
  <c r="AF2048" i="2"/>
  <c r="AF698" i="2"/>
  <c r="AF1211" i="2"/>
  <c r="AF288" i="2"/>
  <c r="AF1527" i="2"/>
  <c r="AF1800" i="2"/>
  <c r="AF1419" i="2"/>
  <c r="AF838" i="2"/>
  <c r="AF2148" i="2"/>
  <c r="AF1407" i="2"/>
  <c r="AF123" i="2"/>
  <c r="AF1287" i="2"/>
  <c r="AF1501" i="2"/>
  <c r="AF687" i="2"/>
  <c r="AF2179" i="2"/>
  <c r="AF1421" i="2"/>
  <c r="AF376" i="2"/>
  <c r="AF680" i="2"/>
  <c r="AF1911" i="2"/>
  <c r="AF668" i="2"/>
  <c r="AF318" i="2"/>
  <c r="AF1042" i="2"/>
  <c r="AF939" i="2"/>
  <c r="AF1372" i="2"/>
  <c r="AF1337" i="2"/>
  <c r="AF2116" i="2"/>
  <c r="AF54" i="2"/>
  <c r="AF1596" i="2"/>
  <c r="AF945" i="2"/>
  <c r="AF1124" i="2"/>
  <c r="AF1900" i="2"/>
  <c r="AF22" i="2"/>
  <c r="AF286" i="2"/>
  <c r="AF47" i="2"/>
  <c r="AF2149" i="2"/>
  <c r="AF1093" i="2"/>
  <c r="AF24" i="2"/>
  <c r="AF1674" i="2"/>
  <c r="AF502" i="2"/>
  <c r="AF125" i="2"/>
  <c r="AF1369" i="2"/>
  <c r="AF1019" i="2"/>
  <c r="AF1469" i="2"/>
  <c r="AF1206" i="2"/>
  <c r="AF764" i="2"/>
  <c r="AF1259" i="2"/>
  <c r="AF1505" i="2"/>
  <c r="AF1981" i="2"/>
  <c r="AF168" i="2"/>
  <c r="AF1625" i="2"/>
  <c r="AF386" i="2"/>
  <c r="AF1282" i="2"/>
  <c r="AF1698" i="2"/>
  <c r="AF1782" i="2"/>
  <c r="AF602" i="2"/>
  <c r="AF1497" i="2"/>
  <c r="AF210" i="2"/>
  <c r="AF1438" i="2"/>
  <c r="AF1410" i="2"/>
  <c r="AF1539" i="2"/>
  <c r="AF1586" i="2"/>
  <c r="AF1638" i="2"/>
  <c r="AF467" i="2"/>
  <c r="AF1212" i="2"/>
  <c r="AF61" i="2"/>
  <c r="AF714" i="2"/>
  <c r="AF428" i="2"/>
  <c r="AF914" i="2"/>
  <c r="AF287" i="2"/>
  <c r="AF2043" i="2"/>
  <c r="AF1614" i="2"/>
  <c r="AF49" i="2"/>
  <c r="AF110" i="2"/>
  <c r="AF1534" i="2"/>
  <c r="AF964" i="2"/>
  <c r="AF786" i="2"/>
  <c r="AF1592" i="2"/>
  <c r="AF915" i="2"/>
  <c r="AF1225" i="2"/>
  <c r="AF366" i="2"/>
  <c r="AF1729" i="2"/>
  <c r="AF1484" i="2"/>
  <c r="AF972" i="2"/>
  <c r="AF584" i="2"/>
  <c r="AF1276" i="2"/>
  <c r="AF1506" i="2"/>
  <c r="AF1843" i="2"/>
  <c r="AF200" i="2"/>
  <c r="AF663" i="2"/>
  <c r="AF700" i="2"/>
  <c r="AF980" i="2"/>
  <c r="AF2202" i="2"/>
  <c r="AF419" i="2"/>
  <c r="AF1708" i="2"/>
  <c r="AF1946" i="2"/>
  <c r="AF135" i="2"/>
  <c r="AF301" i="2"/>
  <c r="AF963" i="2"/>
  <c r="AF1941" i="2"/>
  <c r="AF701" i="2"/>
  <c r="AF2225" i="2"/>
  <c r="AF1838" i="2"/>
  <c r="AF1723" i="2"/>
  <c r="AF1811" i="2"/>
  <c r="AF1831" i="2"/>
  <c r="AF1432" i="2"/>
  <c r="AF207" i="2"/>
  <c r="AF509" i="2"/>
  <c r="AF1108" i="2"/>
  <c r="AF950" i="2"/>
  <c r="AF466" i="2"/>
  <c r="AF1239" i="2"/>
  <c r="AF1234" i="2"/>
  <c r="AF1202" i="2"/>
  <c r="AF16" i="2"/>
  <c r="AF1935" i="2"/>
  <c r="AF1779" i="2"/>
  <c r="AF969" i="2"/>
  <c r="AF1165" i="2"/>
  <c r="AF161" i="2"/>
  <c r="AF119" i="2"/>
  <c r="AF997" i="2"/>
  <c r="AF1975" i="2"/>
  <c r="AF28" i="2"/>
  <c r="AF1480" i="2"/>
  <c r="AF1400" i="2"/>
  <c r="AF1309" i="2"/>
  <c r="AF499" i="2"/>
  <c r="AF2223" i="2"/>
  <c r="AF995" i="2"/>
  <c r="AF673" i="2"/>
  <c r="AF231" i="2"/>
  <c r="AF1675" i="2"/>
  <c r="AF1273" i="2"/>
  <c r="AF518" i="2"/>
  <c r="AF2101" i="2"/>
  <c r="AF766" i="2"/>
  <c r="AF1385" i="2"/>
  <c r="AF106" i="2"/>
  <c r="AF1062" i="2"/>
  <c r="AF594" i="2"/>
  <c r="AF1955" i="2"/>
  <c r="AF78" i="2"/>
  <c r="AF1395" i="2"/>
  <c r="AF1319" i="2"/>
  <c r="AF872" i="2"/>
  <c r="AF1338" i="2"/>
  <c r="AF936" i="2"/>
  <c r="AF741" i="2"/>
  <c r="AF885" i="2"/>
  <c r="AF80" i="2"/>
  <c r="AF1959" i="2"/>
  <c r="AF429" i="2"/>
  <c r="AF2044" i="2"/>
  <c r="AF453" i="2"/>
  <c r="AF1344" i="2"/>
  <c r="AF1842" i="2"/>
  <c r="AF1949" i="2"/>
  <c r="AF712" i="2"/>
  <c r="AF2015" i="2"/>
  <c r="AF334" i="2"/>
  <c r="AF478" i="2"/>
  <c r="AF281" i="2"/>
  <c r="AF273" i="2"/>
  <c r="AF109" i="2"/>
  <c r="AF525" i="2"/>
  <c r="AF976" i="2"/>
  <c r="AF1376" i="2"/>
  <c r="AF1878" i="2"/>
  <c r="AF131" i="2"/>
  <c r="AF1143" i="2"/>
  <c r="AF1860" i="2"/>
  <c r="AF1701" i="2"/>
  <c r="AF1373" i="2"/>
  <c r="AF1521" i="2"/>
  <c r="AF810" i="2"/>
  <c r="AF803" i="2"/>
  <c r="AF1870" i="2"/>
  <c r="AF1989" i="2"/>
  <c r="AF1306" i="2"/>
  <c r="AF523" i="2"/>
  <c r="AF1007" i="2"/>
  <c r="AF456" i="2"/>
  <c r="AF450" i="2"/>
  <c r="AF377" i="2"/>
  <c r="AF1113" i="2"/>
  <c r="AF1567" i="2"/>
  <c r="AF1523" i="2"/>
  <c r="AF719" i="2"/>
  <c r="AF510" i="2"/>
  <c r="AF762" i="2"/>
  <c r="AF53" i="2"/>
  <c r="AF1606" i="2"/>
  <c r="AF630" i="2"/>
  <c r="AF545" i="2"/>
  <c r="AF806" i="2"/>
  <c r="AF1921" i="2"/>
  <c r="AF2065" i="2"/>
  <c r="AF1242" i="2"/>
  <c r="AF715" i="2"/>
  <c r="AF157" i="2"/>
  <c r="AF1433" i="2"/>
  <c r="AF118" i="2"/>
  <c r="AF2088" i="2"/>
  <c r="AF487" i="2"/>
  <c r="AF1610" i="2"/>
  <c r="AF2185" i="2"/>
  <c r="AF404" i="2"/>
  <c r="AF1793" i="2"/>
  <c r="AF686" i="2"/>
  <c r="AF1347" i="2"/>
  <c r="AF424" i="2"/>
  <c r="AF1768" i="2"/>
  <c r="AF751" i="2"/>
  <c r="AF43" i="2"/>
  <c r="AF1966" i="2"/>
  <c r="AF1798" i="2"/>
  <c r="AF1939" i="2"/>
  <c r="AF447" i="2"/>
  <c r="AF658" i="2"/>
  <c r="AF1424" i="2"/>
  <c r="AF763" i="2"/>
  <c r="AF1994" i="2"/>
  <c r="AF1071" i="2"/>
  <c r="AF1459" i="2"/>
  <c r="AF505" i="2"/>
  <c r="AF684" i="2"/>
  <c r="AF1926" i="2"/>
  <c r="AF2196" i="2"/>
  <c r="AF876" i="2"/>
  <c r="AF593" i="2"/>
  <c r="AF918" i="2"/>
  <c r="AF1278" i="2"/>
  <c r="AF1059" i="2"/>
  <c r="AF1453" i="2"/>
  <c r="AF1058" i="2"/>
  <c r="AF562" i="2"/>
  <c r="AF225" i="2"/>
  <c r="AF1799" i="2"/>
  <c r="AF635" i="2"/>
  <c r="AF1732" i="2"/>
  <c r="AF990" i="2"/>
  <c r="AF1809" i="2"/>
  <c r="AF1933" i="2"/>
  <c r="AF2038" i="2"/>
  <c r="AF1750" i="2"/>
  <c r="AF760" i="2"/>
  <c r="AF541" i="2"/>
  <c r="AF268" i="2"/>
  <c r="AF1623" i="2"/>
  <c r="AF42" i="2"/>
  <c r="AF328" i="2"/>
  <c r="AF1681" i="2"/>
  <c r="AF89" i="2"/>
  <c r="AF1683" i="2"/>
  <c r="AF1117" i="2"/>
  <c r="AF1988" i="2"/>
  <c r="AF1074" i="2"/>
  <c r="AF973" i="2"/>
  <c r="AF1650" i="2"/>
  <c r="AF533" i="2"/>
  <c r="AF44" i="2"/>
  <c r="AF33" i="2"/>
  <c r="AF290" i="2"/>
  <c r="AF2070" i="2"/>
  <c r="AF999" i="2"/>
  <c r="AF1632" i="2"/>
  <c r="AF2105" i="2"/>
  <c r="AF1635" i="2"/>
  <c r="AF690" i="2"/>
  <c r="AF1171" i="2"/>
  <c r="AF1522" i="2"/>
  <c r="AF1119" i="2"/>
  <c r="AF1532" i="2"/>
  <c r="AF2075" i="2"/>
  <c r="AF835" i="2"/>
  <c r="AF1130" i="2"/>
  <c r="AF1719" i="2"/>
  <c r="AF889" i="2"/>
  <c r="AF975" i="2"/>
  <c r="AF1216" i="2"/>
  <c r="AF490" i="2"/>
  <c r="AF662" i="2"/>
  <c r="AF2129" i="2"/>
  <c r="AF191" i="2"/>
  <c r="AF1945" i="2"/>
  <c r="AF1690" i="2"/>
  <c r="AF974" i="2"/>
  <c r="AF2215" i="2"/>
  <c r="AF1149" i="2"/>
  <c r="AF2009" i="2"/>
  <c r="AF1846" i="2"/>
  <c r="AF219" i="2"/>
  <c r="AF1531" i="2"/>
  <c r="AF864" i="2"/>
  <c r="AF116" i="2"/>
  <c r="AF638" i="2"/>
  <c r="AF2069" i="2"/>
  <c r="AF1447" i="2"/>
  <c r="AF604" i="2"/>
  <c r="AF70" i="2"/>
  <c r="AF1494" i="2"/>
  <c r="AF2125" i="2"/>
  <c r="AF414" i="2"/>
  <c r="AF1131" i="2"/>
  <c r="AF1672" i="2"/>
  <c r="AF1715" i="2"/>
  <c r="AF130" i="2"/>
  <c r="AF1642" i="2"/>
  <c r="AF330" i="2"/>
  <c r="AF2240" i="2"/>
  <c r="AF2050" i="2"/>
  <c r="AF637" i="2"/>
  <c r="AF1160" i="2"/>
  <c r="AF1462" i="2"/>
  <c r="AF1789" i="2"/>
  <c r="AF1716" i="2"/>
  <c r="AF1822" i="2"/>
  <c r="AF1682" i="2"/>
  <c r="AF839" i="2"/>
  <c r="AF901" i="2"/>
  <c r="AF982" i="2"/>
  <c r="AF1735" i="2"/>
  <c r="AF1063" i="2"/>
  <c r="AF1781" i="2"/>
  <c r="AF192" i="2"/>
  <c r="AF368" i="2"/>
  <c r="AF1920" i="2"/>
  <c r="AF514" i="2"/>
  <c r="AF1932" i="2"/>
  <c r="AF879" i="2"/>
  <c r="AF640" i="2"/>
  <c r="AF1906" i="2"/>
  <c r="AF2123" i="2"/>
  <c r="AF1476" i="2"/>
  <c r="AF906" i="2"/>
  <c r="AF280" i="2"/>
  <c r="AF10" i="2"/>
  <c r="AF611" i="2"/>
  <c r="AF2168" i="2"/>
  <c r="AF677" i="2"/>
  <c r="AF547" i="2"/>
  <c r="AF970" i="2"/>
  <c r="AF297" i="2"/>
  <c r="AF947" i="2"/>
  <c r="AF1192" i="2"/>
  <c r="AF87" i="2"/>
  <c r="AF84" i="2"/>
  <c r="AF754" i="2"/>
  <c r="AF422" i="2"/>
  <c r="AF182" i="2"/>
  <c r="AF437" i="2"/>
  <c r="AF1710" i="2"/>
  <c r="AF949" i="2"/>
  <c r="AF2111" i="2"/>
  <c r="AF1859" i="2"/>
  <c r="AF724" i="2"/>
  <c r="AF1599" i="2"/>
  <c r="AF1001" i="2"/>
  <c r="AF1679" i="2"/>
  <c r="AF1411" i="2"/>
  <c r="AF397" i="2"/>
  <c r="AF1324" i="2"/>
  <c r="AF1901" i="2"/>
  <c r="AF1717" i="2"/>
  <c r="AF867" i="2"/>
  <c r="AF1834" i="2"/>
  <c r="AF1020" i="2"/>
  <c r="AF1956" i="2"/>
  <c r="AF768" i="2"/>
  <c r="AF695" i="2"/>
  <c r="AF552" i="2"/>
  <c r="AF238" i="2"/>
  <c r="AF2013" i="2"/>
  <c r="AF1492" i="2"/>
  <c r="AF2052" i="2"/>
  <c r="AF1609" i="2"/>
  <c r="AF2077" i="2"/>
  <c r="AF25" i="2"/>
  <c r="AF2011" i="2"/>
  <c r="AF580" i="2"/>
  <c r="AF306" i="2"/>
  <c r="AF493" i="2"/>
  <c r="AF1996" i="2"/>
  <c r="AF532" i="2"/>
  <c r="AF652" i="2"/>
  <c r="AF2191" i="2"/>
  <c r="AF1865" i="2"/>
  <c r="AF854" i="2"/>
  <c r="AF1848" i="2"/>
  <c r="AF1837" i="2"/>
  <c r="AF1581" i="2"/>
  <c r="AF2093" i="2"/>
  <c r="AF1879" i="2"/>
  <c r="AF519" i="2"/>
  <c r="AF836" i="2"/>
  <c r="AF2051" i="2"/>
  <c r="AF1873" i="2"/>
  <c r="AF996" i="2"/>
  <c r="AF746" i="2"/>
  <c r="AF931" i="2"/>
  <c r="AF1229" i="2"/>
  <c r="AF759" i="2"/>
  <c r="AF2037" i="2"/>
  <c r="AF1135" i="2"/>
  <c r="AF201" i="2"/>
  <c r="AF747" i="2"/>
  <c r="AF1304" i="2"/>
  <c r="AF517" i="2"/>
  <c r="AF1299" i="2"/>
  <c r="AF641" i="2"/>
  <c r="AF1777" i="2"/>
  <c r="AF1892" i="2"/>
  <c r="AF2131" i="2"/>
  <c r="AF2098" i="2"/>
  <c r="AF1490" i="2"/>
  <c r="AF1605" i="2"/>
  <c r="AF2084" i="2"/>
  <c r="AF1243" i="2"/>
  <c r="AF1293" i="2"/>
  <c r="AF2057" i="2"/>
  <c r="AF812" i="2"/>
  <c r="AF1622" i="2"/>
  <c r="AF2166" i="2"/>
  <c r="AF1235" i="2"/>
  <c r="AF418" i="2"/>
  <c r="AF371" i="2"/>
  <c r="AF653" i="2"/>
  <c r="AF1868" i="2"/>
  <c r="AF1479" i="2"/>
  <c r="AF55" i="2"/>
  <c r="AF756" i="2"/>
  <c r="AF1767" i="2"/>
  <c r="AF1392" i="2"/>
  <c r="AF2156" i="2"/>
  <c r="AF1331" i="2"/>
  <c r="AF416" i="2"/>
  <c r="AF1576" i="2"/>
  <c r="AF1942" i="2"/>
  <c r="AF1078" i="2"/>
  <c r="AF1570" i="2"/>
  <c r="AF484" i="2"/>
  <c r="AF798" i="2"/>
  <c r="AF920" i="2"/>
  <c r="AF324" i="2"/>
  <c r="AF659" i="2"/>
  <c r="AF222" i="2"/>
  <c r="AF1261" i="2"/>
  <c r="AF1754" i="2"/>
  <c r="AF773" i="2"/>
  <c r="AF149" i="2"/>
  <c r="AF1297" i="2"/>
  <c r="AF257" i="2"/>
  <c r="AF120" i="2"/>
  <c r="AF1332" i="2"/>
  <c r="AF930" i="2"/>
  <c r="AF1099" i="2"/>
  <c r="AF457" i="2"/>
  <c r="AF709" i="2"/>
  <c r="AF9" i="2"/>
  <c r="AF228" i="2"/>
  <c r="AF862" i="2"/>
  <c r="AF1835" i="2"/>
  <c r="AF1195" i="2"/>
  <c r="AF2005" i="2"/>
  <c r="AF881" i="2"/>
  <c r="AF336" i="2"/>
  <c r="AF427" i="2"/>
  <c r="AF1520" i="2"/>
  <c r="AF2086" i="2"/>
  <c r="AF1470" i="2"/>
  <c r="AF184" i="2"/>
  <c r="AF1804" i="2"/>
  <c r="AF1163" i="2"/>
  <c r="AF1918" i="2"/>
  <c r="AF1631" i="2"/>
  <c r="AF1002" i="2"/>
  <c r="AF298" i="2"/>
  <c r="AF850" i="2"/>
  <c r="AF1465" i="2"/>
  <c r="AF27" i="2"/>
  <c r="AF1043" i="2"/>
  <c r="AF521" i="2"/>
  <c r="AF2178" i="2"/>
  <c r="AF2203" i="2"/>
  <c r="AF2000" i="2"/>
  <c r="AF725" i="2"/>
  <c r="AF2135" i="2"/>
  <c r="AF891" i="2"/>
  <c r="AF1927" i="2"/>
  <c r="AF1832" i="2"/>
  <c r="AF1318" i="2"/>
  <c r="AF3" i="2"/>
  <c r="AF2004" i="2"/>
  <c r="AF1658" i="2"/>
  <c r="AF65" i="2"/>
  <c r="AF508" i="2"/>
  <c r="AF362" i="2"/>
  <c r="AF1602" i="2"/>
  <c r="AF717" i="2"/>
  <c r="AF2183" i="2"/>
  <c r="AF1895" i="2"/>
  <c r="AF197" i="2"/>
  <c r="AF1673" i="2"/>
  <c r="AF2114" i="2"/>
  <c r="AF771" i="2"/>
  <c r="AF1889" i="2"/>
  <c r="AF749" i="2"/>
  <c r="AF2224" i="2"/>
  <c r="AF1823" i="2"/>
  <c r="AF347" i="2"/>
  <c r="AF1709" i="2"/>
  <c r="AF815" i="2"/>
  <c r="AF1356" i="2"/>
  <c r="AF899" i="2"/>
  <c r="AF1023" i="2"/>
  <c r="AF2033" i="2"/>
  <c r="AF1491" i="2"/>
  <c r="AF1652" i="2"/>
  <c r="AF550" i="2"/>
  <c r="AF2234" i="2"/>
  <c r="AF1706" i="2"/>
  <c r="AF627" i="2"/>
  <c r="AF2211" i="2"/>
  <c r="AF1487" i="2"/>
  <c r="AF903" i="2"/>
  <c r="AF729" i="2"/>
  <c r="AF813" i="2"/>
  <c r="AF827" i="2"/>
  <c r="AF474" i="2"/>
  <c r="AF1003" i="2"/>
  <c r="AF704" i="2"/>
  <c r="AF1728" i="2"/>
  <c r="AF299" i="2"/>
  <c r="AF180" i="2"/>
  <c r="AF2053" i="2"/>
  <c r="AF608" i="2"/>
  <c r="AF842" i="2"/>
  <c r="AF1677" i="2"/>
  <c r="AF1010" i="2"/>
  <c r="AF1451" i="2"/>
  <c r="AF38" i="2"/>
  <c r="AF1756" i="2"/>
  <c r="AF1379" i="2"/>
  <c r="AF1220" i="2"/>
  <c r="AF2035" i="2"/>
  <c r="AF948" i="2"/>
  <c r="AF1256" i="2"/>
  <c r="AF1687" i="2"/>
  <c r="AF1441" i="2"/>
  <c r="AF634" i="2"/>
  <c r="AF1801" i="2"/>
  <c r="AF352" i="2"/>
  <c r="AF1612" i="2"/>
  <c r="AF1856" i="2"/>
  <c r="AF830" i="2"/>
  <c r="AF185" i="2"/>
  <c r="AF1231" i="2"/>
  <c r="AF1101" i="2"/>
  <c r="AF1258" i="2"/>
  <c r="AF1815" i="2"/>
  <c r="AF767" i="2"/>
  <c r="AF897" i="2"/>
  <c r="AF451" i="2"/>
  <c r="AF383" i="2"/>
  <c r="AF2110" i="2"/>
  <c r="AF1280" i="2"/>
  <c r="AF1603" i="2"/>
  <c r="AF770" i="2"/>
  <c r="AF1061" i="2"/>
  <c r="AF1526" i="2"/>
  <c r="AF1763" i="2"/>
  <c r="AF1925" i="2"/>
  <c r="AF1012" i="2"/>
  <c r="AF1141" i="2"/>
  <c r="AF1039" i="2"/>
  <c r="AF1430" i="2"/>
  <c r="AF577" i="2"/>
  <c r="AF1158" i="2"/>
  <c r="AF613" i="2"/>
  <c r="AF291" i="2"/>
  <c r="AF823" i="2"/>
  <c r="AF1246" i="2"/>
  <c r="AF2197" i="2"/>
  <c r="AF251" i="2"/>
  <c r="AF857" i="2"/>
  <c r="AF558" i="2"/>
  <c r="AF1967" i="2"/>
  <c r="AF2021" i="2"/>
  <c r="AF41" i="2"/>
  <c r="AF1251" i="2"/>
  <c r="AF2193" i="2"/>
  <c r="AF655" i="2"/>
  <c r="AF1953" i="2"/>
  <c r="AF579" i="2"/>
  <c r="AF944" i="2"/>
  <c r="AF1439" i="2"/>
  <c r="AF1024" i="2"/>
  <c r="AF57" i="2"/>
  <c r="AF1444" i="2"/>
  <c r="AF1929" i="2"/>
  <c r="AF259" i="2"/>
  <c r="AF1187" i="2"/>
  <c r="AF721" i="2"/>
  <c r="AF2049" i="2"/>
  <c r="AF2091" i="2"/>
  <c r="AF52" i="2"/>
  <c r="AF14" i="2"/>
  <c r="AF455" i="2"/>
  <c r="AF1806" i="2"/>
  <c r="AF214" i="2"/>
  <c r="AF772" i="2"/>
  <c r="AF1867" i="2"/>
  <c r="AF592" i="2"/>
  <c r="AF1684" i="2"/>
  <c r="AF1657" i="2"/>
  <c r="AF898" i="2"/>
  <c r="AF822" i="2"/>
  <c r="AF1508" i="2"/>
  <c r="AF1154" i="2"/>
  <c r="AF339" i="2"/>
  <c r="AF1213" i="2"/>
  <c r="AF1080" i="2"/>
  <c r="AF229" i="2"/>
  <c r="AF875" i="2"/>
  <c r="AF1714" i="2"/>
  <c r="AF654" i="2"/>
  <c r="AF1109" i="2"/>
  <c r="AF1863" i="2"/>
  <c r="AF393" i="2"/>
  <c r="AF415" i="2"/>
  <c r="AF82" i="2"/>
  <c r="AF1788" i="2"/>
  <c r="AF1965" i="2"/>
  <c r="AF2154" i="2"/>
  <c r="AF2159" i="2"/>
  <c r="AF1322" i="2"/>
  <c r="AF954" i="2"/>
  <c r="AF1737" i="2"/>
  <c r="AF1538" i="2"/>
  <c r="AF678" i="2"/>
  <c r="AF1807" i="2"/>
  <c r="AF113" i="2"/>
  <c r="AF633" i="2"/>
  <c r="AF529" i="2"/>
  <c r="AF1148" i="2"/>
  <c r="AF1085" i="2"/>
  <c r="AF2117" i="2"/>
  <c r="AF476" i="2"/>
  <c r="AF1162" i="2"/>
  <c r="AF12" i="2"/>
  <c r="AF2195" i="2"/>
  <c r="AF1368" i="2"/>
  <c r="AF1713" i="2"/>
  <c r="AF1524" i="2"/>
  <c r="AF791" i="2"/>
  <c r="AF1995" i="2"/>
  <c r="AF208" i="2"/>
  <c r="AF1697" i="2"/>
  <c r="AF1866" i="2"/>
  <c r="AF1267" i="2"/>
  <c r="AF36" i="2"/>
  <c r="AF887" i="2"/>
  <c r="AF2072" i="2"/>
  <c r="AF435" i="2"/>
  <c r="AF300" i="2"/>
  <c r="AF1428" i="2"/>
  <c r="AF965" i="2"/>
  <c r="AF327" i="2"/>
  <c r="AF181" i="2"/>
  <c r="AF195" i="2"/>
  <c r="AF1850" i="2"/>
  <c r="AF1363" i="2"/>
  <c r="AF1766" i="2"/>
  <c r="AF924" i="2"/>
  <c r="AF488" i="2"/>
  <c r="AF1653" i="2"/>
  <c r="AF650" i="2"/>
  <c r="AF45" i="2"/>
  <c r="AF7" i="2"/>
  <c r="AF2192" i="2"/>
  <c r="AF1773" i="2"/>
  <c r="AF1446" i="2"/>
  <c r="AF256" i="2"/>
  <c r="AF147" i="2"/>
  <c r="AF440" i="2"/>
  <c r="AF840" i="2"/>
  <c r="AF2071" i="2"/>
  <c r="AF1655" i="2"/>
  <c r="AF1890" i="2"/>
  <c r="AF2007" i="2"/>
  <c r="AF1394" i="2"/>
  <c r="AF913" i="2"/>
  <c r="AF296" i="2"/>
  <c r="AF1702" i="2"/>
  <c r="AF1118" i="2"/>
  <c r="AF1151" i="2"/>
  <c r="AF387" i="2"/>
  <c r="AF310" i="2"/>
  <c r="AF1572" i="2"/>
  <c r="AF204" i="2"/>
  <c r="AF787" i="2"/>
  <c r="AF1178" i="2"/>
  <c r="AF50" i="2"/>
  <c r="AF831" i="2"/>
  <c r="AF1563" i="2"/>
  <c r="AF1038" i="2"/>
  <c r="AF2235" i="2"/>
  <c r="AF323" i="2"/>
  <c r="AF1227" i="2"/>
  <c r="AF333" i="2"/>
  <c r="AF740" i="2"/>
  <c r="AF708" i="2"/>
  <c r="AF1358" i="2"/>
  <c r="AF1973" i="2"/>
  <c r="AF978" i="2"/>
  <c r="AF351" i="2"/>
  <c r="AF610" i="2"/>
  <c r="AF1780" i="2"/>
  <c r="AF446" i="2"/>
  <c r="AF1079" i="2"/>
  <c r="AF1898" i="2"/>
  <c r="AF2134" i="2"/>
  <c r="AF851" i="2"/>
  <c r="AF1329" i="2"/>
  <c r="AF1067" i="2"/>
  <c r="AF2029" i="2"/>
  <c r="AF2028" i="2"/>
  <c r="AF216" i="2"/>
  <c r="AF2025" i="2"/>
  <c r="AF188" i="2"/>
  <c r="AF2056" i="2"/>
  <c r="AF1350" i="2"/>
  <c r="AF1381" i="2"/>
  <c r="AF1919" i="2"/>
  <c r="AF1198" i="2"/>
  <c r="AF542" i="2"/>
  <c r="AF1912" i="2"/>
  <c r="AF1408" i="2"/>
  <c r="AF1365" i="2"/>
  <c r="AF164" i="2"/>
  <c r="AF955" i="2"/>
  <c r="AF167" i="2"/>
  <c r="AF880" i="2"/>
  <c r="AF615" i="2"/>
  <c r="AF933" i="2"/>
  <c r="AF23" i="2"/>
  <c r="AF104" i="2"/>
  <c r="AF804" i="2"/>
  <c r="AF1461" i="2"/>
  <c r="AF124" i="2"/>
  <c r="AF295" i="2"/>
  <c r="AF834" i="2"/>
  <c r="AF1367" i="2"/>
  <c r="AF607" i="2"/>
  <c r="AF1128" i="2"/>
  <c r="AF998" i="2"/>
  <c r="AF1997" i="2"/>
  <c r="AF1437" i="2"/>
  <c r="AF491" i="2"/>
  <c r="AF245" i="2"/>
  <c r="AF789" i="2"/>
  <c r="AF1504" i="2"/>
  <c r="AF2229" i="2"/>
  <c r="AF527" i="2"/>
  <c r="AF156" i="2"/>
  <c r="AF1137" i="2"/>
  <c r="AF1457" i="2"/>
  <c r="AF1271" i="2"/>
  <c r="AF1992" i="2"/>
  <c r="AF254" i="2"/>
  <c r="AF1810" i="2"/>
  <c r="AF507" i="2"/>
  <c r="AF235" i="2"/>
  <c r="AF1284" i="2"/>
  <c r="AF1064" i="2"/>
  <c r="AF962" i="2"/>
  <c r="AF922" i="2"/>
  <c r="AF1378" i="2"/>
  <c r="AF1296" i="2"/>
  <c r="AF2062" i="2"/>
  <c r="AF278" i="2"/>
  <c r="AF1194" i="2"/>
  <c r="AF392" i="2"/>
  <c r="AF2167" i="2"/>
  <c r="AF826" i="2"/>
  <c r="AF1049" i="2"/>
  <c r="AF2108" i="2"/>
  <c r="AF1771" i="2"/>
  <c r="AF1573" i="2"/>
  <c r="AF666" i="2"/>
  <c r="AF2180" i="2"/>
  <c r="AF315" i="2"/>
  <c r="AF117" i="2"/>
  <c r="AF538" i="2"/>
  <c r="AF675" i="2"/>
  <c r="AF1325" i="2"/>
  <c r="AF1268" i="2"/>
  <c r="AF561" i="2"/>
  <c r="AF1197" i="2"/>
  <c r="AF1401" i="2"/>
  <c r="AF342" i="2"/>
  <c r="AF1519" i="2"/>
  <c r="AF1529" i="2"/>
  <c r="AF937" i="2"/>
  <c r="AF661" i="2"/>
  <c r="AF1316" i="2"/>
  <c r="AF2204" i="2"/>
  <c r="AF1405" i="2"/>
  <c r="AF126" i="2"/>
  <c r="AF48" i="2"/>
  <c r="AF379" i="2"/>
  <c r="AF2153" i="2"/>
  <c r="AF144" i="2"/>
  <c r="AF1032" i="2"/>
  <c r="AF1397" i="2"/>
  <c r="AF1904" i="2"/>
  <c r="AF1769" i="2"/>
  <c r="AF989" i="2"/>
  <c r="AF1068" i="2"/>
  <c r="AF227" i="2"/>
  <c r="AF1226" i="2"/>
  <c r="AF1263" i="2"/>
  <c r="AF1281" i="2"/>
  <c r="AF1908" i="2"/>
  <c r="AF1671" i="2"/>
  <c r="AF1398" i="2"/>
  <c r="AF1808" i="2"/>
  <c r="AF1427" i="2"/>
  <c r="AF1934" i="2"/>
  <c r="AF512" i="2"/>
  <c r="AF1371" i="2"/>
  <c r="AF2014" i="2"/>
  <c r="AF1449" i="2"/>
  <c r="AF817" i="2"/>
  <c r="AF67" i="2"/>
  <c r="AF1786" i="2"/>
  <c r="AF707" i="2"/>
  <c r="AF986" i="2"/>
  <c r="AF2095" i="2"/>
  <c r="AF886" i="2"/>
  <c r="AF1404" i="2"/>
  <c r="AF2066" i="2"/>
  <c r="AF1285" i="2"/>
  <c r="AF681" i="2"/>
  <c r="AF247" i="2"/>
  <c r="AF757" i="2"/>
  <c r="AF1903" i="2"/>
  <c r="AF1535" i="2"/>
  <c r="AF190" i="2"/>
  <c r="AF1290" i="2"/>
  <c r="AF1813" i="2"/>
  <c r="AF389" i="2"/>
  <c r="AF761" i="2"/>
  <c r="AF1582" i="2"/>
  <c r="AF1555" i="2"/>
  <c r="AF283" i="2"/>
  <c r="AF2175" i="2"/>
  <c r="AF348" i="2"/>
  <c r="AF1695" i="2"/>
  <c r="AF1222" i="2"/>
  <c r="AF150" i="2"/>
  <c r="AF847" i="2"/>
  <c r="AF1481" i="2"/>
  <c r="AF266" i="2"/>
  <c r="AF1510" i="2"/>
  <c r="AF2208" i="2"/>
  <c r="AF2194" i="2"/>
  <c r="AF1245" i="2"/>
  <c r="AF162" i="2"/>
  <c r="AF1055" i="2"/>
  <c r="AF1500" i="2"/>
  <c r="AF961" i="2"/>
  <c r="AF1634" i="2"/>
  <c r="AF716" i="2"/>
  <c r="AF1591" i="2"/>
  <c r="AF18" i="2"/>
  <c r="AF1129" i="2"/>
  <c r="AF2140" i="2"/>
  <c r="AF494" i="2"/>
  <c r="AF1739" i="2"/>
  <c r="AF2181" i="2"/>
  <c r="AF1916" i="2"/>
  <c r="AF398" i="2"/>
  <c r="AF75" i="2"/>
  <c r="AF475" i="2"/>
  <c r="AF1601" i="2"/>
  <c r="AF1065" i="2"/>
  <c r="AF407" i="2"/>
  <c r="AF473" i="2"/>
  <c r="AF1073" i="2"/>
  <c r="AF1391" i="2"/>
  <c r="AF536" i="2"/>
  <c r="AF1597" i="2"/>
  <c r="AF1746" i="2"/>
  <c r="AF1200" i="2"/>
  <c r="AF1472" i="2"/>
  <c r="AF2036" i="2"/>
  <c r="AF1775" i="2"/>
  <c r="AF439" i="2"/>
  <c r="AF960" i="2"/>
  <c r="AF1607" i="2"/>
  <c r="AF309" i="2"/>
  <c r="AF1705" i="2"/>
  <c r="AF132" i="2"/>
  <c r="AF537" i="2"/>
  <c r="AF1624" i="2"/>
  <c r="AF421" i="2"/>
  <c r="AF860" i="2"/>
  <c r="AF1328" i="2"/>
  <c r="AF1947" i="2"/>
  <c r="AF1917" i="2"/>
  <c r="AF910" i="2"/>
  <c r="AF1458" i="2"/>
  <c r="AF809" i="2"/>
  <c r="AF736" i="2"/>
  <c r="AF58" i="2"/>
  <c r="AF1558" i="2"/>
  <c r="AF711" i="2"/>
  <c r="AF1518" i="2"/>
  <c r="AF211" i="2"/>
  <c r="AF2083" i="2"/>
  <c r="AF1349" i="2"/>
  <c r="AF926" i="2"/>
  <c r="AF1663" i="2"/>
  <c r="AF1314" i="2"/>
  <c r="AF1897" i="2"/>
  <c r="AF406" i="2"/>
  <c r="AF2158" i="2"/>
  <c r="AF151" i="2"/>
  <c r="AF1257" i="2"/>
  <c r="AF1152" i="2"/>
  <c r="AF410" i="2"/>
  <c r="AF1145" i="2"/>
  <c r="AF2039" i="2"/>
  <c r="AF1478" i="2"/>
  <c r="AF1943" i="2"/>
  <c r="AF2106" i="2"/>
  <c r="AF888" i="2"/>
  <c r="AF1845" i="2"/>
  <c r="AF557" i="2"/>
  <c r="AF1944" i="2"/>
  <c r="AF445" i="2"/>
  <c r="AF688" i="2"/>
  <c r="AF2198" i="2"/>
  <c r="AF98" i="2"/>
  <c r="AF568" i="2"/>
  <c r="AF1680" i="2"/>
  <c r="AF203" i="2"/>
  <c r="AF1914" i="2"/>
  <c r="AF1983" i="2"/>
  <c r="AF846" i="2"/>
  <c r="AF928" i="2"/>
  <c r="AF983" i="2"/>
  <c r="AF1812" i="2"/>
  <c r="AF890" i="2"/>
  <c r="AF2076" i="2"/>
  <c r="AF1004" i="2"/>
  <c r="AF13" i="2"/>
  <c r="AF874" i="2"/>
  <c r="AF934" i="2"/>
  <c r="AF115" i="2"/>
  <c r="AF1507" i="2"/>
  <c r="AF449" i="2"/>
  <c r="AF1138" i="2"/>
  <c r="AF1169" i="2"/>
  <c r="AF723" i="2"/>
  <c r="AF676" i="2"/>
  <c r="AF1190" i="2"/>
  <c r="AF800" i="2"/>
  <c r="AF904" i="2"/>
  <c r="AF322" i="2"/>
  <c r="AF1359" i="2"/>
  <c r="AF858" i="2"/>
  <c r="AF2236" i="2"/>
  <c r="AF925" i="2"/>
  <c r="AF2034" i="2"/>
  <c r="AF672" i="2"/>
  <c r="AF2174" i="2"/>
  <c r="AF269" i="2"/>
  <c r="AF267" i="2"/>
  <c r="AF2230" i="2"/>
  <c r="AF2189" i="2"/>
  <c r="AF967" i="2"/>
  <c r="AF591" i="2"/>
  <c r="AF780" i="2"/>
  <c r="AF72" i="2"/>
  <c r="AF1177" i="2"/>
  <c r="AF1005" i="2"/>
  <c r="AF1584" i="2"/>
  <c r="AF1936" i="2"/>
  <c r="AF841" i="2"/>
  <c r="AF1051" i="2"/>
  <c r="AF346" i="2"/>
  <c r="AF477" i="2"/>
  <c r="AF26" i="2"/>
  <c r="AF1351" i="2"/>
  <c r="AF706" i="2"/>
  <c r="AF793" i="2"/>
  <c r="AF2008" i="2"/>
  <c r="AF1123" i="2"/>
  <c r="AF1241" i="2"/>
  <c r="AF1998" i="2"/>
  <c r="AF66" i="2"/>
  <c r="AF1909" i="2"/>
  <c r="AF1816" i="2"/>
  <c r="AF438" i="2"/>
  <c r="AF62" i="2"/>
  <c r="AF2133" i="2"/>
  <c r="AF506" i="2"/>
  <c r="AF361" i="2"/>
  <c r="AF1201" i="2"/>
  <c r="AF2145" i="2"/>
  <c r="AF1087" i="2"/>
  <c r="AF625" i="2"/>
  <c r="AF248" i="2"/>
  <c r="AF431" i="2"/>
  <c r="AF699" i="2"/>
  <c r="AF59" i="2"/>
  <c r="AF1778" i="2"/>
  <c r="AF236" i="2"/>
  <c r="AF1077" i="2"/>
  <c r="AF1060" i="2"/>
  <c r="AF6" i="2"/>
  <c r="AF1819" i="2"/>
  <c r="AF133" i="2"/>
  <c r="AF79" i="2"/>
  <c r="AF1745" i="2"/>
  <c r="AF331" i="2"/>
  <c r="AF1820" i="2"/>
  <c r="AF1330" i="2"/>
  <c r="AF423" i="2"/>
  <c r="AF528" i="2"/>
  <c r="AF737" i="2"/>
  <c r="AF1758" i="2"/>
  <c r="AF1593" i="2"/>
  <c r="AF1720" i="2"/>
  <c r="AF1616" i="2"/>
  <c r="AF218" i="2"/>
  <c r="AF1217" i="2"/>
  <c r="AF1907" i="2"/>
  <c r="AF213" i="2"/>
  <c r="AF784" i="2"/>
  <c r="AF1269" i="2"/>
  <c r="AF1477" i="2"/>
  <c r="AF1021" i="2"/>
  <c r="AF1662" i="2"/>
  <c r="AF187" i="2"/>
  <c r="AF883" i="2"/>
  <c r="AF1121" i="2"/>
  <c r="AF1233" i="2"/>
  <c r="AF372" i="2"/>
  <c r="AF1644" i="2"/>
  <c r="AF1409" i="2"/>
  <c r="AF2042" i="2"/>
  <c r="AF160" i="2"/>
  <c r="AF1617" i="2"/>
  <c r="AF388" i="2"/>
  <c r="AF1641" i="2"/>
  <c r="AF1166" i="2"/>
  <c r="AF1489" i="2"/>
  <c r="AF1100" i="2"/>
  <c r="AF576" i="2"/>
  <c r="AF877" i="2"/>
  <c r="AF483" i="2"/>
  <c r="AF1473" i="2"/>
  <c r="AF359" i="2"/>
  <c r="AF1824" i="2"/>
  <c r="AF705" i="2"/>
  <c r="AF1431" i="2"/>
  <c r="AF360" i="2"/>
  <c r="AF2222" i="2"/>
  <c r="AF882" i="2"/>
  <c r="AF1030" i="2"/>
  <c r="AF1764" i="2"/>
  <c r="AF1665" i="2"/>
  <c r="AF1092" i="2"/>
  <c r="AF1691" i="2"/>
  <c r="AF863" i="2"/>
  <c r="AF1931" i="2"/>
  <c r="AF1250" i="2"/>
  <c r="AF325" i="2"/>
  <c r="AF51" i="2"/>
  <c r="AF1814" i="2"/>
  <c r="AF1512" i="2"/>
  <c r="AF461" i="2"/>
  <c r="AF651" i="2"/>
  <c r="AF1310" i="2"/>
  <c r="AF2094" i="2"/>
  <c r="AF1827" i="2"/>
  <c r="AF1389" i="2"/>
  <c r="AF1509" i="2"/>
  <c r="AF1317" i="2"/>
  <c r="AF1857" i="2"/>
  <c r="AF693" i="2"/>
  <c r="AF792" i="2"/>
  <c r="AF991" i="2"/>
  <c r="AF2147" i="2"/>
  <c r="AF145" i="2"/>
  <c r="AF496" i="2"/>
  <c r="AF1037" i="2"/>
  <c r="AF1707" i="2"/>
  <c r="AF1883" i="2"/>
  <c r="AF802" i="2"/>
  <c r="AF1621" i="2"/>
  <c r="AF816" i="2"/>
  <c r="AF2146" i="2"/>
  <c r="AF183" i="2"/>
  <c r="AF1027" i="2"/>
  <c r="AF748" i="2"/>
  <c r="AF1182" i="2"/>
  <c r="AF516" i="2"/>
  <c r="AF335" i="2"/>
  <c r="AF1184" i="2"/>
  <c r="AF660" i="2"/>
  <c r="AF1416" i="2"/>
  <c r="AF620" i="2"/>
  <c r="AF209" i="2"/>
  <c r="AF1248" i="2"/>
  <c r="AF71" i="2"/>
  <c r="AF1940" i="2"/>
  <c r="AF1467" i="2"/>
  <c r="AF1191" i="2"/>
  <c r="AF1147" i="2"/>
  <c r="AF2054" i="2"/>
  <c r="AF174" i="2"/>
  <c r="AF1928" i="2"/>
  <c r="AF900" i="2"/>
  <c r="AF1161" i="2"/>
  <c r="AF463" i="2"/>
  <c r="AF163" i="2"/>
  <c r="AF425" i="2"/>
  <c r="AF232" i="2"/>
  <c r="AF409" i="2"/>
  <c r="AF2237" i="2"/>
  <c r="AF1796" i="2"/>
  <c r="AF1760" i="2"/>
  <c r="AF1455" i="2"/>
  <c r="AF311" i="2"/>
  <c r="AF367" i="2"/>
  <c r="AF1805" i="2"/>
  <c r="AF1575" i="2"/>
  <c r="AF1937" i="2"/>
  <c r="AF468" i="2"/>
  <c r="AF1193" i="2"/>
  <c r="AF378" i="2"/>
  <c r="AF564" i="2"/>
  <c r="AF459" i="2"/>
  <c r="AF689" i="2"/>
  <c r="AF515" i="2"/>
  <c r="AF732" i="2"/>
  <c r="AF2020" i="2"/>
  <c r="AF2226" i="2"/>
  <c r="AF1821" i="2"/>
  <c r="AF93" i="2"/>
  <c r="AF1646" i="2"/>
  <c r="AF1785" i="2"/>
  <c r="AF430" i="2"/>
  <c r="AF186" i="2"/>
  <c r="AF271" i="2"/>
  <c r="AF1686" i="2"/>
  <c r="AF1802" i="2"/>
  <c r="AF819" i="2"/>
  <c r="AF1050" i="2"/>
  <c r="AF464" i="2"/>
  <c r="AF1189" i="2"/>
  <c r="AF859" i="2"/>
  <c r="AF1790" i="2"/>
  <c r="AF465" i="2"/>
  <c r="AF1960" i="2"/>
  <c r="AF1792" i="2"/>
  <c r="AF1360" i="2"/>
  <c r="AF1950" i="2"/>
  <c r="AF1219" i="2"/>
  <c r="AF1139" i="2"/>
  <c r="AF1423" i="2"/>
  <c r="AF832" i="2"/>
  <c r="AF1986" i="2"/>
  <c r="AF15" i="2"/>
  <c r="AF530" i="2"/>
  <c r="AF1207" i="2"/>
  <c r="AF2003" i="2"/>
  <c r="AF799" i="2"/>
  <c r="AF758" i="2"/>
  <c r="AF274" i="2"/>
  <c r="AF37" i="2"/>
  <c r="AF782" i="2"/>
  <c r="AF722" i="2"/>
  <c r="AF1649" i="2"/>
  <c r="AF908" i="2"/>
  <c r="AF643" i="2"/>
  <c r="AF2137" i="2"/>
  <c r="AF1517" i="2"/>
  <c r="AF129" i="2"/>
  <c r="AF1095" i="2"/>
  <c r="AF60" i="2"/>
  <c r="AF1969" i="2"/>
  <c r="AF938" i="2"/>
  <c r="AF2232" i="2"/>
  <c r="AF1588" i="2"/>
  <c r="AF2144" i="2"/>
  <c r="AF649" i="2"/>
  <c r="AF489" i="2"/>
  <c r="AF570" i="2"/>
  <c r="AF1628" i="2"/>
  <c r="AF861" i="2"/>
  <c r="AF639" i="2"/>
  <c r="AF97" i="2"/>
  <c r="AF1976" i="2"/>
  <c r="AF206" i="2"/>
  <c r="AF1366" i="2"/>
  <c r="AF544" i="2"/>
  <c r="AF402" i="2"/>
  <c r="AF1208" i="2"/>
  <c r="AF1083" i="2"/>
  <c r="AF249" i="2"/>
  <c r="AF664" i="2"/>
  <c r="AF226" i="2"/>
  <c r="AF993" i="2"/>
  <c r="AF1188" i="2"/>
  <c r="AF380" i="2"/>
  <c r="AF987" i="2"/>
  <c r="AF1103" i="2"/>
  <c r="AF1466" i="2"/>
  <c r="AF385" i="2"/>
  <c r="AF1711" i="2"/>
  <c r="AF1772" i="2"/>
  <c r="AF2078" i="2"/>
  <c r="AF146" i="2"/>
  <c r="AF443" i="2"/>
  <c r="AF1689" i="2"/>
  <c r="AF1036" i="2"/>
  <c r="AF2228" i="2"/>
  <c r="AF1105" i="2"/>
  <c r="AF753" i="2"/>
  <c r="AF381" i="2"/>
  <c r="AF1440" i="2"/>
  <c r="AF69" i="2"/>
  <c r="AF1215" i="2"/>
  <c r="AF1088" i="2"/>
  <c r="AF244" i="2"/>
  <c r="AF1693" i="2"/>
  <c r="AF202" i="2"/>
  <c r="AF2115" i="2"/>
  <c r="AF2161" i="2"/>
  <c r="AF2082" i="2"/>
  <c r="AF1044" i="2"/>
  <c r="AF738" i="2"/>
  <c r="AF329" i="2"/>
  <c r="AF720" i="2"/>
  <c r="AF1179" i="2"/>
  <c r="AF403" i="2"/>
  <c r="AF1483" i="2"/>
  <c r="AF312" i="2"/>
  <c r="AF818" i="2"/>
  <c r="AF1549" i="2"/>
  <c r="AF1979" i="2"/>
  <c r="AF2067" i="2"/>
  <c r="AF1429" i="2"/>
  <c r="AF1618" i="2"/>
  <c r="AF1553" i="2"/>
  <c r="AF1493" i="2"/>
  <c r="AF731" i="2"/>
  <c r="AF2184" i="2"/>
  <c r="AF1175" i="2"/>
  <c r="AF959" i="2"/>
  <c r="AF1545" i="2"/>
  <c r="AF1122" i="2"/>
  <c r="AF365" i="2"/>
  <c r="AF1743" i="2"/>
  <c r="AF261" i="2"/>
  <c r="AF1066" i="2"/>
  <c r="AF2118" i="2"/>
  <c r="AF1224" i="2"/>
  <c r="AF644" i="2"/>
  <c r="AF1017" i="2"/>
  <c r="AF1413" i="2"/>
  <c r="AF2216" i="2"/>
  <c r="AF1993" i="2"/>
  <c r="AF497" i="2"/>
  <c r="AF981" i="2"/>
  <c r="AF391" i="2"/>
  <c r="AF522" i="2"/>
  <c r="AF985" i="2"/>
  <c r="AF573" i="2"/>
  <c r="AF1968" i="2"/>
  <c r="AF1651" i="2"/>
  <c r="AF794" i="2"/>
  <c r="AF340" i="2"/>
  <c r="AF1696" i="2"/>
  <c r="AF1664" i="2"/>
  <c r="AF1035" i="2"/>
  <c r="AF1340" i="2"/>
  <c r="AF1022" i="2"/>
  <c r="AF1577" i="2"/>
  <c r="AF1724" i="2"/>
  <c r="AF1384" i="2"/>
  <c r="AF270" i="2"/>
  <c r="AF101" i="2"/>
  <c r="AF590" i="2"/>
  <c r="AF1313" i="2"/>
  <c r="AF1669" i="2"/>
  <c r="AF492" i="2"/>
  <c r="AF2068" i="2"/>
  <c r="AF1546" i="2"/>
  <c r="AF1361" i="2"/>
  <c r="AF1583" i="2"/>
  <c r="AF1054" i="2"/>
  <c r="AF1435" i="2"/>
  <c r="AF1203" i="2"/>
  <c r="AF350" i="2"/>
  <c r="AF1987" i="2"/>
  <c r="AF1000" i="2"/>
  <c r="AF363" i="2"/>
  <c r="AF217" i="2"/>
  <c r="AF77" i="2"/>
  <c r="AF411" i="2"/>
  <c r="AF671" i="2"/>
  <c r="AF481" i="2"/>
  <c r="AF1915" i="2"/>
  <c r="AF1091" i="2"/>
  <c r="AF1186" i="2"/>
  <c r="AF769" i="2"/>
  <c r="AF1214" i="2"/>
  <c r="AF1417" i="2"/>
  <c r="AF1144" i="2"/>
  <c r="AF1393" i="2"/>
  <c r="AF1090" i="2"/>
  <c r="AF1963" i="2"/>
  <c r="AF623" i="2"/>
  <c r="AF581" i="2"/>
  <c r="AF173" i="2"/>
  <c r="AF2170" i="2"/>
  <c r="AF2006" i="2"/>
  <c r="AF308" i="2"/>
  <c r="AF1733" i="2"/>
  <c r="AF583" i="2"/>
  <c r="AF1218" i="2"/>
  <c r="AF314" i="2"/>
  <c r="AF1548" i="2"/>
  <c r="AF893" i="2"/>
  <c r="AF1559" i="2"/>
  <c r="AF1990" i="2"/>
  <c r="AF2040" i="2"/>
  <c r="AF305" i="2"/>
  <c r="AF356" i="2"/>
  <c r="AF1910" i="2"/>
  <c r="AF1626" i="2"/>
  <c r="AF1237" i="2"/>
  <c r="AF2022" i="2"/>
  <c r="AF240" i="2"/>
  <c r="AF682" i="2"/>
  <c r="AF1352" i="2"/>
  <c r="AF585" i="2"/>
  <c r="AF434" i="2"/>
  <c r="AF1468" i="2"/>
  <c r="AF282" i="2"/>
  <c r="AF691" i="2"/>
  <c r="AF401" i="2"/>
  <c r="AF560" i="2"/>
  <c r="AF420" i="2"/>
  <c r="AF1905" i="2"/>
  <c r="AF134" i="2"/>
  <c r="AF811" i="2"/>
  <c r="AF1136" i="2"/>
  <c r="AF783" i="2"/>
  <c r="AF1882" i="2"/>
  <c r="AF1770" i="2"/>
  <c r="AF2214" i="2"/>
  <c r="AF1783" i="2"/>
  <c r="AF621" i="2"/>
  <c r="AF683" i="2"/>
  <c r="AF2024" i="2"/>
  <c r="AF40" i="2"/>
  <c r="AF1333" i="2"/>
  <c r="AF696" i="2"/>
  <c r="AF486" i="2"/>
  <c r="AF2169" i="2"/>
  <c r="AF20" i="2"/>
  <c r="AF142" i="2"/>
  <c r="AF1600" i="2"/>
  <c r="AF454" i="2"/>
  <c r="AF355" i="2"/>
  <c r="AF825" i="2"/>
  <c r="AF159" i="2"/>
  <c r="AF1587" i="2"/>
  <c r="AF152" i="2"/>
  <c r="AF1142" i="2"/>
  <c r="AF2177" i="2"/>
  <c r="AF485" i="2"/>
  <c r="AF1513" i="2"/>
  <c r="AF556" i="2"/>
  <c r="AF220" i="2"/>
  <c r="AF279" i="2"/>
  <c r="AF1033" i="2"/>
  <c r="AF1134" i="2"/>
  <c r="AF341" i="2"/>
  <c r="AF1443" i="2"/>
  <c r="AF2172" i="2"/>
  <c r="AF575" i="2"/>
  <c r="AF193" i="2"/>
  <c r="AF2233" i="2"/>
  <c r="AF1084" i="2"/>
  <c r="AF824" i="2"/>
  <c r="AF284" i="2"/>
  <c r="AF1008" i="2"/>
  <c r="AF1791" i="2"/>
  <c r="AF617" i="2"/>
  <c r="AF1643" i="2"/>
  <c r="AF2080" i="2"/>
  <c r="AF2139" i="2"/>
  <c r="AF814" i="2"/>
  <c r="AF820" i="2"/>
  <c r="AF4" i="2"/>
  <c r="AF807" i="2"/>
  <c r="AF1574" i="2"/>
  <c r="AF1757" i="2"/>
  <c r="AF1731" i="2"/>
  <c r="AF501" i="2"/>
  <c r="AF539" i="2"/>
  <c r="AF304" i="2"/>
  <c r="AF1977" i="2"/>
  <c r="AF1840" i="2"/>
  <c r="AF1264" i="2"/>
  <c r="AF1418" i="2"/>
  <c r="AF1578" i="2"/>
  <c r="AF895" i="2"/>
  <c r="AF1326" i="2"/>
  <c r="AF426" i="2"/>
  <c r="AF1014" i="2"/>
  <c r="AF2104" i="2"/>
  <c r="AF1277" i="2"/>
  <c r="AF73" i="2"/>
  <c r="AF2061" i="2"/>
  <c r="AF2220" i="2"/>
  <c r="AF2001" i="2"/>
  <c r="AF2212" i="2"/>
  <c r="AF628" i="2"/>
  <c r="AF1052" i="2"/>
  <c r="AF1872" i="2"/>
  <c r="AF85" i="2"/>
  <c r="AF601" i="2"/>
  <c r="AF1841" i="2"/>
  <c r="AF255" i="2"/>
  <c r="AF1978" i="2"/>
  <c r="AF988" i="2"/>
  <c r="AF801" i="2"/>
  <c r="AF1957" i="2"/>
  <c r="AF1081" i="2"/>
  <c r="AF1094" i="2"/>
  <c r="AF1172" i="2"/>
  <c r="AF563" i="2"/>
  <c r="AF272" i="2"/>
  <c r="AF396" i="2"/>
  <c r="AF1312" i="2"/>
  <c r="AF1595" i="2"/>
  <c r="AF189" i="2"/>
  <c r="AF1270" i="2"/>
  <c r="AF2182" i="2"/>
  <c r="AF1668" i="2"/>
  <c r="AF472" i="2"/>
  <c r="AF730" i="2"/>
  <c r="AF2128" i="2"/>
  <c r="AF785" i="2"/>
  <c r="AF1498" i="2"/>
  <c r="AF1694" i="2"/>
  <c r="AF1630" i="2"/>
  <c r="AF1557" i="2"/>
  <c r="AF1196" i="2"/>
  <c r="AF215" i="2"/>
  <c r="AF657" i="2"/>
  <c r="AF1984" i="2"/>
  <c r="AF1759" i="2"/>
  <c r="AF81" i="2"/>
  <c r="AF223" i="2"/>
  <c r="AF551" i="2"/>
  <c r="AF896" i="2"/>
  <c r="AF586" i="2"/>
  <c r="AF469" i="2"/>
  <c r="AF1972" i="2"/>
  <c r="AF114" i="2"/>
  <c r="AF212" i="2"/>
  <c r="AF697" i="2"/>
  <c r="AF1295" i="2"/>
  <c r="AF2002" i="2"/>
  <c r="AF559" i="2"/>
  <c r="AF795" i="2"/>
  <c r="AF929" i="2"/>
  <c r="AF951" i="2"/>
  <c r="AF540" i="2"/>
  <c r="AF166" i="2"/>
  <c r="AF603" i="2"/>
  <c r="AF8" i="2"/>
  <c r="AF1718" i="2"/>
  <c r="AF1851" i="2"/>
  <c r="AF1102" i="2"/>
  <c r="AF726" i="2"/>
  <c r="AF1502" i="2"/>
  <c r="AF2171" i="2"/>
  <c r="AF1125" i="2"/>
  <c r="AF1530" i="2"/>
  <c r="AF2152" i="2"/>
  <c r="AF606" i="2"/>
  <c r="AF1864" i="2"/>
  <c r="AF2218" i="2"/>
  <c r="AF158" i="2"/>
  <c r="AF1550" i="2"/>
  <c r="AF1289" i="2"/>
  <c r="AF1335" i="2"/>
  <c r="AF199" i="2"/>
  <c r="AF1450" i="2"/>
  <c r="AF966" i="2"/>
  <c r="AF264" i="2"/>
  <c r="AF436" i="2"/>
  <c r="AF1025" i="2"/>
  <c r="AF1110" i="2"/>
  <c r="AF554" i="2"/>
  <c r="AF432" i="2"/>
  <c r="AF1725" i="2"/>
  <c r="AF2102" i="2"/>
  <c r="AF992" i="2"/>
  <c r="AF775" i="2"/>
  <c r="AF670" i="2"/>
  <c r="AF629" i="2"/>
  <c r="AF692" i="2"/>
  <c r="AF2087" i="2"/>
  <c r="AF1396" i="2"/>
  <c r="AF503" i="2"/>
  <c r="AF1784" i="2"/>
  <c r="AF1456" i="2"/>
  <c r="AF553" i="2"/>
  <c r="AF321" i="2"/>
  <c r="AF984" i="2"/>
  <c r="AF1126" i="2"/>
  <c r="AF1412" i="2"/>
  <c r="AF946" i="2"/>
  <c r="AF1199" i="2"/>
  <c r="AF1076" i="2"/>
  <c r="AF735" i="2"/>
  <c r="AF1964" i="2"/>
  <c r="AF513" i="2"/>
  <c r="AF968" i="2"/>
  <c r="AF1464" i="2"/>
  <c r="AF1266" i="2"/>
  <c r="AF1041" i="2"/>
  <c r="AF1127" i="2"/>
  <c r="AF1098" i="2"/>
  <c r="AF595" i="2"/>
  <c r="AF2090" i="2"/>
  <c r="AF1320" i="2"/>
  <c r="AF2199" i="2"/>
  <c r="AF121" i="2"/>
  <c r="AF30" i="2"/>
  <c r="AF136" i="2"/>
  <c r="AF99" i="2"/>
  <c r="AF808" i="2"/>
  <c r="AF338" i="2"/>
  <c r="AF728" i="2"/>
  <c r="AF364" i="2"/>
  <c r="AF1639" i="2"/>
  <c r="AF1938" i="2"/>
  <c r="AF848" i="2"/>
  <c r="AF1311" i="2"/>
  <c r="AF572" i="2"/>
  <c r="AF1303" i="2"/>
  <c r="AF616" i="2"/>
  <c r="AF1738" i="2"/>
  <c r="AF871" i="2"/>
  <c r="AF587" i="2"/>
  <c r="AF343" i="2"/>
  <c r="AF1353" i="2"/>
  <c r="AF1922" i="2"/>
  <c r="AF1503" i="2"/>
  <c r="AF1688" i="2"/>
  <c r="AF250" i="2"/>
  <c r="AF622" i="2"/>
  <c r="AF940" i="2"/>
  <c r="AF1223" i="2"/>
  <c r="AF588" i="2"/>
  <c r="AF433" i="2"/>
  <c r="AF777" i="2"/>
  <c r="AF1692" i="2"/>
  <c r="AF1568" i="2"/>
  <c r="AF1721" i="2"/>
  <c r="AF1540" i="2"/>
  <c r="AF656" i="2"/>
  <c r="AF2016" i="2"/>
  <c r="AF2163" i="2"/>
  <c r="AF260" i="2"/>
  <c r="AF1858" i="2"/>
  <c r="AF1854" i="2"/>
  <c r="AF1855" i="2"/>
  <c r="AF546" i="2"/>
  <c r="AF289" i="2"/>
  <c r="AF86" i="2"/>
  <c r="AF1434" i="2"/>
  <c r="AF1594" i="2"/>
  <c r="AF2141" i="2"/>
  <c r="AF458" i="2"/>
  <c r="AF1551" i="2"/>
  <c r="AF68" i="2"/>
  <c r="AF1556" i="2"/>
  <c r="AF1292" i="2"/>
  <c r="AF1260" i="2"/>
  <c r="AF176" i="2"/>
  <c r="AF344" i="2"/>
  <c r="AF1833" i="2"/>
  <c r="AF2119" i="2"/>
  <c r="AF979" i="2"/>
  <c r="AF596" i="2"/>
  <c r="AF2018" i="2"/>
  <c r="AF105" i="2"/>
  <c r="AF258" i="2"/>
  <c r="AF1403" i="2"/>
  <c r="AF76" i="2"/>
  <c r="AF1734" i="2"/>
  <c r="AF1471" i="2"/>
  <c r="AF239" i="2"/>
  <c r="AF2173" i="2"/>
  <c r="AF1740" i="2"/>
  <c r="AF1564" i="2"/>
  <c r="AF2219" i="2"/>
  <c r="AF743" i="2"/>
  <c r="AF500" i="2"/>
  <c r="AF2239" i="2"/>
  <c r="AF2063" i="2"/>
  <c r="AF357" i="2"/>
  <c r="AF1727" i="2"/>
  <c r="AF400" i="2"/>
  <c r="AF1474" i="2"/>
  <c r="AF1636" i="2"/>
  <c r="AF2165" i="2"/>
  <c r="AF1252" i="2"/>
  <c r="AF977" i="2"/>
  <c r="AF765" i="2"/>
  <c r="AF175" i="2"/>
  <c r="AF1029" i="2"/>
  <c r="AF526" i="2"/>
  <c r="AF1670" i="2"/>
  <c r="AF1676" i="2"/>
  <c r="AF1377" i="2"/>
  <c r="AF1541" i="2"/>
  <c r="AF1661" i="2"/>
  <c r="AF907" i="2"/>
  <c r="AF957" i="2"/>
  <c r="AF1120" i="2"/>
  <c r="AF1279" i="2"/>
  <c r="AF2124" i="2"/>
  <c r="AF337" i="2"/>
  <c r="AF1836" i="2"/>
  <c r="AF1307" i="2"/>
  <c r="AF866" i="2"/>
  <c r="AF307" i="2"/>
  <c r="AF1962" i="2"/>
  <c r="AF46" i="2"/>
  <c r="AF1107" i="2"/>
  <c r="AF565" i="2"/>
  <c r="AF293" i="2"/>
  <c r="AF2074" i="2"/>
  <c r="AF2031" i="2"/>
  <c r="AF916" i="2"/>
  <c r="AF1048" i="2"/>
  <c r="AF1232" i="2"/>
  <c r="AF1111" i="2"/>
  <c r="AF482" i="2"/>
  <c r="AF1387" i="2"/>
  <c r="AF2103" i="2"/>
  <c r="AF1159" i="2"/>
  <c r="AF1726" i="2"/>
  <c r="AF1954" i="2"/>
  <c r="AF2142" i="2"/>
  <c r="AF2097" i="2"/>
  <c r="AF1069" i="2"/>
  <c r="AF1205" i="2"/>
  <c r="AF332" i="2"/>
  <c r="AF1862" i="2"/>
  <c r="AF1755" i="2"/>
  <c r="AF1562" i="2"/>
  <c r="AF1238" i="2"/>
  <c r="AF2055" i="2"/>
  <c r="AF1354" i="2"/>
  <c r="AF1852" i="2"/>
  <c r="AF1300" i="2"/>
  <c r="AF1015" i="2"/>
  <c r="AF598" i="2"/>
  <c r="AF32" i="2"/>
  <c r="AF788" i="2"/>
  <c r="AF90" i="2"/>
  <c r="AF1876" i="2"/>
  <c r="AF1647" i="2"/>
  <c r="AF1795" i="2"/>
  <c r="AF971" i="2"/>
  <c r="AF778" i="2"/>
  <c r="AF1645" i="2"/>
  <c r="AF1204" i="2"/>
  <c r="AF1157" i="2"/>
  <c r="AF373" i="2"/>
  <c r="AF127" i="2"/>
  <c r="AF1247" i="2"/>
  <c r="AF1537" i="2"/>
  <c r="AF645" i="2"/>
  <c r="AF1167" i="2"/>
  <c r="AF878" i="2"/>
  <c r="AF2099" i="2"/>
  <c r="AF1383" i="2"/>
  <c r="AF2030" i="2"/>
  <c r="AF1209" i="2"/>
  <c r="AF320" i="2"/>
  <c r="AF358" i="2"/>
  <c r="AF1896" i="2"/>
  <c r="AF1334" i="2"/>
  <c r="AF919" i="2"/>
  <c r="AF1818" i="2"/>
  <c r="AF1422" i="2"/>
  <c r="AF1923" i="2"/>
  <c r="AF642" i="2"/>
  <c r="AF1880" i="2"/>
  <c r="AF2206" i="2"/>
  <c r="AF1712" i="2"/>
  <c r="AF171" i="2"/>
  <c r="AF566" i="2"/>
  <c r="AF1153" i="2"/>
  <c r="AF221" i="2"/>
  <c r="AF2176" i="2"/>
  <c r="AF543" i="2"/>
  <c r="AF943" i="2"/>
  <c r="AF1678" i="2"/>
  <c r="AF1426" i="2"/>
  <c r="AF2231" i="2"/>
  <c r="AF1951" i="2"/>
  <c r="AF1096" i="2"/>
  <c r="AF64" i="2"/>
  <c r="AF624" i="2"/>
  <c r="AF143" i="2"/>
  <c r="AF2032" i="2"/>
  <c r="AF549" i="2"/>
  <c r="AF2127" i="2"/>
  <c r="AF140" i="2"/>
  <c r="AF177" i="2"/>
  <c r="AF843" i="2"/>
  <c r="AF141" i="2"/>
  <c r="AF1970" i="2"/>
  <c r="AF1613" i="2"/>
  <c r="AF2073" i="2"/>
  <c r="AF626" i="2"/>
  <c r="AF1346" i="2"/>
  <c r="AF111" i="2"/>
  <c r="AF198" i="2"/>
  <c r="AF582" i="2"/>
  <c r="AF1499" i="2"/>
  <c r="AF1579" i="2"/>
  <c r="AF1475" i="2"/>
  <c r="AF845" i="2"/>
  <c r="AF921" i="2"/>
  <c r="AF1496" i="2"/>
  <c r="AF710" i="2"/>
  <c r="AF326" i="2"/>
  <c r="AF2060" i="2"/>
  <c r="AF631" i="2"/>
  <c r="AF884" i="2"/>
  <c r="AF384" i="2"/>
  <c r="AF599" i="2"/>
  <c r="AF19" i="2"/>
  <c r="AF597" i="2"/>
  <c r="AF1619" i="2"/>
  <c r="AF1877" i="2"/>
  <c r="AF1598" i="2"/>
  <c r="AF1666" i="2"/>
  <c r="AF1386" i="2"/>
  <c r="AF1495" i="2"/>
  <c r="AF179" i="2"/>
  <c r="AF1236" i="2"/>
  <c r="AF263" i="2"/>
  <c r="AF524" i="2"/>
  <c r="AF1265" i="2"/>
  <c r="AF1140" i="2"/>
  <c r="AF2130" i="2"/>
  <c r="AF2122" i="2"/>
  <c r="AF1485" i="2"/>
  <c r="AF276" i="2"/>
  <c r="AF1056" i="2"/>
  <c r="AF1849" i="2"/>
  <c r="AF1448" i="2"/>
  <c r="AF1415" i="2"/>
  <c r="AF1891" i="2"/>
  <c r="AF1339" i="2"/>
  <c r="AF302" i="2"/>
  <c r="AF849" i="2"/>
  <c r="AF1040" i="2"/>
  <c r="AF417" i="2"/>
  <c r="AF17" i="2"/>
  <c r="AF1181" i="2"/>
  <c r="AF1884" i="2"/>
  <c r="AF1703" i="2"/>
  <c r="AF224" i="2"/>
  <c r="AF1971" i="2"/>
  <c r="AF462" i="2"/>
  <c r="AF1736" i="2"/>
  <c r="AF1327" i="2"/>
  <c r="AF252" i="2"/>
  <c r="AF1794" i="2"/>
  <c r="AF1659" i="2"/>
  <c r="AF294" i="2"/>
  <c r="AF471" i="2"/>
  <c r="AF636" i="2"/>
  <c r="AF1183" i="2"/>
  <c r="AF1155" i="2"/>
  <c r="AF589" i="2"/>
  <c r="AF647" i="2"/>
  <c r="AF953" i="2"/>
  <c r="AF313" i="2"/>
  <c r="AF1115" i="2"/>
  <c r="AF614" i="2"/>
  <c r="AF395" i="2"/>
  <c r="AF892" i="2"/>
  <c r="AF1114" i="2"/>
  <c r="AF742" i="2"/>
  <c r="AF796" i="2"/>
  <c r="AF2109" i="2"/>
  <c r="AF1173" i="2"/>
  <c r="AF442" i="2"/>
  <c r="AF243" i="2"/>
  <c r="AF2150" i="2"/>
  <c r="AF856" i="2"/>
  <c r="AF1571" i="2"/>
  <c r="AF1776" i="2"/>
  <c r="AF2157" i="2"/>
  <c r="AF1894" i="2"/>
  <c r="AF702" i="2"/>
  <c r="AF1382" i="2"/>
  <c r="AF504" i="2"/>
  <c r="AF1146" i="2"/>
  <c r="AF567" i="2"/>
  <c r="AF241" i="2"/>
  <c r="AF1611" i="2"/>
  <c r="AF1436" i="2"/>
  <c r="AF779" i="2"/>
  <c r="AF1180" i="2"/>
  <c r="AF632" i="2"/>
  <c r="AF1533" i="2"/>
  <c r="AF1174" i="2"/>
  <c r="AF1454" i="2"/>
  <c r="AF2190" i="2"/>
  <c r="AF1463" i="2"/>
  <c r="AF1902" i="2"/>
  <c r="AF1544" i="2"/>
  <c r="AF303" i="2"/>
  <c r="AF138" i="2"/>
  <c r="AF873" i="2"/>
  <c r="AF1999" i="2"/>
  <c r="AF1640" i="2"/>
  <c r="AF1302" i="2"/>
  <c r="AF744" i="2"/>
  <c r="AF2188" i="2"/>
  <c r="AF870" i="2"/>
  <c r="AF2217" i="2"/>
  <c r="AF1869" i="2"/>
  <c r="AF1018" i="2"/>
  <c r="AF2058" i="2"/>
  <c r="AF230" i="2"/>
  <c r="AF1164" i="2"/>
  <c r="AF1762" i="2"/>
  <c r="AF2162" i="2"/>
  <c r="AF2064" i="2"/>
  <c r="AF1742" i="2"/>
  <c r="AF619" i="2"/>
  <c r="AF1255" i="2"/>
  <c r="AF2085" i="2"/>
  <c r="AF2010" i="2"/>
  <c r="AF253" i="2"/>
  <c r="AF2209" i="2"/>
  <c r="AF1991" i="2"/>
  <c r="AF648" i="2"/>
  <c r="AF1425" i="2"/>
  <c r="AF2138" i="2"/>
  <c r="AF1829" i="2"/>
  <c r="AF194" i="2"/>
  <c r="AF1345" i="2"/>
  <c r="AF122" i="2"/>
  <c r="AF612" i="2"/>
  <c r="AF2221" i="2"/>
  <c r="AF535" i="2"/>
  <c r="AF2045" i="2"/>
  <c r="AF1357" i="2"/>
  <c r="AF1875" i="2"/>
  <c r="AF1752" i="2"/>
  <c r="AF679" i="2"/>
  <c r="AF781" i="2"/>
  <c r="AF1482" i="2"/>
  <c r="AF1374" i="2"/>
  <c r="AF370" i="2"/>
  <c r="AF1629" i="2"/>
  <c r="AF1787" i="2"/>
  <c r="AF578" i="2"/>
  <c r="AF1826" i="2"/>
  <c r="AF2160" i="2"/>
  <c r="AF1298" i="2"/>
  <c r="AF1765" i="2"/>
  <c r="AF1974" i="2"/>
  <c r="AF1554" i="2"/>
  <c r="AF102" i="2"/>
  <c r="AF1515" i="2"/>
  <c r="AF667" i="2"/>
  <c r="AF1253" i="2"/>
  <c r="AF100" i="2"/>
  <c r="AF452" i="2"/>
  <c r="AF1871" i="2"/>
  <c r="AF1185" i="2"/>
  <c r="AF448" i="2"/>
  <c r="AF1323" i="2"/>
  <c r="AF1685" i="2"/>
  <c r="AF1380" i="2"/>
  <c r="AF2136" i="2"/>
  <c r="AF2" i="2"/>
  <c r="AF83" i="2"/>
  <c r="AF1046" i="2"/>
  <c r="AF1847" i="2"/>
  <c r="AF1887" i="2"/>
  <c r="AF1747" i="2"/>
  <c r="AF1442" i="2"/>
  <c r="AF1830" i="2"/>
  <c r="AF1420" i="2"/>
  <c r="AF31" i="2"/>
  <c r="AF1286" i="2"/>
  <c r="AF92" i="2"/>
  <c r="AF733" i="2"/>
  <c r="AF844" i="2"/>
  <c r="AF285" i="2"/>
  <c r="AF316" i="2"/>
  <c r="AF1620" i="2"/>
  <c r="AF739" i="2"/>
  <c r="AF1288" i="2"/>
  <c r="AF172" i="2"/>
  <c r="AF444" i="2"/>
  <c r="AF2026" i="2"/>
  <c r="AF852" i="2"/>
  <c r="AF2092" i="2"/>
  <c r="AF2132" i="2"/>
  <c r="AF1089" i="2"/>
  <c r="AF2059" i="2"/>
  <c r="AF382" i="2"/>
  <c r="AF1488" i="2"/>
  <c r="AF1730" i="2"/>
  <c r="AF1569" i="2"/>
  <c r="AF2241" i="2"/>
  <c r="AF1291" i="2"/>
  <c r="AF1566" i="2"/>
  <c r="AF1774" i="2"/>
  <c r="AF1874" i="2"/>
  <c r="AF1028" i="2"/>
  <c r="AF2019" i="2"/>
  <c r="AF1627" i="2"/>
  <c r="AF170" i="2"/>
  <c r="AF1924" i="2"/>
  <c r="AF755" i="2"/>
  <c r="AF495" i="2"/>
  <c r="AF95" i="2"/>
  <c r="AF1452" i="2"/>
  <c r="AF869" i="2"/>
  <c r="AF265" i="2"/>
  <c r="AF750" i="2"/>
  <c r="AF1075" i="2"/>
  <c r="AF932" i="2"/>
  <c r="AF1888" i="2"/>
  <c r="AF107" i="2"/>
  <c r="AF511" i="2"/>
  <c r="AF498" i="2"/>
  <c r="AF148" i="2"/>
  <c r="AF237" i="2"/>
  <c r="AF2121" i="2"/>
  <c r="AF1899" i="2"/>
  <c r="AF1301" i="2"/>
  <c r="AF1132" i="2"/>
  <c r="AF1082" i="2"/>
  <c r="AF11" i="2"/>
  <c r="AF390" i="2"/>
  <c r="AF1388" i="2"/>
  <c r="AF520" i="2"/>
  <c r="AF1604" i="2"/>
  <c r="AF646" i="2"/>
  <c r="AF1667" i="2"/>
  <c r="AF1210" i="2"/>
  <c r="AF375" i="2"/>
  <c r="AF727" i="2"/>
  <c r="AF1511" i="2"/>
  <c r="AF2210" i="2"/>
  <c r="AF1305" i="2"/>
  <c r="AF178" i="2"/>
  <c r="AF155" i="2"/>
  <c r="AF1913" i="2"/>
  <c r="AF1315" i="2"/>
  <c r="AF1011" i="2"/>
  <c r="AF353" i="2"/>
  <c r="AF665" i="2"/>
  <c r="AF96" i="2"/>
  <c r="AF2201" i="2"/>
  <c r="AF2012" i="2"/>
  <c r="AF1375" i="2"/>
  <c r="AF1615" i="2"/>
  <c r="AF752" i="2"/>
  <c r="AF345" i="2"/>
  <c r="AF21" i="2"/>
  <c r="AF262" i="2"/>
  <c r="AF1294" i="2"/>
  <c r="AF571" i="2"/>
  <c r="AF713" i="2"/>
  <c r="AF1985" i="2"/>
  <c r="AF1112" i="2"/>
  <c r="AF1930" i="2"/>
  <c r="AF1886" i="2"/>
  <c r="AF1516" i="2"/>
  <c r="AF354" i="2"/>
  <c r="AF548" i="2"/>
  <c r="AF1355" i="2"/>
  <c r="AF1797" i="2"/>
  <c r="AF1053" i="2"/>
  <c r="AF1761" i="2"/>
  <c r="AF2205" i="2"/>
  <c r="AF88" i="2"/>
  <c r="AF1390" i="2"/>
  <c r="AF2112" i="2"/>
  <c r="AF1402" i="2"/>
  <c r="AF128" i="2"/>
  <c r="AF1741" i="2"/>
  <c r="AF1106" i="2"/>
  <c r="AF1013" i="2"/>
  <c r="AF1656" i="2"/>
  <c r="AF1150" i="2"/>
  <c r="AF103" i="2"/>
  <c r="AF480" i="2"/>
  <c r="AF609" i="2"/>
  <c r="AF1861" i="2"/>
  <c r="AF1751" i="2"/>
  <c r="AF1552" i="2"/>
  <c r="AF2155" i="2"/>
  <c r="AF868" i="2"/>
  <c r="AF108" i="2"/>
  <c r="AF1168" i="2"/>
  <c r="AF63" i="2"/>
  <c r="AF205" i="2"/>
  <c r="AF2120" i="2"/>
  <c r="AF902" i="2"/>
  <c r="AF1086" i="2"/>
  <c r="AF1240" i="2"/>
  <c r="AF855" i="2"/>
  <c r="AF1228" i="2"/>
  <c r="AF1364" i="2"/>
  <c r="AF1336" i="2"/>
  <c r="AF479" i="2"/>
  <c r="AF412" i="2"/>
  <c r="AF618" i="2"/>
  <c r="AF369" i="2"/>
  <c r="AF1700" i="2"/>
  <c r="AF460" i="2"/>
  <c r="AF1654" i="2"/>
  <c r="AF441" i="2"/>
  <c r="AF534" i="2"/>
  <c r="AF399" i="2"/>
  <c r="AF1547" i="2"/>
  <c r="AF703" i="2"/>
  <c r="AF1825" i="2"/>
  <c r="AF2017" i="2"/>
  <c r="AF1633" i="2"/>
  <c r="AF2107" i="2"/>
  <c r="AF942" i="2"/>
  <c r="AF1885" i="2"/>
  <c r="AF685" i="2"/>
  <c r="AF923" i="2"/>
  <c r="AF1514" i="2"/>
  <c r="AF1961" i="2"/>
  <c r="AF912" i="2"/>
  <c r="AF196" i="2"/>
  <c r="AF112" i="2"/>
  <c r="AF2151" i="2"/>
  <c r="AF2047" i="2"/>
  <c r="AF956" i="2"/>
  <c r="AF1156" i="2"/>
  <c r="AF2227" i="2"/>
  <c r="AF1817" i="2"/>
  <c r="AF1176" i="2"/>
  <c r="AF1104" i="2"/>
  <c r="AF941" i="2"/>
  <c r="AF1543" i="2"/>
  <c r="AF275" i="2"/>
  <c r="AF805" i="2"/>
  <c r="AF277" i="2"/>
  <c r="AF605" i="2"/>
  <c r="AF1704" i="2"/>
  <c r="AF555" i="2"/>
  <c r="AF1637" i="2"/>
  <c r="AF154" i="2"/>
  <c r="AF828" i="2"/>
  <c r="AF2089" i="2"/>
  <c r="AF674" i="2"/>
  <c r="AF1565" i="2"/>
  <c r="AF909" i="2"/>
  <c r="AF1980" i="2"/>
  <c r="AF531" i="2"/>
  <c r="AF1031" i="2"/>
  <c r="AF1026" i="2"/>
  <c r="AF2113" i="2"/>
  <c r="AF1399" i="2"/>
  <c r="AF894" i="2"/>
  <c r="AF1660" i="2"/>
  <c r="AF2096" i="2"/>
  <c r="AF734" i="2"/>
  <c r="AF1057" i="2"/>
  <c r="AF35" i="2"/>
  <c r="AF1948" i="2"/>
  <c r="AG2207" i="2"/>
  <c r="AG234" i="2"/>
  <c r="AG1580" i="2"/>
  <c r="AG1362" i="2"/>
  <c r="AG1406" i="2"/>
  <c r="AG600" i="2"/>
  <c r="AG1445" i="2"/>
  <c r="AG1753" i="2"/>
  <c r="AG1009" i="2"/>
  <c r="AG1249" i="2"/>
  <c r="AG1072" i="2"/>
  <c r="AG292" i="2"/>
  <c r="AG1952" i="2"/>
  <c r="AG94" i="2"/>
  <c r="AG865" i="2"/>
  <c r="AG927" i="2"/>
  <c r="AG349" i="2"/>
  <c r="AG745" i="2"/>
  <c r="AG1348" i="2"/>
  <c r="AG2143" i="2"/>
  <c r="AG1828" i="2"/>
  <c r="AG29" i="2"/>
  <c r="AG1853" i="2"/>
  <c r="AG153" i="2"/>
  <c r="AG1341" i="2"/>
  <c r="AG56" i="2"/>
  <c r="AG935" i="2"/>
  <c r="AG1590" i="2"/>
  <c r="AG1560" i="2"/>
  <c r="AG1744" i="2"/>
  <c r="AG994" i="2"/>
  <c r="AG853" i="2"/>
  <c r="AG319" i="2"/>
  <c r="AG1016" i="2"/>
  <c r="AG1722" i="2"/>
  <c r="AG317" i="2"/>
  <c r="AG2100" i="2"/>
  <c r="AG797" i="2"/>
  <c r="AG413" i="2"/>
  <c r="AG91" i="2"/>
  <c r="AG34" i="2"/>
  <c r="AG1133" i="2"/>
  <c r="AG1542" i="2"/>
  <c r="AG5" i="2"/>
  <c r="AG1561" i="2"/>
  <c r="AG408" i="2"/>
  <c r="AG1608" i="2"/>
  <c r="AG2164" i="2"/>
  <c r="AG774" i="2"/>
  <c r="AG574" i="2"/>
  <c r="AG1414" i="2"/>
  <c r="AG776" i="2"/>
  <c r="AG2027" i="2"/>
  <c r="AG790" i="2"/>
  <c r="AG1262" i="2"/>
  <c r="AG1958" i="2"/>
  <c r="AG242" i="2"/>
  <c r="AG1839" i="2"/>
  <c r="AG1274" i="2"/>
  <c r="AG1893" i="2"/>
  <c r="AG1006" i="2"/>
  <c r="AG1283" i="2"/>
  <c r="AG2046" i="2"/>
  <c r="AG917" i="2"/>
  <c r="AG2041" i="2"/>
  <c r="AG833" i="2"/>
  <c r="AG2081" i="2"/>
  <c r="AG2186" i="2"/>
  <c r="AG169" i="2"/>
  <c r="AG1528" i="2"/>
  <c r="AG1047" i="2"/>
  <c r="AG1116" i="2"/>
  <c r="AG1370" i="2"/>
  <c r="AG1244" i="2"/>
  <c r="AG2187" i="2"/>
  <c r="AG829" i="2"/>
  <c r="AG1221" i="2"/>
  <c r="AG39" i="2"/>
  <c r="AG669" i="2"/>
  <c r="AG821" i="2"/>
  <c r="AG139" i="2"/>
  <c r="AG911" i="2"/>
  <c r="AG1844" i="2"/>
  <c r="AG1230" i="2"/>
  <c r="AG165" i="2"/>
  <c r="AG233" i="2"/>
  <c r="AG1097" i="2"/>
  <c r="AG2200" i="2"/>
  <c r="AG405" i="2"/>
  <c r="AG1585" i="2"/>
  <c r="AG2238" i="2"/>
  <c r="AG1034" i="2"/>
  <c r="AG246" i="2"/>
  <c r="AG905" i="2"/>
  <c r="AG569" i="2"/>
  <c r="AG1343" i="2"/>
  <c r="AG2023" i="2"/>
  <c r="AG1881" i="2"/>
  <c r="AG2126" i="2"/>
  <c r="AG137" i="2"/>
  <c r="AG1308" i="2"/>
  <c r="AG470" i="2"/>
  <c r="AG952" i="2"/>
  <c r="AG1486" i="2"/>
  <c r="AG1342" i="2"/>
  <c r="AG1275" i="2"/>
  <c r="AG718" i="2"/>
  <c r="AG394" i="2"/>
  <c r="AG1589" i="2"/>
  <c r="AG1699" i="2"/>
  <c r="AG2213" i="2"/>
  <c r="AG1045" i="2"/>
  <c r="AG837" i="2"/>
  <c r="AG1803" i="2"/>
  <c r="AG1749" i="2"/>
  <c r="AG694" i="2"/>
  <c r="AG1254" i="2"/>
  <c r="AG1460" i="2"/>
  <c r="AG1525" i="2"/>
  <c r="AG2079" i="2"/>
  <c r="AG1536" i="2"/>
  <c r="AG1272" i="2"/>
  <c r="AG1982" i="2"/>
  <c r="AG1748" i="2"/>
  <c r="AG1648" i="2"/>
  <c r="AG958" i="2"/>
  <c r="AG1170" i="2"/>
  <c r="AG74" i="2"/>
  <c r="AG374" i="2"/>
  <c r="AG1321" i="2"/>
  <c r="AG1070" i="2"/>
  <c r="AG2048" i="2"/>
  <c r="AG698" i="2"/>
  <c r="AG1211" i="2"/>
  <c r="AG288" i="2"/>
  <c r="AG1527" i="2"/>
  <c r="AG1800" i="2"/>
  <c r="AG1419" i="2"/>
  <c r="AG838" i="2"/>
  <c r="AG2148" i="2"/>
  <c r="AG1407" i="2"/>
  <c r="AG123" i="2"/>
  <c r="AG1287" i="2"/>
  <c r="AG1501" i="2"/>
  <c r="AG687" i="2"/>
  <c r="AG2179" i="2"/>
  <c r="AG1421" i="2"/>
  <c r="AG376" i="2"/>
  <c r="AG680" i="2"/>
  <c r="AG1911" i="2"/>
  <c r="AG668" i="2"/>
  <c r="AG318" i="2"/>
  <c r="AG1042" i="2"/>
  <c r="AG939" i="2"/>
  <c r="AG1372" i="2"/>
  <c r="AG1337" i="2"/>
  <c r="AG2116" i="2"/>
  <c r="AG54" i="2"/>
  <c r="AG1596" i="2"/>
  <c r="AG945" i="2"/>
  <c r="AG1124" i="2"/>
  <c r="AG1900" i="2"/>
  <c r="AG22" i="2"/>
  <c r="AG286" i="2"/>
  <c r="AG47" i="2"/>
  <c r="AG2149" i="2"/>
  <c r="AG1093" i="2"/>
  <c r="AG24" i="2"/>
  <c r="AG1674" i="2"/>
  <c r="AG502" i="2"/>
  <c r="AG125" i="2"/>
  <c r="AG1369" i="2"/>
  <c r="AG1019" i="2"/>
  <c r="AG1469" i="2"/>
  <c r="AG1206" i="2"/>
  <c r="AG764" i="2"/>
  <c r="AG1259" i="2"/>
  <c r="AG1505" i="2"/>
  <c r="AG1981" i="2"/>
  <c r="AG168" i="2"/>
  <c r="AG1625" i="2"/>
  <c r="AG386" i="2"/>
  <c r="AG1282" i="2"/>
  <c r="AG1698" i="2"/>
  <c r="AG1782" i="2"/>
  <c r="AG602" i="2"/>
  <c r="AG1497" i="2"/>
  <c r="AG210" i="2"/>
  <c r="AG1438" i="2"/>
  <c r="AG1410" i="2"/>
  <c r="AG1539" i="2"/>
  <c r="AG1586" i="2"/>
  <c r="AG1638" i="2"/>
  <c r="AG467" i="2"/>
  <c r="AG1212" i="2"/>
  <c r="AG61" i="2"/>
  <c r="AG714" i="2"/>
  <c r="AG428" i="2"/>
  <c r="AG914" i="2"/>
  <c r="AG287" i="2"/>
  <c r="AG2043" i="2"/>
  <c r="AG1614" i="2"/>
  <c r="AG49" i="2"/>
  <c r="AG110" i="2"/>
  <c r="AG1534" i="2"/>
  <c r="AG964" i="2"/>
  <c r="AG786" i="2"/>
  <c r="AG1592" i="2"/>
  <c r="AG915" i="2"/>
  <c r="AG1225" i="2"/>
  <c r="AG366" i="2"/>
  <c r="AG1729" i="2"/>
  <c r="AG1484" i="2"/>
  <c r="AG972" i="2"/>
  <c r="AG584" i="2"/>
  <c r="AG1276" i="2"/>
  <c r="AG1506" i="2"/>
  <c r="AG1843" i="2"/>
  <c r="AG200" i="2"/>
  <c r="AG663" i="2"/>
  <c r="AG700" i="2"/>
  <c r="AG980" i="2"/>
  <c r="AG2202" i="2"/>
  <c r="AG419" i="2"/>
  <c r="AG1708" i="2"/>
  <c r="AG1946" i="2"/>
  <c r="AG135" i="2"/>
  <c r="AG301" i="2"/>
  <c r="AG963" i="2"/>
  <c r="AG1941" i="2"/>
  <c r="AG701" i="2"/>
  <c r="AG2225" i="2"/>
  <c r="AG1838" i="2"/>
  <c r="AG1723" i="2"/>
  <c r="AG1811" i="2"/>
  <c r="AG1831" i="2"/>
  <c r="AG1432" i="2"/>
  <c r="AG207" i="2"/>
  <c r="AG509" i="2"/>
  <c r="AG1108" i="2"/>
  <c r="AG950" i="2"/>
  <c r="AG466" i="2"/>
  <c r="AG1239" i="2"/>
  <c r="AG1234" i="2"/>
  <c r="AG1202" i="2"/>
  <c r="AG16" i="2"/>
  <c r="AG1935" i="2"/>
  <c r="AG1779" i="2"/>
  <c r="AG969" i="2"/>
  <c r="AG1165" i="2"/>
  <c r="AG161" i="2"/>
  <c r="AG119" i="2"/>
  <c r="AG997" i="2"/>
  <c r="AG1975" i="2"/>
  <c r="AG28" i="2"/>
  <c r="AG1480" i="2"/>
  <c r="AG1400" i="2"/>
  <c r="AG1309" i="2"/>
  <c r="AG499" i="2"/>
  <c r="AG2223" i="2"/>
  <c r="AG995" i="2"/>
  <c r="AG673" i="2"/>
  <c r="AG231" i="2"/>
  <c r="AG1675" i="2"/>
  <c r="AG1273" i="2"/>
  <c r="AG518" i="2"/>
  <c r="AG2101" i="2"/>
  <c r="AG766" i="2"/>
  <c r="AG1385" i="2"/>
  <c r="AG106" i="2"/>
  <c r="AG1062" i="2"/>
  <c r="AG594" i="2"/>
  <c r="AG1955" i="2"/>
  <c r="AG78" i="2"/>
  <c r="AG1395" i="2"/>
  <c r="AG1319" i="2"/>
  <c r="AG872" i="2"/>
  <c r="AG1338" i="2"/>
  <c r="AG936" i="2"/>
  <c r="AG741" i="2"/>
  <c r="AG885" i="2"/>
  <c r="AG80" i="2"/>
  <c r="AG1959" i="2"/>
  <c r="AG429" i="2"/>
  <c r="AG2044" i="2"/>
  <c r="AG453" i="2"/>
  <c r="AG1344" i="2"/>
  <c r="AG1842" i="2"/>
  <c r="AG1949" i="2"/>
  <c r="AG712" i="2"/>
  <c r="AG2015" i="2"/>
  <c r="AG334" i="2"/>
  <c r="AG478" i="2"/>
  <c r="AG281" i="2"/>
  <c r="AG273" i="2"/>
  <c r="AG109" i="2"/>
  <c r="AG525" i="2"/>
  <c r="AG976" i="2"/>
  <c r="AG1376" i="2"/>
  <c r="AG1878" i="2"/>
  <c r="AG131" i="2"/>
  <c r="AG1143" i="2"/>
  <c r="AG1860" i="2"/>
  <c r="AG1701" i="2"/>
  <c r="AG1373" i="2"/>
  <c r="AG1521" i="2"/>
  <c r="AG810" i="2"/>
  <c r="AG803" i="2"/>
  <c r="AG1870" i="2"/>
  <c r="AG1989" i="2"/>
  <c r="AG1306" i="2"/>
  <c r="AG523" i="2"/>
  <c r="AG1007" i="2"/>
  <c r="AG456" i="2"/>
  <c r="AG450" i="2"/>
  <c r="AG377" i="2"/>
  <c r="AG1113" i="2"/>
  <c r="AG1567" i="2"/>
  <c r="AG1523" i="2"/>
  <c r="AG719" i="2"/>
  <c r="AG510" i="2"/>
  <c r="AG762" i="2"/>
  <c r="AG53" i="2"/>
  <c r="AG1606" i="2"/>
  <c r="AG630" i="2"/>
  <c r="AG545" i="2"/>
  <c r="AG806" i="2"/>
  <c r="AG1921" i="2"/>
  <c r="AG2065" i="2"/>
  <c r="AG1242" i="2"/>
  <c r="AG715" i="2"/>
  <c r="AG157" i="2"/>
  <c r="AG1433" i="2"/>
  <c r="AG118" i="2"/>
  <c r="AG2088" i="2"/>
  <c r="AG487" i="2"/>
  <c r="AG1610" i="2"/>
  <c r="AG2185" i="2"/>
  <c r="AG404" i="2"/>
  <c r="AG1793" i="2"/>
  <c r="AG686" i="2"/>
  <c r="AG1347" i="2"/>
  <c r="AG424" i="2"/>
  <c r="AG1768" i="2"/>
  <c r="AG751" i="2"/>
  <c r="AG43" i="2"/>
  <c r="AG1966" i="2"/>
  <c r="AG1798" i="2"/>
  <c r="AG1939" i="2"/>
  <c r="AG447" i="2"/>
  <c r="AG658" i="2"/>
  <c r="AG1424" i="2"/>
  <c r="AG763" i="2"/>
  <c r="AG1994" i="2"/>
  <c r="AG1071" i="2"/>
  <c r="AG1459" i="2"/>
  <c r="AG505" i="2"/>
  <c r="AG684" i="2"/>
  <c r="AG1926" i="2"/>
  <c r="AG2196" i="2"/>
  <c r="AG876" i="2"/>
  <c r="AG593" i="2"/>
  <c r="AG918" i="2"/>
  <c r="AG1278" i="2"/>
  <c r="AG1059" i="2"/>
  <c r="AG1453" i="2"/>
  <c r="AG1058" i="2"/>
  <c r="AG562" i="2"/>
  <c r="AG225" i="2"/>
  <c r="AG1799" i="2"/>
  <c r="AG635" i="2"/>
  <c r="AG1732" i="2"/>
  <c r="AG990" i="2"/>
  <c r="AG1809" i="2"/>
  <c r="AG1933" i="2"/>
  <c r="AG2038" i="2"/>
  <c r="AG1750" i="2"/>
  <c r="AG760" i="2"/>
  <c r="AG541" i="2"/>
  <c r="AG268" i="2"/>
  <c r="AG1623" i="2"/>
  <c r="AG42" i="2"/>
  <c r="AG328" i="2"/>
  <c r="AG1681" i="2"/>
  <c r="AG89" i="2"/>
  <c r="AG1683" i="2"/>
  <c r="AG1117" i="2"/>
  <c r="AG1988" i="2"/>
  <c r="AG1074" i="2"/>
  <c r="AG973" i="2"/>
  <c r="AG1650" i="2"/>
  <c r="AG533" i="2"/>
  <c r="AG44" i="2"/>
  <c r="AG33" i="2"/>
  <c r="AG290" i="2"/>
  <c r="AG2070" i="2"/>
  <c r="AG999" i="2"/>
  <c r="AG1632" i="2"/>
  <c r="AG2105" i="2"/>
  <c r="AG1635" i="2"/>
  <c r="AG690" i="2"/>
  <c r="AG1171" i="2"/>
  <c r="AG1522" i="2"/>
  <c r="AG1119" i="2"/>
  <c r="AG1532" i="2"/>
  <c r="AG2075" i="2"/>
  <c r="AG835" i="2"/>
  <c r="AG1130" i="2"/>
  <c r="AG1719" i="2"/>
  <c r="AG889" i="2"/>
  <c r="AG975" i="2"/>
  <c r="AG1216" i="2"/>
  <c r="AG490" i="2"/>
  <c r="AG662" i="2"/>
  <c r="AG2129" i="2"/>
  <c r="AG191" i="2"/>
  <c r="AG1945" i="2"/>
  <c r="AG1690" i="2"/>
  <c r="AG974" i="2"/>
  <c r="AG2215" i="2"/>
  <c r="AG1149" i="2"/>
  <c r="AG2009" i="2"/>
  <c r="AG1846" i="2"/>
  <c r="AG219" i="2"/>
  <c r="AG1531" i="2"/>
  <c r="AG864" i="2"/>
  <c r="AG116" i="2"/>
  <c r="AG638" i="2"/>
  <c r="AG2069" i="2"/>
  <c r="AG1447" i="2"/>
  <c r="AG604" i="2"/>
  <c r="AG70" i="2"/>
  <c r="AG1494" i="2"/>
  <c r="AG2125" i="2"/>
  <c r="AG414" i="2"/>
  <c r="AG1131" i="2"/>
  <c r="AG1672" i="2"/>
  <c r="AG1715" i="2"/>
  <c r="AG130" i="2"/>
  <c r="AG1642" i="2"/>
  <c r="AG330" i="2"/>
  <c r="AG2240" i="2"/>
  <c r="AG2050" i="2"/>
  <c r="AG637" i="2"/>
  <c r="AG1160" i="2"/>
  <c r="AG1462" i="2"/>
  <c r="AG1789" i="2"/>
  <c r="AG1716" i="2"/>
  <c r="AG1822" i="2"/>
  <c r="AG1682" i="2"/>
  <c r="AG839" i="2"/>
  <c r="AG901" i="2"/>
  <c r="AG982" i="2"/>
  <c r="AG1735" i="2"/>
  <c r="AG1063" i="2"/>
  <c r="AG1781" i="2"/>
  <c r="AG192" i="2"/>
  <c r="AG368" i="2"/>
  <c r="AG1920" i="2"/>
  <c r="AG514" i="2"/>
  <c r="AG1932" i="2"/>
  <c r="AG879" i="2"/>
  <c r="AG640" i="2"/>
  <c r="AG1906" i="2"/>
  <c r="AG2123" i="2"/>
  <c r="AG1476" i="2"/>
  <c r="AG906" i="2"/>
  <c r="AG280" i="2"/>
  <c r="AG10" i="2"/>
  <c r="AG611" i="2"/>
  <c r="AG2168" i="2"/>
  <c r="AG677" i="2"/>
  <c r="AG547" i="2"/>
  <c r="AG970" i="2"/>
  <c r="AG297" i="2"/>
  <c r="AG947" i="2"/>
  <c r="AG1192" i="2"/>
  <c r="AG87" i="2"/>
  <c r="AG84" i="2"/>
  <c r="AG754" i="2"/>
  <c r="AG422" i="2"/>
  <c r="AG182" i="2"/>
  <c r="AG437" i="2"/>
  <c r="AG1710" i="2"/>
  <c r="AG949" i="2"/>
  <c r="AG2111" i="2"/>
  <c r="AG1859" i="2"/>
  <c r="AG724" i="2"/>
  <c r="AG1599" i="2"/>
  <c r="AG1001" i="2"/>
  <c r="AG1679" i="2"/>
  <c r="AG1411" i="2"/>
  <c r="AG397" i="2"/>
  <c r="AG1324" i="2"/>
  <c r="AG1901" i="2"/>
  <c r="AG1717" i="2"/>
  <c r="AG867" i="2"/>
  <c r="AG1834" i="2"/>
  <c r="AG1020" i="2"/>
  <c r="AG1956" i="2"/>
  <c r="AG768" i="2"/>
  <c r="AG695" i="2"/>
  <c r="AG552" i="2"/>
  <c r="AG238" i="2"/>
  <c r="AG2013" i="2"/>
  <c r="AG1492" i="2"/>
  <c r="AG2052" i="2"/>
  <c r="AG1609" i="2"/>
  <c r="AG2077" i="2"/>
  <c r="AG25" i="2"/>
  <c r="AG2011" i="2"/>
  <c r="AG580" i="2"/>
  <c r="AG306" i="2"/>
  <c r="AG493" i="2"/>
  <c r="AG1996" i="2"/>
  <c r="AG532" i="2"/>
  <c r="AG652" i="2"/>
  <c r="AG2191" i="2"/>
  <c r="AG1865" i="2"/>
  <c r="AG854" i="2"/>
  <c r="AG1848" i="2"/>
  <c r="AG1837" i="2"/>
  <c r="AG1581" i="2"/>
  <c r="AG2093" i="2"/>
  <c r="AG1879" i="2"/>
  <c r="AG519" i="2"/>
  <c r="AG836" i="2"/>
  <c r="AG2051" i="2"/>
  <c r="AG1873" i="2"/>
  <c r="AG996" i="2"/>
  <c r="AG746" i="2"/>
  <c r="AG931" i="2"/>
  <c r="AG1229" i="2"/>
  <c r="AG759" i="2"/>
  <c r="AG2037" i="2"/>
  <c r="AG1135" i="2"/>
  <c r="AG201" i="2"/>
  <c r="AG747" i="2"/>
  <c r="AG1304" i="2"/>
  <c r="AG517" i="2"/>
  <c r="AG1299" i="2"/>
  <c r="AG641" i="2"/>
  <c r="AG1777" i="2"/>
  <c r="AG1892" i="2"/>
  <c r="AG2131" i="2"/>
  <c r="AG2098" i="2"/>
  <c r="AG1490" i="2"/>
  <c r="AG1605" i="2"/>
  <c r="AG2084" i="2"/>
  <c r="AG1243" i="2"/>
  <c r="AG1293" i="2"/>
  <c r="AG2057" i="2"/>
  <c r="AG812" i="2"/>
  <c r="AG1622" i="2"/>
  <c r="AG2166" i="2"/>
  <c r="AG1235" i="2"/>
  <c r="AG418" i="2"/>
  <c r="AG371" i="2"/>
  <c r="AG653" i="2"/>
  <c r="AG1868" i="2"/>
  <c r="AG1479" i="2"/>
  <c r="AG55" i="2"/>
  <c r="AG756" i="2"/>
  <c r="AG1767" i="2"/>
  <c r="AG1392" i="2"/>
  <c r="AG2156" i="2"/>
  <c r="AG1331" i="2"/>
  <c r="AG416" i="2"/>
  <c r="AG1576" i="2"/>
  <c r="AG1942" i="2"/>
  <c r="AG1078" i="2"/>
  <c r="AG1570" i="2"/>
  <c r="AG484" i="2"/>
  <c r="AG798" i="2"/>
  <c r="AG920" i="2"/>
  <c r="AG324" i="2"/>
  <c r="AG659" i="2"/>
  <c r="AG222" i="2"/>
  <c r="AG1261" i="2"/>
  <c r="AG1754" i="2"/>
  <c r="AG773" i="2"/>
  <c r="AG149" i="2"/>
  <c r="AG1297" i="2"/>
  <c r="AG257" i="2"/>
  <c r="AG120" i="2"/>
  <c r="AG1332" i="2"/>
  <c r="AG930" i="2"/>
  <c r="AG1099" i="2"/>
  <c r="AG457" i="2"/>
  <c r="AG709" i="2"/>
  <c r="AG9" i="2"/>
  <c r="AG228" i="2"/>
  <c r="AG862" i="2"/>
  <c r="AG1835" i="2"/>
  <c r="AG1195" i="2"/>
  <c r="AG2005" i="2"/>
  <c r="AG881" i="2"/>
  <c r="AG336" i="2"/>
  <c r="AG427" i="2"/>
  <c r="AG1520" i="2"/>
  <c r="AG2086" i="2"/>
  <c r="AG1470" i="2"/>
  <c r="AG184" i="2"/>
  <c r="AG1804" i="2"/>
  <c r="AG1163" i="2"/>
  <c r="AG1918" i="2"/>
  <c r="AG1631" i="2"/>
  <c r="AG1002" i="2"/>
  <c r="AG298" i="2"/>
  <c r="AG850" i="2"/>
  <c r="AG1465" i="2"/>
  <c r="AG27" i="2"/>
  <c r="AG1043" i="2"/>
  <c r="AG521" i="2"/>
  <c r="AG2178" i="2"/>
  <c r="AG2203" i="2"/>
  <c r="AG2000" i="2"/>
  <c r="AG725" i="2"/>
  <c r="AG2135" i="2"/>
  <c r="AG891" i="2"/>
  <c r="AG1927" i="2"/>
  <c r="AG1832" i="2"/>
  <c r="AG1318" i="2"/>
  <c r="AG3" i="2"/>
  <c r="AG2004" i="2"/>
  <c r="AG1658" i="2"/>
  <c r="AG65" i="2"/>
  <c r="AG508" i="2"/>
  <c r="AG362" i="2"/>
  <c r="AG1602" i="2"/>
  <c r="AG717" i="2"/>
  <c r="AG2183" i="2"/>
  <c r="AG1895" i="2"/>
  <c r="AG197" i="2"/>
  <c r="AG1673" i="2"/>
  <c r="AG2114" i="2"/>
  <c r="AG771" i="2"/>
  <c r="AG1889" i="2"/>
  <c r="AG749" i="2"/>
  <c r="AG2224" i="2"/>
  <c r="AG1823" i="2"/>
  <c r="AG347" i="2"/>
  <c r="AG1709" i="2"/>
  <c r="AG815" i="2"/>
  <c r="AG1356" i="2"/>
  <c r="AG899" i="2"/>
  <c r="AG1023" i="2"/>
  <c r="AG2033" i="2"/>
  <c r="AG1491" i="2"/>
  <c r="AG1652" i="2"/>
  <c r="AG550" i="2"/>
  <c r="AG2234" i="2"/>
  <c r="AG1706" i="2"/>
  <c r="AG627" i="2"/>
  <c r="AG2211" i="2"/>
  <c r="AG1487" i="2"/>
  <c r="AG903" i="2"/>
  <c r="AG729" i="2"/>
  <c r="AG813" i="2"/>
  <c r="AG827" i="2"/>
  <c r="AG474" i="2"/>
  <c r="AG1003" i="2"/>
  <c r="AG704" i="2"/>
  <c r="AG1728" i="2"/>
  <c r="AG299" i="2"/>
  <c r="AG180" i="2"/>
  <c r="AG2053" i="2"/>
  <c r="AG608" i="2"/>
  <c r="AG842" i="2"/>
  <c r="AG1677" i="2"/>
  <c r="AG1010" i="2"/>
  <c r="AG1451" i="2"/>
  <c r="AG38" i="2"/>
  <c r="AG1756" i="2"/>
  <c r="AG1379" i="2"/>
  <c r="AG1220" i="2"/>
  <c r="AG2035" i="2"/>
  <c r="AG948" i="2"/>
  <c r="AG1256" i="2"/>
  <c r="AG1687" i="2"/>
  <c r="AG1441" i="2"/>
  <c r="AG634" i="2"/>
  <c r="AG1801" i="2"/>
  <c r="AG352" i="2"/>
  <c r="AG1612" i="2"/>
  <c r="AG1856" i="2"/>
  <c r="AG830" i="2"/>
  <c r="AG185" i="2"/>
  <c r="AG1231" i="2"/>
  <c r="AG1101" i="2"/>
  <c r="AG1258" i="2"/>
  <c r="AG1815" i="2"/>
  <c r="AG767" i="2"/>
  <c r="AG897" i="2"/>
  <c r="AG451" i="2"/>
  <c r="AG383" i="2"/>
  <c r="AG2110" i="2"/>
  <c r="AG1280" i="2"/>
  <c r="AG1603" i="2"/>
  <c r="AG770" i="2"/>
  <c r="AG1061" i="2"/>
  <c r="AG1526" i="2"/>
  <c r="AG1763" i="2"/>
  <c r="AG1925" i="2"/>
  <c r="AG1012" i="2"/>
  <c r="AG1141" i="2"/>
  <c r="AG1039" i="2"/>
  <c r="AG1430" i="2"/>
  <c r="AG577" i="2"/>
  <c r="AG1158" i="2"/>
  <c r="AG613" i="2"/>
  <c r="AG291" i="2"/>
  <c r="AG823" i="2"/>
  <c r="AG1246" i="2"/>
  <c r="AG2197" i="2"/>
  <c r="AG251" i="2"/>
  <c r="AG857" i="2"/>
  <c r="AG558" i="2"/>
  <c r="AG1967" i="2"/>
  <c r="AG2021" i="2"/>
  <c r="AG41" i="2"/>
  <c r="AG1251" i="2"/>
  <c r="AG2193" i="2"/>
  <c r="AG655" i="2"/>
  <c r="AG1953" i="2"/>
  <c r="AG579" i="2"/>
  <c r="AG944" i="2"/>
  <c r="AG1439" i="2"/>
  <c r="AG1024" i="2"/>
  <c r="AG57" i="2"/>
  <c r="AG1444" i="2"/>
  <c r="AG1929" i="2"/>
  <c r="AG259" i="2"/>
  <c r="AG1187" i="2"/>
  <c r="AG721" i="2"/>
  <c r="AG2049" i="2"/>
  <c r="AG2091" i="2"/>
  <c r="AG52" i="2"/>
  <c r="AG14" i="2"/>
  <c r="AG455" i="2"/>
  <c r="AG1806" i="2"/>
  <c r="AG214" i="2"/>
  <c r="AG772" i="2"/>
  <c r="AG1867" i="2"/>
  <c r="AG592" i="2"/>
  <c r="AG1684" i="2"/>
  <c r="AG1657" i="2"/>
  <c r="AG898" i="2"/>
  <c r="AG822" i="2"/>
  <c r="AG1508" i="2"/>
  <c r="AG1154" i="2"/>
  <c r="AG339" i="2"/>
  <c r="AG1213" i="2"/>
  <c r="AG1080" i="2"/>
  <c r="AG229" i="2"/>
  <c r="AG875" i="2"/>
  <c r="AG1714" i="2"/>
  <c r="AG654" i="2"/>
  <c r="AG1109" i="2"/>
  <c r="AG1863" i="2"/>
  <c r="AG393" i="2"/>
  <c r="AG415" i="2"/>
  <c r="AG82" i="2"/>
  <c r="AG1788" i="2"/>
  <c r="AG1965" i="2"/>
  <c r="AG2154" i="2"/>
  <c r="AG2159" i="2"/>
  <c r="AG1322" i="2"/>
  <c r="AG954" i="2"/>
  <c r="AG1737" i="2"/>
  <c r="AG1538" i="2"/>
  <c r="AG678" i="2"/>
  <c r="AG1807" i="2"/>
  <c r="AG113" i="2"/>
  <c r="AG633" i="2"/>
  <c r="AG529" i="2"/>
  <c r="AG1148" i="2"/>
  <c r="AG1085" i="2"/>
  <c r="AG2117" i="2"/>
  <c r="AG476" i="2"/>
  <c r="AG1162" i="2"/>
  <c r="AG12" i="2"/>
  <c r="AG2195" i="2"/>
  <c r="AG1368" i="2"/>
  <c r="AG1713" i="2"/>
  <c r="AG1524" i="2"/>
  <c r="AG791" i="2"/>
  <c r="AG1995" i="2"/>
  <c r="AG208" i="2"/>
  <c r="AG1697" i="2"/>
  <c r="AG1866" i="2"/>
  <c r="AG1267" i="2"/>
  <c r="AG36" i="2"/>
  <c r="AG887" i="2"/>
  <c r="AG2072" i="2"/>
  <c r="AG435" i="2"/>
  <c r="AG300" i="2"/>
  <c r="AG1428" i="2"/>
  <c r="AG965" i="2"/>
  <c r="AG327" i="2"/>
  <c r="AG181" i="2"/>
  <c r="AG195" i="2"/>
  <c r="AG1850" i="2"/>
  <c r="AG1363" i="2"/>
  <c r="AG1766" i="2"/>
  <c r="AG924" i="2"/>
  <c r="AG488" i="2"/>
  <c r="AG1653" i="2"/>
  <c r="AG650" i="2"/>
  <c r="AG45" i="2"/>
  <c r="AG7" i="2"/>
  <c r="AG2192" i="2"/>
  <c r="AG1773" i="2"/>
  <c r="AG1446" i="2"/>
  <c r="AG256" i="2"/>
  <c r="AG147" i="2"/>
  <c r="AG440" i="2"/>
  <c r="AG840" i="2"/>
  <c r="AG2071" i="2"/>
  <c r="AG1655" i="2"/>
  <c r="AG1890" i="2"/>
  <c r="AG2007" i="2"/>
  <c r="AG1394" i="2"/>
  <c r="AG913" i="2"/>
  <c r="AG296" i="2"/>
  <c r="AG1702" i="2"/>
  <c r="AG1118" i="2"/>
  <c r="AG1151" i="2"/>
  <c r="AG387" i="2"/>
  <c r="AG310" i="2"/>
  <c r="AG1572" i="2"/>
  <c r="AG204" i="2"/>
  <c r="AG787" i="2"/>
  <c r="AG1178" i="2"/>
  <c r="AG50" i="2"/>
  <c r="AG831" i="2"/>
  <c r="AG1563" i="2"/>
  <c r="AG1038" i="2"/>
  <c r="AG2235" i="2"/>
  <c r="AG323" i="2"/>
  <c r="AG1227" i="2"/>
  <c r="AG333" i="2"/>
  <c r="AG740" i="2"/>
  <c r="AG708" i="2"/>
  <c r="AG1358" i="2"/>
  <c r="AG1973" i="2"/>
  <c r="AG978" i="2"/>
  <c r="AG351" i="2"/>
  <c r="AG610" i="2"/>
  <c r="AG1780" i="2"/>
  <c r="AG446" i="2"/>
  <c r="AG1079" i="2"/>
  <c r="AG1898" i="2"/>
  <c r="AG2134" i="2"/>
  <c r="AG851" i="2"/>
  <c r="AG1329" i="2"/>
  <c r="AG1067" i="2"/>
  <c r="AG2029" i="2"/>
  <c r="AG2028" i="2"/>
  <c r="AG216" i="2"/>
  <c r="AG2025" i="2"/>
  <c r="AG188" i="2"/>
  <c r="AG2056" i="2"/>
  <c r="AG1350" i="2"/>
  <c r="AG1381" i="2"/>
  <c r="AG1919" i="2"/>
  <c r="AG1198" i="2"/>
  <c r="AG542" i="2"/>
  <c r="AG1912" i="2"/>
  <c r="AG1408" i="2"/>
  <c r="AG1365" i="2"/>
  <c r="AG164" i="2"/>
  <c r="AG955" i="2"/>
  <c r="AG167" i="2"/>
  <c r="AG880" i="2"/>
  <c r="AG615" i="2"/>
  <c r="AG933" i="2"/>
  <c r="AG23" i="2"/>
  <c r="AG104" i="2"/>
  <c r="AG804" i="2"/>
  <c r="AG1461" i="2"/>
  <c r="AG124" i="2"/>
  <c r="AG295" i="2"/>
  <c r="AG834" i="2"/>
  <c r="AG1367" i="2"/>
  <c r="AG607" i="2"/>
  <c r="AG1128" i="2"/>
  <c r="AG998" i="2"/>
  <c r="AG1997" i="2"/>
  <c r="AG1437" i="2"/>
  <c r="AG491" i="2"/>
  <c r="AG245" i="2"/>
  <c r="AG789" i="2"/>
  <c r="AG1504" i="2"/>
  <c r="AG2229" i="2"/>
  <c r="AG527" i="2"/>
  <c r="AG156" i="2"/>
  <c r="AG1137" i="2"/>
  <c r="AG1457" i="2"/>
  <c r="AG1271" i="2"/>
  <c r="AG1992" i="2"/>
  <c r="AG254" i="2"/>
  <c r="AG1810" i="2"/>
  <c r="AG507" i="2"/>
  <c r="AG235" i="2"/>
  <c r="AG1284" i="2"/>
  <c r="AG1064" i="2"/>
  <c r="AG962" i="2"/>
  <c r="AG922" i="2"/>
  <c r="AG1378" i="2"/>
  <c r="AG1296" i="2"/>
  <c r="AG2062" i="2"/>
  <c r="AG278" i="2"/>
  <c r="AG1194" i="2"/>
  <c r="AG392" i="2"/>
  <c r="AG2167" i="2"/>
  <c r="AG826" i="2"/>
  <c r="AG1049" i="2"/>
  <c r="AG2108" i="2"/>
  <c r="AG1771" i="2"/>
  <c r="AG1573" i="2"/>
  <c r="AG666" i="2"/>
  <c r="AG2180" i="2"/>
  <c r="AG315" i="2"/>
  <c r="AG117" i="2"/>
  <c r="AG538" i="2"/>
  <c r="AG675" i="2"/>
  <c r="AG1325" i="2"/>
  <c r="AG1268" i="2"/>
  <c r="AG561" i="2"/>
  <c r="AG1197" i="2"/>
  <c r="AG1401" i="2"/>
  <c r="AG342" i="2"/>
  <c r="AG1519" i="2"/>
  <c r="AG1529" i="2"/>
  <c r="AG937" i="2"/>
  <c r="AG661" i="2"/>
  <c r="AG1316" i="2"/>
  <c r="AG2204" i="2"/>
  <c r="AG1405" i="2"/>
  <c r="AG126" i="2"/>
  <c r="AG48" i="2"/>
  <c r="AG379" i="2"/>
  <c r="AG2153" i="2"/>
  <c r="AG144" i="2"/>
  <c r="AG1032" i="2"/>
  <c r="AG1397" i="2"/>
  <c r="AG1904" i="2"/>
  <c r="AG1769" i="2"/>
  <c r="AG989" i="2"/>
  <c r="AG1068" i="2"/>
  <c r="AG227" i="2"/>
  <c r="AG1226" i="2"/>
  <c r="AG1263" i="2"/>
  <c r="AG1281" i="2"/>
  <c r="AG1908" i="2"/>
  <c r="AG1671" i="2"/>
  <c r="AG1398" i="2"/>
  <c r="AG1808" i="2"/>
  <c r="AG1427" i="2"/>
  <c r="AG1934" i="2"/>
  <c r="AG512" i="2"/>
  <c r="AG1371" i="2"/>
  <c r="AG2014" i="2"/>
  <c r="AG1449" i="2"/>
  <c r="AG817" i="2"/>
  <c r="AG67" i="2"/>
  <c r="AG1786" i="2"/>
  <c r="AG707" i="2"/>
  <c r="AG986" i="2"/>
  <c r="AG2095" i="2"/>
  <c r="AG886" i="2"/>
  <c r="AG1404" i="2"/>
  <c r="AG2066" i="2"/>
  <c r="AG1285" i="2"/>
  <c r="AG681" i="2"/>
  <c r="AG247" i="2"/>
  <c r="AG757" i="2"/>
  <c r="AG1903" i="2"/>
  <c r="AG1535" i="2"/>
  <c r="AG190" i="2"/>
  <c r="AG1290" i="2"/>
  <c r="AG1813" i="2"/>
  <c r="AG389" i="2"/>
  <c r="AG761" i="2"/>
  <c r="AG1582" i="2"/>
  <c r="AG1555" i="2"/>
  <c r="AG283" i="2"/>
  <c r="AG2175" i="2"/>
  <c r="AG348" i="2"/>
  <c r="AG1695" i="2"/>
  <c r="AG1222" i="2"/>
  <c r="AG150" i="2"/>
  <c r="AG847" i="2"/>
  <c r="AG1481" i="2"/>
  <c r="AG266" i="2"/>
  <c r="AG1510" i="2"/>
  <c r="AG2208" i="2"/>
  <c r="AG2194" i="2"/>
  <c r="AG1245" i="2"/>
  <c r="AG162" i="2"/>
  <c r="AG1055" i="2"/>
  <c r="AG1500" i="2"/>
  <c r="AG961" i="2"/>
  <c r="AG1634" i="2"/>
  <c r="AG716" i="2"/>
  <c r="AG1591" i="2"/>
  <c r="AG18" i="2"/>
  <c r="AG1129" i="2"/>
  <c r="AG2140" i="2"/>
  <c r="AG494" i="2"/>
  <c r="AG1739" i="2"/>
  <c r="AG2181" i="2"/>
  <c r="AG1916" i="2"/>
  <c r="AG398" i="2"/>
  <c r="AG75" i="2"/>
  <c r="AG475" i="2"/>
  <c r="AG1601" i="2"/>
  <c r="AG1065" i="2"/>
  <c r="AG407" i="2"/>
  <c r="AG473" i="2"/>
  <c r="AG1073" i="2"/>
  <c r="AG1391" i="2"/>
  <c r="AG536" i="2"/>
  <c r="AG1597" i="2"/>
  <c r="AG1746" i="2"/>
  <c r="AG1200" i="2"/>
  <c r="AG1472" i="2"/>
  <c r="AG2036" i="2"/>
  <c r="AG1775" i="2"/>
  <c r="AG439" i="2"/>
  <c r="AG960" i="2"/>
  <c r="AG1607" i="2"/>
  <c r="AG309" i="2"/>
  <c r="AG1705" i="2"/>
  <c r="AG132" i="2"/>
  <c r="AG537" i="2"/>
  <c r="AG1624" i="2"/>
  <c r="AG421" i="2"/>
  <c r="AG860" i="2"/>
  <c r="AG1328" i="2"/>
  <c r="AG1947" i="2"/>
  <c r="AG1917" i="2"/>
  <c r="AG910" i="2"/>
  <c r="AG1458" i="2"/>
  <c r="AG809" i="2"/>
  <c r="AG736" i="2"/>
  <c r="AG58" i="2"/>
  <c r="AG1558" i="2"/>
  <c r="AG711" i="2"/>
  <c r="AG1518" i="2"/>
  <c r="AG211" i="2"/>
  <c r="AG2083" i="2"/>
  <c r="AG1349" i="2"/>
  <c r="AG926" i="2"/>
  <c r="AG1663" i="2"/>
  <c r="AG1314" i="2"/>
  <c r="AG1897" i="2"/>
  <c r="AG406" i="2"/>
  <c r="AG2158" i="2"/>
  <c r="AG151" i="2"/>
  <c r="AG1257" i="2"/>
  <c r="AG1152" i="2"/>
  <c r="AG410" i="2"/>
  <c r="AG1145" i="2"/>
  <c r="AG2039" i="2"/>
  <c r="AG1478" i="2"/>
  <c r="AG1943" i="2"/>
  <c r="AG2106" i="2"/>
  <c r="AG888" i="2"/>
  <c r="AG1845" i="2"/>
  <c r="AG557" i="2"/>
  <c r="AG1944" i="2"/>
  <c r="AG445" i="2"/>
  <c r="AG688" i="2"/>
  <c r="AG2198" i="2"/>
  <c r="AG98" i="2"/>
  <c r="AG568" i="2"/>
  <c r="AG1680" i="2"/>
  <c r="AG203" i="2"/>
  <c r="AG1914" i="2"/>
  <c r="AG1983" i="2"/>
  <c r="AG846" i="2"/>
  <c r="AG928" i="2"/>
  <c r="AG983" i="2"/>
  <c r="AG1812" i="2"/>
  <c r="AG890" i="2"/>
  <c r="AG2076" i="2"/>
  <c r="AG1004" i="2"/>
  <c r="AG13" i="2"/>
  <c r="AG874" i="2"/>
  <c r="AG934" i="2"/>
  <c r="AG115" i="2"/>
  <c r="AG1507" i="2"/>
  <c r="AG449" i="2"/>
  <c r="AG1138" i="2"/>
  <c r="AG1169" i="2"/>
  <c r="AG723" i="2"/>
  <c r="AG676" i="2"/>
  <c r="AG1190" i="2"/>
  <c r="AG800" i="2"/>
  <c r="AG904" i="2"/>
  <c r="AG322" i="2"/>
  <c r="AG1359" i="2"/>
  <c r="AG858" i="2"/>
  <c r="AG2236" i="2"/>
  <c r="AG925" i="2"/>
  <c r="AG2034" i="2"/>
  <c r="AG672" i="2"/>
  <c r="AG2174" i="2"/>
  <c r="AG269" i="2"/>
  <c r="AG267" i="2"/>
  <c r="AG2230" i="2"/>
  <c r="AG2189" i="2"/>
  <c r="AG967" i="2"/>
  <c r="AG591" i="2"/>
  <c r="AG780" i="2"/>
  <c r="AG72" i="2"/>
  <c r="AG1177" i="2"/>
  <c r="AG1005" i="2"/>
  <c r="AG1584" i="2"/>
  <c r="AG1936" i="2"/>
  <c r="AG841" i="2"/>
  <c r="AG1051" i="2"/>
  <c r="AG346" i="2"/>
  <c r="AG477" i="2"/>
  <c r="AG26" i="2"/>
  <c r="AG1351" i="2"/>
  <c r="AG706" i="2"/>
  <c r="AG793" i="2"/>
  <c r="AG2008" i="2"/>
  <c r="AG1123" i="2"/>
  <c r="AG1241" i="2"/>
  <c r="AG1998" i="2"/>
  <c r="AG66" i="2"/>
  <c r="AG1909" i="2"/>
  <c r="AG1816" i="2"/>
  <c r="AG438" i="2"/>
  <c r="AG62" i="2"/>
  <c r="AG2133" i="2"/>
  <c r="AG506" i="2"/>
  <c r="AG361" i="2"/>
  <c r="AG1201" i="2"/>
  <c r="AG2145" i="2"/>
  <c r="AG1087" i="2"/>
  <c r="AG625" i="2"/>
  <c r="AG248" i="2"/>
  <c r="AG431" i="2"/>
  <c r="AG699" i="2"/>
  <c r="AG59" i="2"/>
  <c r="AG1778" i="2"/>
  <c r="AG236" i="2"/>
  <c r="AG1077" i="2"/>
  <c r="AG1060" i="2"/>
  <c r="AG6" i="2"/>
  <c r="AG1819" i="2"/>
  <c r="AG133" i="2"/>
  <c r="AG79" i="2"/>
  <c r="AG1745" i="2"/>
  <c r="AG331" i="2"/>
  <c r="AG1820" i="2"/>
  <c r="AG1330" i="2"/>
  <c r="AG423" i="2"/>
  <c r="AG528" i="2"/>
  <c r="AG737" i="2"/>
  <c r="AG1758" i="2"/>
  <c r="AG1593" i="2"/>
  <c r="AG1720" i="2"/>
  <c r="AG1616" i="2"/>
  <c r="AG218" i="2"/>
  <c r="AG1217" i="2"/>
  <c r="AG1907" i="2"/>
  <c r="AG213" i="2"/>
  <c r="AG784" i="2"/>
  <c r="AG1269" i="2"/>
  <c r="AG1477" i="2"/>
  <c r="AG1021" i="2"/>
  <c r="AG1662" i="2"/>
  <c r="AG187" i="2"/>
  <c r="AG883" i="2"/>
  <c r="AG1121" i="2"/>
  <c r="AG1233" i="2"/>
  <c r="AG372" i="2"/>
  <c r="AG1644" i="2"/>
  <c r="AG1409" i="2"/>
  <c r="AG2042" i="2"/>
  <c r="AG160" i="2"/>
  <c r="AG1617" i="2"/>
  <c r="AG388" i="2"/>
  <c r="AG1641" i="2"/>
  <c r="AG1166" i="2"/>
  <c r="AG1489" i="2"/>
  <c r="AG1100" i="2"/>
  <c r="AG576" i="2"/>
  <c r="AG877" i="2"/>
  <c r="AG483" i="2"/>
  <c r="AG1473" i="2"/>
  <c r="AG359" i="2"/>
  <c r="AG1824" i="2"/>
  <c r="AG705" i="2"/>
  <c r="AG1431" i="2"/>
  <c r="AG360" i="2"/>
  <c r="AG2222" i="2"/>
  <c r="AG882" i="2"/>
  <c r="AG1030" i="2"/>
  <c r="AG1764" i="2"/>
  <c r="AG1665" i="2"/>
  <c r="AG1092" i="2"/>
  <c r="AG1691" i="2"/>
  <c r="AG863" i="2"/>
  <c r="AG1931" i="2"/>
  <c r="AG1250" i="2"/>
  <c r="AG325" i="2"/>
  <c r="AG51" i="2"/>
  <c r="AG1814" i="2"/>
  <c r="AG1512" i="2"/>
  <c r="AG461" i="2"/>
  <c r="AG651" i="2"/>
  <c r="AG1310" i="2"/>
  <c r="AG2094" i="2"/>
  <c r="AG1827" i="2"/>
  <c r="AG1389" i="2"/>
  <c r="AG1509" i="2"/>
  <c r="AG1317" i="2"/>
  <c r="AG1857" i="2"/>
  <c r="AG693" i="2"/>
  <c r="AG792" i="2"/>
  <c r="AG991" i="2"/>
  <c r="AG2147" i="2"/>
  <c r="AG145" i="2"/>
  <c r="AG496" i="2"/>
  <c r="AG1037" i="2"/>
  <c r="AG1707" i="2"/>
  <c r="AG1883" i="2"/>
  <c r="AG802" i="2"/>
  <c r="AG1621" i="2"/>
  <c r="AG816" i="2"/>
  <c r="AG2146" i="2"/>
  <c r="AG183" i="2"/>
  <c r="AG1027" i="2"/>
  <c r="AG748" i="2"/>
  <c r="AG1182" i="2"/>
  <c r="AG516" i="2"/>
  <c r="AG335" i="2"/>
  <c r="AG1184" i="2"/>
  <c r="AG660" i="2"/>
  <c r="AG1416" i="2"/>
  <c r="AG620" i="2"/>
  <c r="AG209" i="2"/>
  <c r="AG1248" i="2"/>
  <c r="AG71" i="2"/>
  <c r="AG1940" i="2"/>
  <c r="AG1467" i="2"/>
  <c r="AG1191" i="2"/>
  <c r="AG1147" i="2"/>
  <c r="AG2054" i="2"/>
  <c r="AG174" i="2"/>
  <c r="AG1928" i="2"/>
  <c r="AG900" i="2"/>
  <c r="AG1161" i="2"/>
  <c r="AG463" i="2"/>
  <c r="AG163" i="2"/>
  <c r="AG425" i="2"/>
  <c r="AG232" i="2"/>
  <c r="AG409" i="2"/>
  <c r="AG2237" i="2"/>
  <c r="AG1796" i="2"/>
  <c r="AG1760" i="2"/>
  <c r="AG1455" i="2"/>
  <c r="AG311" i="2"/>
  <c r="AG367" i="2"/>
  <c r="AG1805" i="2"/>
  <c r="AG1575" i="2"/>
  <c r="AG1937" i="2"/>
  <c r="AG468" i="2"/>
  <c r="AG1193" i="2"/>
  <c r="AG378" i="2"/>
  <c r="AG564" i="2"/>
  <c r="AG459" i="2"/>
  <c r="AG689" i="2"/>
  <c r="AG515" i="2"/>
  <c r="AG732" i="2"/>
  <c r="AG2020" i="2"/>
  <c r="AG2226" i="2"/>
  <c r="AG1821" i="2"/>
  <c r="AG93" i="2"/>
  <c r="AG1646" i="2"/>
  <c r="AG1785" i="2"/>
  <c r="AG430" i="2"/>
  <c r="AG186" i="2"/>
  <c r="AG271" i="2"/>
  <c r="AG1686" i="2"/>
  <c r="AG1802" i="2"/>
  <c r="AG819" i="2"/>
  <c r="AG1050" i="2"/>
  <c r="AG464" i="2"/>
  <c r="AG1189" i="2"/>
  <c r="AG859" i="2"/>
  <c r="AG1790" i="2"/>
  <c r="AG465" i="2"/>
  <c r="AG1960" i="2"/>
  <c r="AG1792" i="2"/>
  <c r="AG1360" i="2"/>
  <c r="AG1950" i="2"/>
  <c r="AG1219" i="2"/>
  <c r="AG1139" i="2"/>
  <c r="AG1423" i="2"/>
  <c r="AG832" i="2"/>
  <c r="AG1986" i="2"/>
  <c r="AG15" i="2"/>
  <c r="AG530" i="2"/>
  <c r="AG1207" i="2"/>
  <c r="AG2003" i="2"/>
  <c r="AG799" i="2"/>
  <c r="AG758" i="2"/>
  <c r="AG274" i="2"/>
  <c r="AG37" i="2"/>
  <c r="AG782" i="2"/>
  <c r="AG722" i="2"/>
  <c r="AG1649" i="2"/>
  <c r="AG908" i="2"/>
  <c r="AG643" i="2"/>
  <c r="AG2137" i="2"/>
  <c r="AG1517" i="2"/>
  <c r="AG129" i="2"/>
  <c r="AG1095" i="2"/>
  <c r="AG60" i="2"/>
  <c r="AG1969" i="2"/>
  <c r="AG938" i="2"/>
  <c r="AG2232" i="2"/>
  <c r="AG1588" i="2"/>
  <c r="AG2144" i="2"/>
  <c r="AG649" i="2"/>
  <c r="AG489" i="2"/>
  <c r="AG570" i="2"/>
  <c r="AG1628" i="2"/>
  <c r="AG861" i="2"/>
  <c r="AG639" i="2"/>
  <c r="AG97" i="2"/>
  <c r="AG1976" i="2"/>
  <c r="AG206" i="2"/>
  <c r="AG1366" i="2"/>
  <c r="AG544" i="2"/>
  <c r="AG402" i="2"/>
  <c r="AG1208" i="2"/>
  <c r="AG1083" i="2"/>
  <c r="AG249" i="2"/>
  <c r="AG664" i="2"/>
  <c r="AG226" i="2"/>
  <c r="AG993" i="2"/>
  <c r="AG1188" i="2"/>
  <c r="AG380" i="2"/>
  <c r="AG987" i="2"/>
  <c r="AG1103" i="2"/>
  <c r="AG1466" i="2"/>
  <c r="AG385" i="2"/>
  <c r="AG1711" i="2"/>
  <c r="AG1772" i="2"/>
  <c r="AG2078" i="2"/>
  <c r="AG146" i="2"/>
  <c r="AG443" i="2"/>
  <c r="AG1689" i="2"/>
  <c r="AG1036" i="2"/>
  <c r="AG2228" i="2"/>
  <c r="AG1105" i="2"/>
  <c r="AG753" i="2"/>
  <c r="AG381" i="2"/>
  <c r="AG1440" i="2"/>
  <c r="AG69" i="2"/>
  <c r="AG1215" i="2"/>
  <c r="AG1088" i="2"/>
  <c r="AG244" i="2"/>
  <c r="AG1693" i="2"/>
  <c r="AG202" i="2"/>
  <c r="AG2115" i="2"/>
  <c r="AG2161" i="2"/>
  <c r="AG2082" i="2"/>
  <c r="AG1044" i="2"/>
  <c r="AG738" i="2"/>
  <c r="AG329" i="2"/>
  <c r="AG720" i="2"/>
  <c r="AG1179" i="2"/>
  <c r="AG403" i="2"/>
  <c r="AG1483" i="2"/>
  <c r="AG312" i="2"/>
  <c r="AG818" i="2"/>
  <c r="AG1549" i="2"/>
  <c r="AG1979" i="2"/>
  <c r="AG2067" i="2"/>
  <c r="AG1429" i="2"/>
  <c r="AG1618" i="2"/>
  <c r="AG1553" i="2"/>
  <c r="AG1493" i="2"/>
  <c r="AG731" i="2"/>
  <c r="AG2184" i="2"/>
  <c r="AG1175" i="2"/>
  <c r="AG959" i="2"/>
  <c r="AG1545" i="2"/>
  <c r="AG1122" i="2"/>
  <c r="AG365" i="2"/>
  <c r="AG1743" i="2"/>
  <c r="AG261" i="2"/>
  <c r="AG1066" i="2"/>
  <c r="AG2118" i="2"/>
  <c r="AG1224" i="2"/>
  <c r="AG644" i="2"/>
  <c r="AG1017" i="2"/>
  <c r="AG1413" i="2"/>
  <c r="AG2216" i="2"/>
  <c r="AG1993" i="2"/>
  <c r="AG497" i="2"/>
  <c r="AG981" i="2"/>
  <c r="AG391" i="2"/>
  <c r="AG522" i="2"/>
  <c r="AG985" i="2"/>
  <c r="AG573" i="2"/>
  <c r="AG1968" i="2"/>
  <c r="AG1651" i="2"/>
  <c r="AG794" i="2"/>
  <c r="AG340" i="2"/>
  <c r="AG1696" i="2"/>
  <c r="AG1664" i="2"/>
  <c r="AG1035" i="2"/>
  <c r="AG1340" i="2"/>
  <c r="AG1022" i="2"/>
  <c r="AG1577" i="2"/>
  <c r="AG1724" i="2"/>
  <c r="AG1384" i="2"/>
  <c r="AG270" i="2"/>
  <c r="AG101" i="2"/>
  <c r="AG590" i="2"/>
  <c r="AG1313" i="2"/>
  <c r="AG1669" i="2"/>
  <c r="AG492" i="2"/>
  <c r="AG2068" i="2"/>
  <c r="AG1546" i="2"/>
  <c r="AG1361" i="2"/>
  <c r="AG1583" i="2"/>
  <c r="AG1054" i="2"/>
  <c r="AG1435" i="2"/>
  <c r="AG1203" i="2"/>
  <c r="AG350" i="2"/>
  <c r="AG1987" i="2"/>
  <c r="AG1000" i="2"/>
  <c r="AG363" i="2"/>
  <c r="AG217" i="2"/>
  <c r="AG77" i="2"/>
  <c r="AG411" i="2"/>
  <c r="AG671" i="2"/>
  <c r="AG481" i="2"/>
  <c r="AG1915" i="2"/>
  <c r="AG1091" i="2"/>
  <c r="AG1186" i="2"/>
  <c r="AG769" i="2"/>
  <c r="AG1214" i="2"/>
  <c r="AG1417" i="2"/>
  <c r="AG1144" i="2"/>
  <c r="AG1393" i="2"/>
  <c r="AG1090" i="2"/>
  <c r="AG1963" i="2"/>
  <c r="AG623" i="2"/>
  <c r="AG581" i="2"/>
  <c r="AG173" i="2"/>
  <c r="AG2170" i="2"/>
  <c r="AG2006" i="2"/>
  <c r="AG308" i="2"/>
  <c r="AG1733" i="2"/>
  <c r="AG583" i="2"/>
  <c r="AG1218" i="2"/>
  <c r="AG314" i="2"/>
  <c r="AG1548" i="2"/>
  <c r="AG893" i="2"/>
  <c r="AG1559" i="2"/>
  <c r="AG1990" i="2"/>
  <c r="AG2040" i="2"/>
  <c r="AG305" i="2"/>
  <c r="AG356" i="2"/>
  <c r="AG1910" i="2"/>
  <c r="AG1626" i="2"/>
  <c r="AG1237" i="2"/>
  <c r="AG2022" i="2"/>
  <c r="AG240" i="2"/>
  <c r="AG682" i="2"/>
  <c r="AG1352" i="2"/>
  <c r="AG585" i="2"/>
  <c r="AG434" i="2"/>
  <c r="AG1468" i="2"/>
  <c r="AG282" i="2"/>
  <c r="AG691" i="2"/>
  <c r="AG401" i="2"/>
  <c r="AG560" i="2"/>
  <c r="AG420" i="2"/>
  <c r="AG1905" i="2"/>
  <c r="AG134" i="2"/>
  <c r="AG811" i="2"/>
  <c r="AG1136" i="2"/>
  <c r="AG783" i="2"/>
  <c r="AG1882" i="2"/>
  <c r="AG1770" i="2"/>
  <c r="AG2214" i="2"/>
  <c r="AG1783" i="2"/>
  <c r="AG621" i="2"/>
  <c r="AG683" i="2"/>
  <c r="AG2024" i="2"/>
  <c r="AG40" i="2"/>
  <c r="AG1333" i="2"/>
  <c r="AG696" i="2"/>
  <c r="AG486" i="2"/>
  <c r="AG2169" i="2"/>
  <c r="AG20" i="2"/>
  <c r="AG142" i="2"/>
  <c r="AG1600" i="2"/>
  <c r="AG454" i="2"/>
  <c r="AG355" i="2"/>
  <c r="AG825" i="2"/>
  <c r="AG159" i="2"/>
  <c r="AG1587" i="2"/>
  <c r="AG152" i="2"/>
  <c r="AG1142" i="2"/>
  <c r="AG2177" i="2"/>
  <c r="AG485" i="2"/>
  <c r="AG1513" i="2"/>
  <c r="AG556" i="2"/>
  <c r="AG220" i="2"/>
  <c r="AG279" i="2"/>
  <c r="AG1033" i="2"/>
  <c r="AG1134" i="2"/>
  <c r="AG341" i="2"/>
  <c r="AG1443" i="2"/>
  <c r="AG2172" i="2"/>
  <c r="AG575" i="2"/>
  <c r="AG193" i="2"/>
  <c r="AG2233" i="2"/>
  <c r="AG1084" i="2"/>
  <c r="AG824" i="2"/>
  <c r="AG284" i="2"/>
  <c r="AG1008" i="2"/>
  <c r="AG1791" i="2"/>
  <c r="AG617" i="2"/>
  <c r="AG1643" i="2"/>
  <c r="AG2080" i="2"/>
  <c r="AG2139" i="2"/>
  <c r="AG814" i="2"/>
  <c r="AG820" i="2"/>
  <c r="AG4" i="2"/>
  <c r="AG807" i="2"/>
  <c r="AG1574" i="2"/>
  <c r="AG1757" i="2"/>
  <c r="AG1731" i="2"/>
  <c r="AG501" i="2"/>
  <c r="AG539" i="2"/>
  <c r="AG304" i="2"/>
  <c r="AG1977" i="2"/>
  <c r="AG1840" i="2"/>
  <c r="AG1264" i="2"/>
  <c r="AG1418" i="2"/>
  <c r="AG1578" i="2"/>
  <c r="AG895" i="2"/>
  <c r="AG1326" i="2"/>
  <c r="AG426" i="2"/>
  <c r="AG1014" i="2"/>
  <c r="AG2104" i="2"/>
  <c r="AG1277" i="2"/>
  <c r="AG73" i="2"/>
  <c r="AG2061" i="2"/>
  <c r="AG2220" i="2"/>
  <c r="AG2001" i="2"/>
  <c r="AG2212" i="2"/>
  <c r="AG628" i="2"/>
  <c r="AG1052" i="2"/>
  <c r="AG1872" i="2"/>
  <c r="AG85" i="2"/>
  <c r="AG601" i="2"/>
  <c r="AG1841" i="2"/>
  <c r="AG255" i="2"/>
  <c r="AG1978" i="2"/>
  <c r="AG988" i="2"/>
  <c r="AG801" i="2"/>
  <c r="AG1957" i="2"/>
  <c r="AG1081" i="2"/>
  <c r="AG1094" i="2"/>
  <c r="AG1172" i="2"/>
  <c r="AG563" i="2"/>
  <c r="AG272" i="2"/>
  <c r="AG396" i="2"/>
  <c r="AG1312" i="2"/>
  <c r="AG1595" i="2"/>
  <c r="AG189" i="2"/>
  <c r="AG1270" i="2"/>
  <c r="AG2182" i="2"/>
  <c r="AG1668" i="2"/>
  <c r="AG472" i="2"/>
  <c r="AG730" i="2"/>
  <c r="AG2128" i="2"/>
  <c r="AG785" i="2"/>
  <c r="AG1498" i="2"/>
  <c r="AG1694" i="2"/>
  <c r="AG1630" i="2"/>
  <c r="AG1557" i="2"/>
  <c r="AG1196" i="2"/>
  <c r="AG215" i="2"/>
  <c r="AG657" i="2"/>
  <c r="AG1984" i="2"/>
  <c r="AG1759" i="2"/>
  <c r="AG81" i="2"/>
  <c r="AG223" i="2"/>
  <c r="AG551" i="2"/>
  <c r="AG896" i="2"/>
  <c r="AG586" i="2"/>
  <c r="AG469" i="2"/>
  <c r="AG1972" i="2"/>
  <c r="AG114" i="2"/>
  <c r="AG212" i="2"/>
  <c r="AG697" i="2"/>
  <c r="AG1295" i="2"/>
  <c r="AG2002" i="2"/>
  <c r="AG559" i="2"/>
  <c r="AG795" i="2"/>
  <c r="AG929" i="2"/>
  <c r="AG951" i="2"/>
  <c r="AG540" i="2"/>
  <c r="AG166" i="2"/>
  <c r="AG603" i="2"/>
  <c r="AG8" i="2"/>
  <c r="AG1718" i="2"/>
  <c r="AG1851" i="2"/>
  <c r="AG1102" i="2"/>
  <c r="AG726" i="2"/>
  <c r="AG1502" i="2"/>
  <c r="AG2171" i="2"/>
  <c r="AG1125" i="2"/>
  <c r="AG1530" i="2"/>
  <c r="AG2152" i="2"/>
  <c r="AG606" i="2"/>
  <c r="AG1864" i="2"/>
  <c r="AG2218" i="2"/>
  <c r="AG158" i="2"/>
  <c r="AG1550" i="2"/>
  <c r="AG1289" i="2"/>
  <c r="AG1335" i="2"/>
  <c r="AG199" i="2"/>
  <c r="AG1450" i="2"/>
  <c r="AG966" i="2"/>
  <c r="AG264" i="2"/>
  <c r="AG436" i="2"/>
  <c r="AG1025" i="2"/>
  <c r="AG1110" i="2"/>
  <c r="AG554" i="2"/>
  <c r="AG432" i="2"/>
  <c r="AG1725" i="2"/>
  <c r="AG2102" i="2"/>
  <c r="AG992" i="2"/>
  <c r="AG775" i="2"/>
  <c r="AG670" i="2"/>
  <c r="AG629" i="2"/>
  <c r="AG692" i="2"/>
  <c r="AG2087" i="2"/>
  <c r="AG1396" i="2"/>
  <c r="AG503" i="2"/>
  <c r="AG1784" i="2"/>
  <c r="AG1456" i="2"/>
  <c r="AG553" i="2"/>
  <c r="AG321" i="2"/>
  <c r="AG984" i="2"/>
  <c r="AG1126" i="2"/>
  <c r="AG1412" i="2"/>
  <c r="AG946" i="2"/>
  <c r="AG1199" i="2"/>
  <c r="AG1076" i="2"/>
  <c r="AG735" i="2"/>
  <c r="AG1964" i="2"/>
  <c r="AG513" i="2"/>
  <c r="AG968" i="2"/>
  <c r="AG1464" i="2"/>
  <c r="AG1266" i="2"/>
  <c r="AG1041" i="2"/>
  <c r="AG1127" i="2"/>
  <c r="AG1098" i="2"/>
  <c r="AG595" i="2"/>
  <c r="AG2090" i="2"/>
  <c r="AG1320" i="2"/>
  <c r="AG2199" i="2"/>
  <c r="AG121" i="2"/>
  <c r="AG30" i="2"/>
  <c r="AG136" i="2"/>
  <c r="AG99" i="2"/>
  <c r="AG808" i="2"/>
  <c r="AG338" i="2"/>
  <c r="AG728" i="2"/>
  <c r="AG364" i="2"/>
  <c r="AG1639" i="2"/>
  <c r="AG1938" i="2"/>
  <c r="AG848" i="2"/>
  <c r="AG1311" i="2"/>
  <c r="AG572" i="2"/>
  <c r="AG1303" i="2"/>
  <c r="AG616" i="2"/>
  <c r="AG1738" i="2"/>
  <c r="AG871" i="2"/>
  <c r="AG587" i="2"/>
  <c r="AG343" i="2"/>
  <c r="AG1353" i="2"/>
  <c r="AG1922" i="2"/>
  <c r="AG1503" i="2"/>
  <c r="AG1688" i="2"/>
  <c r="AG250" i="2"/>
  <c r="AG622" i="2"/>
  <c r="AG940" i="2"/>
  <c r="AG1223" i="2"/>
  <c r="AG588" i="2"/>
  <c r="AG433" i="2"/>
  <c r="AG777" i="2"/>
  <c r="AG1692" i="2"/>
  <c r="AG1568" i="2"/>
  <c r="AG1721" i="2"/>
  <c r="AG1540" i="2"/>
  <c r="AG656" i="2"/>
  <c r="AG2016" i="2"/>
  <c r="AG2163" i="2"/>
  <c r="AG260" i="2"/>
  <c r="AG1858" i="2"/>
  <c r="AG1854" i="2"/>
  <c r="AG1855" i="2"/>
  <c r="AG546" i="2"/>
  <c r="AG289" i="2"/>
  <c r="AG86" i="2"/>
  <c r="AG1434" i="2"/>
  <c r="AG1594" i="2"/>
  <c r="AG2141" i="2"/>
  <c r="AG458" i="2"/>
  <c r="AG1551" i="2"/>
  <c r="AG68" i="2"/>
  <c r="AG1556" i="2"/>
  <c r="AG1292" i="2"/>
  <c r="AG1260" i="2"/>
  <c r="AG176" i="2"/>
  <c r="AG344" i="2"/>
  <c r="AG1833" i="2"/>
  <c r="AG2119" i="2"/>
  <c r="AG979" i="2"/>
  <c r="AG596" i="2"/>
  <c r="AG2018" i="2"/>
  <c r="AG105" i="2"/>
  <c r="AG258" i="2"/>
  <c r="AG1403" i="2"/>
  <c r="AG76" i="2"/>
  <c r="AG1734" i="2"/>
  <c r="AG1471" i="2"/>
  <c r="AG239" i="2"/>
  <c r="AG2173" i="2"/>
  <c r="AG1740" i="2"/>
  <c r="AG1564" i="2"/>
  <c r="AG2219" i="2"/>
  <c r="AG743" i="2"/>
  <c r="AG500" i="2"/>
  <c r="AG2239" i="2"/>
  <c r="AG2063" i="2"/>
  <c r="AG357" i="2"/>
  <c r="AG1727" i="2"/>
  <c r="AG400" i="2"/>
  <c r="AG1474" i="2"/>
  <c r="AG1636" i="2"/>
  <c r="AG2165" i="2"/>
  <c r="AG1252" i="2"/>
  <c r="AG977" i="2"/>
  <c r="AG765" i="2"/>
  <c r="AG175" i="2"/>
  <c r="AG1029" i="2"/>
  <c r="AG526" i="2"/>
  <c r="AG1670" i="2"/>
  <c r="AG1676" i="2"/>
  <c r="AG1377" i="2"/>
  <c r="AG1541" i="2"/>
  <c r="AG1661" i="2"/>
  <c r="AG907" i="2"/>
  <c r="AG957" i="2"/>
  <c r="AG1120" i="2"/>
  <c r="AG1279" i="2"/>
  <c r="AG2124" i="2"/>
  <c r="AG337" i="2"/>
  <c r="AG1836" i="2"/>
  <c r="AG1307" i="2"/>
  <c r="AG866" i="2"/>
  <c r="AG307" i="2"/>
  <c r="AG1962" i="2"/>
  <c r="AG46" i="2"/>
  <c r="AG1107" i="2"/>
  <c r="AG565" i="2"/>
  <c r="AG293" i="2"/>
  <c r="AG2074" i="2"/>
  <c r="AG2031" i="2"/>
  <c r="AG916" i="2"/>
  <c r="AG1048" i="2"/>
  <c r="AG1232" i="2"/>
  <c r="AG1111" i="2"/>
  <c r="AG482" i="2"/>
  <c r="AG1387" i="2"/>
  <c r="AG2103" i="2"/>
  <c r="AG1159" i="2"/>
  <c r="AG1726" i="2"/>
  <c r="AG1954" i="2"/>
  <c r="AG2142" i="2"/>
  <c r="AG2097" i="2"/>
  <c r="AG1069" i="2"/>
  <c r="AG1205" i="2"/>
  <c r="AG332" i="2"/>
  <c r="AG1862" i="2"/>
  <c r="AG1755" i="2"/>
  <c r="AG1562" i="2"/>
  <c r="AG1238" i="2"/>
  <c r="AG2055" i="2"/>
  <c r="AG1354" i="2"/>
  <c r="AG1852" i="2"/>
  <c r="AG1300" i="2"/>
  <c r="AG1015" i="2"/>
  <c r="AG598" i="2"/>
  <c r="AG32" i="2"/>
  <c r="AG788" i="2"/>
  <c r="AG90" i="2"/>
  <c r="AG1876" i="2"/>
  <c r="AG1647" i="2"/>
  <c r="AG1795" i="2"/>
  <c r="AG971" i="2"/>
  <c r="AG778" i="2"/>
  <c r="AG1645" i="2"/>
  <c r="AG1204" i="2"/>
  <c r="AG1157" i="2"/>
  <c r="AG373" i="2"/>
  <c r="AG127" i="2"/>
  <c r="AG1247" i="2"/>
  <c r="AG1537" i="2"/>
  <c r="AG645" i="2"/>
  <c r="AG1167" i="2"/>
  <c r="AG878" i="2"/>
  <c r="AG2099" i="2"/>
  <c r="AG1383" i="2"/>
  <c r="AG2030" i="2"/>
  <c r="AG1209" i="2"/>
  <c r="AG320" i="2"/>
  <c r="AG358" i="2"/>
  <c r="AG1896" i="2"/>
  <c r="AG1334" i="2"/>
  <c r="AG919" i="2"/>
  <c r="AG1818" i="2"/>
  <c r="AG1422" i="2"/>
  <c r="AG1923" i="2"/>
  <c r="AG642" i="2"/>
  <c r="AG1880" i="2"/>
  <c r="AG2206" i="2"/>
  <c r="AG1712" i="2"/>
  <c r="AG171" i="2"/>
  <c r="AG566" i="2"/>
  <c r="AG1153" i="2"/>
  <c r="AG221" i="2"/>
  <c r="AG2176" i="2"/>
  <c r="AG543" i="2"/>
  <c r="AG943" i="2"/>
  <c r="AG1678" i="2"/>
  <c r="AG1426" i="2"/>
  <c r="AG2231" i="2"/>
  <c r="AG1951" i="2"/>
  <c r="AG1096" i="2"/>
  <c r="AG64" i="2"/>
  <c r="AG624" i="2"/>
  <c r="AG143" i="2"/>
  <c r="AG2032" i="2"/>
  <c r="AG549" i="2"/>
  <c r="AG2127" i="2"/>
  <c r="AG140" i="2"/>
  <c r="AG177" i="2"/>
  <c r="AG843" i="2"/>
  <c r="AG141" i="2"/>
  <c r="AG1970" i="2"/>
  <c r="AG1613" i="2"/>
  <c r="AG2073" i="2"/>
  <c r="AG626" i="2"/>
  <c r="AG1346" i="2"/>
  <c r="AG111" i="2"/>
  <c r="AG198" i="2"/>
  <c r="AG582" i="2"/>
  <c r="AG1499" i="2"/>
  <c r="AG1579" i="2"/>
  <c r="AG1475" i="2"/>
  <c r="AG845" i="2"/>
  <c r="AG921" i="2"/>
  <c r="AG1496" i="2"/>
  <c r="AG710" i="2"/>
  <c r="AG326" i="2"/>
  <c r="AG2060" i="2"/>
  <c r="AG631" i="2"/>
  <c r="AG884" i="2"/>
  <c r="AG384" i="2"/>
  <c r="AG599" i="2"/>
  <c r="AG19" i="2"/>
  <c r="AG597" i="2"/>
  <c r="AG1619" i="2"/>
  <c r="AG1877" i="2"/>
  <c r="AG1598" i="2"/>
  <c r="AG1666" i="2"/>
  <c r="AG1386" i="2"/>
  <c r="AG1495" i="2"/>
  <c r="AG179" i="2"/>
  <c r="AG1236" i="2"/>
  <c r="AG263" i="2"/>
  <c r="AG524" i="2"/>
  <c r="AG1265" i="2"/>
  <c r="AG1140" i="2"/>
  <c r="AG2130" i="2"/>
  <c r="AG2122" i="2"/>
  <c r="AG1485" i="2"/>
  <c r="AG276" i="2"/>
  <c r="AG1056" i="2"/>
  <c r="AG1849" i="2"/>
  <c r="AG1448" i="2"/>
  <c r="AG1415" i="2"/>
  <c r="AG1891" i="2"/>
  <c r="AG1339" i="2"/>
  <c r="AG302" i="2"/>
  <c r="AG849" i="2"/>
  <c r="AG1040" i="2"/>
  <c r="AG417" i="2"/>
  <c r="AG17" i="2"/>
  <c r="AG1181" i="2"/>
  <c r="AG1884" i="2"/>
  <c r="AG1703" i="2"/>
  <c r="AG224" i="2"/>
  <c r="AG1971" i="2"/>
  <c r="AG462" i="2"/>
  <c r="AG1736" i="2"/>
  <c r="AG1327" i="2"/>
  <c r="AG252" i="2"/>
  <c r="AG1794" i="2"/>
  <c r="AG1659" i="2"/>
  <c r="AG294" i="2"/>
  <c r="AG471" i="2"/>
  <c r="AG636" i="2"/>
  <c r="AG1183" i="2"/>
  <c r="AG1155" i="2"/>
  <c r="AG589" i="2"/>
  <c r="AG647" i="2"/>
  <c r="AG953" i="2"/>
  <c r="AG313" i="2"/>
  <c r="AG1115" i="2"/>
  <c r="AG614" i="2"/>
  <c r="AG395" i="2"/>
  <c r="AG892" i="2"/>
  <c r="AG1114" i="2"/>
  <c r="AG742" i="2"/>
  <c r="AG796" i="2"/>
  <c r="AG2109" i="2"/>
  <c r="AG1173" i="2"/>
  <c r="AG442" i="2"/>
  <c r="AG243" i="2"/>
  <c r="AG2150" i="2"/>
  <c r="AG856" i="2"/>
  <c r="AG1571" i="2"/>
  <c r="AG1776" i="2"/>
  <c r="AG2157" i="2"/>
  <c r="AG1894" i="2"/>
  <c r="AG702" i="2"/>
  <c r="AG1382" i="2"/>
  <c r="AG504" i="2"/>
  <c r="AG1146" i="2"/>
  <c r="AG567" i="2"/>
  <c r="AG241" i="2"/>
  <c r="AG1611" i="2"/>
  <c r="AG1436" i="2"/>
  <c r="AG779" i="2"/>
  <c r="AG1180" i="2"/>
  <c r="AG632" i="2"/>
  <c r="AG1533" i="2"/>
  <c r="AG1174" i="2"/>
  <c r="AG1454" i="2"/>
  <c r="AG2190" i="2"/>
  <c r="AG1463" i="2"/>
  <c r="AG1902" i="2"/>
  <c r="AG1544" i="2"/>
  <c r="AG303" i="2"/>
  <c r="AG138" i="2"/>
  <c r="AG873" i="2"/>
  <c r="AG1999" i="2"/>
  <c r="AG1640" i="2"/>
  <c r="AG1302" i="2"/>
  <c r="AG744" i="2"/>
  <c r="AG2188" i="2"/>
  <c r="AG870" i="2"/>
  <c r="AG2217" i="2"/>
  <c r="AG1869" i="2"/>
  <c r="AG1018" i="2"/>
  <c r="AG2058" i="2"/>
  <c r="AG230" i="2"/>
  <c r="AG1164" i="2"/>
  <c r="AG1762" i="2"/>
  <c r="AG2162" i="2"/>
  <c r="AG2064" i="2"/>
  <c r="AG1742" i="2"/>
  <c r="AG619" i="2"/>
  <c r="AG1255" i="2"/>
  <c r="AG2085" i="2"/>
  <c r="AG2010" i="2"/>
  <c r="AG253" i="2"/>
  <c r="AG2209" i="2"/>
  <c r="AG1991" i="2"/>
  <c r="AG648" i="2"/>
  <c r="AG1425" i="2"/>
  <c r="AG2138" i="2"/>
  <c r="AG1829" i="2"/>
  <c r="AG194" i="2"/>
  <c r="AG1345" i="2"/>
  <c r="AG122" i="2"/>
  <c r="AG612" i="2"/>
  <c r="AG2221" i="2"/>
  <c r="AG535" i="2"/>
  <c r="AG2045" i="2"/>
  <c r="AG1357" i="2"/>
  <c r="AG1875" i="2"/>
  <c r="AG1752" i="2"/>
  <c r="AG679" i="2"/>
  <c r="AG781" i="2"/>
  <c r="AG1482" i="2"/>
  <c r="AG1374" i="2"/>
  <c r="AG370" i="2"/>
  <c r="AG1629" i="2"/>
  <c r="AG1787" i="2"/>
  <c r="AG578" i="2"/>
  <c r="AG1826" i="2"/>
  <c r="AG2160" i="2"/>
  <c r="AG1298" i="2"/>
  <c r="AG1765" i="2"/>
  <c r="AG1974" i="2"/>
  <c r="AG1554" i="2"/>
  <c r="AG102" i="2"/>
  <c r="AG1515" i="2"/>
  <c r="AG667" i="2"/>
  <c r="AG1253" i="2"/>
  <c r="AG100" i="2"/>
  <c r="AG452" i="2"/>
  <c r="AG1871" i="2"/>
  <c r="AG1185" i="2"/>
  <c r="AG448" i="2"/>
  <c r="AG1323" i="2"/>
  <c r="AG1685" i="2"/>
  <c r="AG1380" i="2"/>
  <c r="AG2136" i="2"/>
  <c r="AG2" i="2"/>
  <c r="AG83" i="2"/>
  <c r="AG1046" i="2"/>
  <c r="AG1847" i="2"/>
  <c r="AG1887" i="2"/>
  <c r="AG1747" i="2"/>
  <c r="AG1442" i="2"/>
  <c r="AG1830" i="2"/>
  <c r="AG1420" i="2"/>
  <c r="AG31" i="2"/>
  <c r="AG1286" i="2"/>
  <c r="AG92" i="2"/>
  <c r="AG733" i="2"/>
  <c r="AG844" i="2"/>
  <c r="AG285" i="2"/>
  <c r="AG316" i="2"/>
  <c r="AG1620" i="2"/>
  <c r="AG739" i="2"/>
  <c r="AG1288" i="2"/>
  <c r="AG172" i="2"/>
  <c r="AG444" i="2"/>
  <c r="AG2026" i="2"/>
  <c r="AG852" i="2"/>
  <c r="AG2092" i="2"/>
  <c r="AG2132" i="2"/>
  <c r="AG1089" i="2"/>
  <c r="AG2059" i="2"/>
  <c r="AG382" i="2"/>
  <c r="AG1488" i="2"/>
  <c r="AG1730" i="2"/>
  <c r="AG1569" i="2"/>
  <c r="AG2241" i="2"/>
  <c r="AG1291" i="2"/>
  <c r="AG1566" i="2"/>
  <c r="AG1774" i="2"/>
  <c r="AG1874" i="2"/>
  <c r="AG1028" i="2"/>
  <c r="AG2019" i="2"/>
  <c r="AG1627" i="2"/>
  <c r="AG170" i="2"/>
  <c r="AG1924" i="2"/>
  <c r="AG755" i="2"/>
  <c r="AG495" i="2"/>
  <c r="AG95" i="2"/>
  <c r="AG1452" i="2"/>
  <c r="AG869" i="2"/>
  <c r="AG265" i="2"/>
  <c r="AG750" i="2"/>
  <c r="AG1075" i="2"/>
  <c r="AG932" i="2"/>
  <c r="AG1888" i="2"/>
  <c r="AG107" i="2"/>
  <c r="AG511" i="2"/>
  <c r="AG498" i="2"/>
  <c r="AG148" i="2"/>
  <c r="AG237" i="2"/>
  <c r="AG2121" i="2"/>
  <c r="AG1899" i="2"/>
  <c r="AG1301" i="2"/>
  <c r="AG1132" i="2"/>
  <c r="AG1082" i="2"/>
  <c r="AG11" i="2"/>
  <c r="AG390" i="2"/>
  <c r="AG1388" i="2"/>
  <c r="AG520" i="2"/>
  <c r="AG1604" i="2"/>
  <c r="AG646" i="2"/>
  <c r="AG1667" i="2"/>
  <c r="AG1210" i="2"/>
  <c r="AG375" i="2"/>
  <c r="AG727" i="2"/>
  <c r="AG1511" i="2"/>
  <c r="AG2210" i="2"/>
  <c r="AG1305" i="2"/>
  <c r="AG178" i="2"/>
  <c r="AG155" i="2"/>
  <c r="AG1913" i="2"/>
  <c r="AG1315" i="2"/>
  <c r="AG1011" i="2"/>
  <c r="AG353" i="2"/>
  <c r="AG665" i="2"/>
  <c r="AG96" i="2"/>
  <c r="AG2201" i="2"/>
  <c r="AG2012" i="2"/>
  <c r="AG1375" i="2"/>
  <c r="AG1615" i="2"/>
  <c r="AG752" i="2"/>
  <c r="AG345" i="2"/>
  <c r="AG21" i="2"/>
  <c r="AG262" i="2"/>
  <c r="AG1294" i="2"/>
  <c r="AG571" i="2"/>
  <c r="AG713" i="2"/>
  <c r="AG1985" i="2"/>
  <c r="AG1112" i="2"/>
  <c r="AG1930" i="2"/>
  <c r="AG1886" i="2"/>
  <c r="AG1516" i="2"/>
  <c r="AG354" i="2"/>
  <c r="AG548" i="2"/>
  <c r="AG1355" i="2"/>
  <c r="AG1797" i="2"/>
  <c r="AG1053" i="2"/>
  <c r="AG1761" i="2"/>
  <c r="AG2205" i="2"/>
  <c r="AG88" i="2"/>
  <c r="AG1390" i="2"/>
  <c r="AG2112" i="2"/>
  <c r="AG1402" i="2"/>
  <c r="AG128" i="2"/>
  <c r="AG1741" i="2"/>
  <c r="AG1106" i="2"/>
  <c r="AG1013" i="2"/>
  <c r="AG1656" i="2"/>
  <c r="AG1150" i="2"/>
  <c r="AG103" i="2"/>
  <c r="AG480" i="2"/>
  <c r="AG609" i="2"/>
  <c r="AG1861" i="2"/>
  <c r="AG1751" i="2"/>
  <c r="AG1552" i="2"/>
  <c r="AG2155" i="2"/>
  <c r="AG868" i="2"/>
  <c r="AG108" i="2"/>
  <c r="AG1168" i="2"/>
  <c r="AG63" i="2"/>
  <c r="AG205" i="2"/>
  <c r="AG2120" i="2"/>
  <c r="AG902" i="2"/>
  <c r="AG1086" i="2"/>
  <c r="AG1240" i="2"/>
  <c r="AG855" i="2"/>
  <c r="AG1228" i="2"/>
  <c r="AG1364" i="2"/>
  <c r="AG1336" i="2"/>
  <c r="AG479" i="2"/>
  <c r="AG412" i="2"/>
  <c r="AG618" i="2"/>
  <c r="AG369" i="2"/>
  <c r="AG1700" i="2"/>
  <c r="AG460" i="2"/>
  <c r="AG1654" i="2"/>
  <c r="AG441" i="2"/>
  <c r="AG534" i="2"/>
  <c r="AG399" i="2"/>
  <c r="AG1547" i="2"/>
  <c r="AG703" i="2"/>
  <c r="AG1825" i="2"/>
  <c r="AG2017" i="2"/>
  <c r="AG1633" i="2"/>
  <c r="AG2107" i="2"/>
  <c r="AG942" i="2"/>
  <c r="AG1885" i="2"/>
  <c r="AG685" i="2"/>
  <c r="AG923" i="2"/>
  <c r="AG1514" i="2"/>
  <c r="AG1961" i="2"/>
  <c r="AG912" i="2"/>
  <c r="AG196" i="2"/>
  <c r="AG112" i="2"/>
  <c r="AG2151" i="2"/>
  <c r="AG2047" i="2"/>
  <c r="AG956" i="2"/>
  <c r="AG1156" i="2"/>
  <c r="AG2227" i="2"/>
  <c r="AG1817" i="2"/>
  <c r="AG1176" i="2"/>
  <c r="AG1104" i="2"/>
  <c r="AG941" i="2"/>
  <c r="AG1543" i="2"/>
  <c r="AG275" i="2"/>
  <c r="AG805" i="2"/>
  <c r="AG277" i="2"/>
  <c r="AG605" i="2"/>
  <c r="AG1704" i="2"/>
  <c r="AG555" i="2"/>
  <c r="AG1637" i="2"/>
  <c r="AG154" i="2"/>
  <c r="AG828" i="2"/>
  <c r="AG2089" i="2"/>
  <c r="AG674" i="2"/>
  <c r="AG1565" i="2"/>
  <c r="AG909" i="2"/>
  <c r="AG1980" i="2"/>
  <c r="AG531" i="2"/>
  <c r="AG1031" i="2"/>
  <c r="AG1026" i="2"/>
  <c r="AG2113" i="2"/>
  <c r="AG1399" i="2"/>
  <c r="AG894" i="2"/>
  <c r="AG1660" i="2"/>
  <c r="AG2096" i="2"/>
  <c r="AG734" i="2"/>
  <c r="AG1057" i="2"/>
  <c r="AG35" i="2"/>
  <c r="AG1948" i="2"/>
  <c r="AH1850" i="2"/>
  <c r="AI1850" i="2" s="1"/>
  <c r="AH1253" i="2"/>
  <c r="AI1253" i="2" s="1"/>
  <c r="AH2202" i="2"/>
  <c r="AI2202" i="2" s="1"/>
  <c r="AH1753" i="2"/>
  <c r="AI1753" i="2" s="1"/>
  <c r="AH179" i="2"/>
  <c r="AI179" i="2" s="1"/>
  <c r="AH1691" i="2"/>
  <c r="AI1691" i="2" s="1"/>
  <c r="AH1135" i="2"/>
  <c r="AI1135" i="2" s="1"/>
  <c r="AH1751" i="2"/>
  <c r="AI1751" i="2" s="1"/>
  <c r="AH1556" i="2"/>
  <c r="AI1556" i="2" s="1"/>
  <c r="AH1209" i="2"/>
  <c r="AI1209" i="2" s="1"/>
  <c r="AH217" i="2"/>
  <c r="AI217" i="2" s="1"/>
  <c r="AH558" i="2"/>
  <c r="AI558" i="2" s="1"/>
  <c r="AH1851" i="2"/>
  <c r="AI1851" i="2" s="1"/>
  <c r="AH2023" i="2"/>
  <c r="AI2023" i="2" s="1"/>
  <c r="AH1396" i="2"/>
  <c r="AI1396" i="2" s="1"/>
  <c r="AH23" i="2"/>
  <c r="AI23" i="2" s="1"/>
  <c r="AH203" i="2"/>
  <c r="AI203" i="2" s="1"/>
  <c r="AH102" i="2"/>
  <c r="AI102" i="2" s="1"/>
  <c r="AH1485" i="2"/>
  <c r="AI1485" i="2" s="1"/>
  <c r="AH2210" i="2"/>
  <c r="AI2210" i="2" s="1"/>
  <c r="AH2163" i="2"/>
  <c r="AI2163" i="2" s="1"/>
  <c r="AH1510" i="2"/>
  <c r="AI1510" i="2" s="1"/>
  <c r="AH124" i="2"/>
  <c r="AI124" i="2" s="1"/>
  <c r="AH1981" i="2"/>
  <c r="AI1981" i="2" s="1"/>
  <c r="AH924" i="2"/>
  <c r="AI924" i="2" s="1"/>
  <c r="AH723" i="2"/>
  <c r="AI723" i="2" s="1"/>
  <c r="AH1993" i="2"/>
  <c r="AI1993" i="2" s="1"/>
  <c r="AH1895" i="2"/>
  <c r="AI1895" i="2" s="1"/>
  <c r="AH1648" i="2"/>
  <c r="AI1648" i="2" s="1"/>
  <c r="AH1831" i="2"/>
  <c r="AI1831" i="2" s="1"/>
  <c r="AH1216" i="2"/>
  <c r="AI1216" i="2" s="1"/>
  <c r="AH1461" i="2"/>
  <c r="AI1461" i="2" s="1"/>
  <c r="AH2229" i="2"/>
  <c r="AI2229" i="2" s="1"/>
  <c r="AH1053" i="2"/>
  <c r="AI1053" i="2" s="1"/>
  <c r="AH942" i="2"/>
  <c r="AI942" i="2" s="1"/>
  <c r="AH1149" i="2"/>
  <c r="AI1149" i="2" s="1"/>
  <c r="AH173" i="2"/>
  <c r="AI173" i="2" s="1"/>
  <c r="AH965" i="2"/>
  <c r="AI965" i="2" s="1"/>
  <c r="AH2186" i="2"/>
  <c r="AI2186" i="2" s="1"/>
  <c r="AH1783" i="2"/>
  <c r="AI1783" i="2" s="1"/>
  <c r="AH724" i="2"/>
  <c r="AI724" i="2" s="1"/>
  <c r="AH1121" i="2"/>
  <c r="AI1121" i="2" s="1"/>
  <c r="AH1142" i="2"/>
  <c r="AI1142" i="2" s="1"/>
  <c r="AH1070" i="2"/>
  <c r="AI1070" i="2" s="1"/>
  <c r="AH757" i="2"/>
  <c r="AI757" i="2" s="1"/>
  <c r="AH1323" i="2"/>
  <c r="AI1323" i="2" s="1"/>
  <c r="AH2114" i="2"/>
  <c r="AI2114" i="2" s="1"/>
  <c r="AH380" i="2"/>
  <c r="AI380" i="2" s="1"/>
  <c r="AH1144" i="2"/>
  <c r="AI1144" i="2" s="1"/>
  <c r="AH199" i="2"/>
  <c r="AI199" i="2" s="1"/>
  <c r="AH1122" i="2"/>
  <c r="AI1122" i="2" s="1"/>
  <c r="AH143" i="2"/>
  <c r="AI143" i="2" s="1"/>
  <c r="AH1197" i="2"/>
  <c r="AI1197" i="2" s="1"/>
  <c r="AH1965" i="2"/>
  <c r="AI1965" i="2" s="1"/>
  <c r="AH1080" i="2"/>
  <c r="AI1080" i="2" s="1"/>
  <c r="AH1794" i="2"/>
  <c r="AI1794" i="2" s="1"/>
  <c r="AH981" i="2"/>
  <c r="AI981" i="2" s="1"/>
  <c r="AH1505" i="2"/>
  <c r="AI1505" i="2" s="1"/>
  <c r="AH29" i="2"/>
  <c r="AI29" i="2" s="1"/>
  <c r="AH1118" i="2"/>
  <c r="AI1118" i="2" s="1"/>
  <c r="AH991" i="2"/>
  <c r="AI991" i="2" s="1"/>
  <c r="AH866" i="2"/>
  <c r="AI866" i="2" s="1"/>
  <c r="AH2081" i="2"/>
  <c r="AI2081" i="2" s="1"/>
  <c r="AH1976" i="2"/>
  <c r="AI1976" i="2" s="1"/>
  <c r="AH796" i="2"/>
  <c r="AI796" i="2" s="1"/>
  <c r="AH372" i="2"/>
  <c r="AI372" i="2" s="1"/>
  <c r="AH1590" i="2"/>
  <c r="AI1590" i="2" s="1"/>
  <c r="AH451" i="2"/>
  <c r="AI451" i="2" s="1"/>
  <c r="AH291" i="2"/>
  <c r="AI291" i="2" s="1"/>
  <c r="AH1320" i="2"/>
  <c r="AI1320" i="2" s="1"/>
  <c r="AH641" i="2"/>
  <c r="AI641" i="2" s="1"/>
  <c r="AH315" i="2"/>
  <c r="AI315" i="2" s="1"/>
  <c r="AH1748" i="2"/>
  <c r="AI1748" i="2" s="1"/>
  <c r="AH718" i="2"/>
  <c r="AI718" i="2" s="1"/>
  <c r="AH748" i="2"/>
  <c r="AI748" i="2" s="1"/>
  <c r="AH2049" i="2"/>
  <c r="AI2049" i="2" s="1"/>
  <c r="AH702" i="2"/>
  <c r="AI702" i="2" s="1"/>
  <c r="AH1650" i="2"/>
  <c r="AI1650" i="2" s="1"/>
  <c r="AH457" i="2"/>
  <c r="AI457" i="2" s="1"/>
  <c r="AH2091" i="2"/>
  <c r="AI2091" i="2" s="1"/>
  <c r="AH1789" i="2"/>
  <c r="AI1789" i="2" s="1"/>
  <c r="AH1866" i="2"/>
  <c r="AI1866" i="2" s="1"/>
  <c r="AH2074" i="2"/>
  <c r="AI2074" i="2" s="1"/>
  <c r="AH975" i="2"/>
  <c r="AI975" i="2" s="1"/>
  <c r="AH125" i="2"/>
  <c r="AI125" i="2" s="1"/>
  <c r="AH1978" i="2"/>
  <c r="AI1978" i="2" s="1"/>
  <c r="AH1919" i="2"/>
  <c r="AI1919" i="2" s="1"/>
  <c r="AH916" i="2"/>
  <c r="AI916" i="2" s="1"/>
  <c r="AH268" i="2"/>
  <c r="AI268" i="2" s="1"/>
  <c r="AH271" i="2"/>
  <c r="AI271" i="2" s="1"/>
  <c r="AH1304" i="2"/>
  <c r="AI1304" i="2" s="1"/>
  <c r="AH1580" i="2"/>
  <c r="AI1580" i="2" s="1"/>
  <c r="AH1423" i="2"/>
  <c r="AI1423" i="2" s="1"/>
  <c r="AH1523" i="2"/>
  <c r="AI1523" i="2" s="1"/>
  <c r="AH1698" i="2"/>
  <c r="AI1698" i="2" s="1"/>
  <c r="AH2077" i="2"/>
  <c r="AI2077" i="2" s="1"/>
  <c r="AH535" i="2"/>
  <c r="AI535" i="2" s="1"/>
  <c r="AH891" i="2"/>
  <c r="AI891" i="2" s="1"/>
  <c r="AH1826" i="2"/>
  <c r="AI1826" i="2" s="1"/>
  <c r="AH976" i="2"/>
  <c r="AI976" i="2" s="1"/>
  <c r="AH1643" i="2"/>
  <c r="AI1643" i="2" s="1"/>
  <c r="AH2046" i="2"/>
  <c r="AI2046" i="2" s="1"/>
  <c r="AH995" i="2"/>
  <c r="AI995" i="2" s="1"/>
  <c r="AH637" i="2"/>
  <c r="AI637" i="2" s="1"/>
  <c r="AH1450" i="2"/>
  <c r="AI1450" i="2" s="1"/>
  <c r="AH285" i="2"/>
  <c r="AI285" i="2" s="1"/>
  <c r="AH957" i="2"/>
  <c r="AI957" i="2" s="1"/>
  <c r="AH1700" i="2"/>
  <c r="AI1700" i="2" s="1"/>
  <c r="AH151" i="2"/>
  <c r="AI151" i="2" s="1"/>
  <c r="AH846" i="2"/>
  <c r="AI846" i="2" s="1"/>
  <c r="AH55" i="2"/>
  <c r="AI55" i="2" s="1"/>
  <c r="AH1864" i="2"/>
  <c r="AI1864" i="2" s="1"/>
  <c r="AH834" i="2"/>
  <c r="AI834" i="2" s="1"/>
  <c r="AH407" i="2"/>
  <c r="AI407" i="2" s="1"/>
  <c r="AH528" i="2"/>
  <c r="AI528" i="2" s="1"/>
  <c r="AH1151" i="2"/>
  <c r="AI1151" i="2" s="1"/>
  <c r="AH84" i="2"/>
  <c r="AI84" i="2" s="1"/>
  <c r="AH1628" i="2"/>
  <c r="AI1628" i="2" s="1"/>
  <c r="AH431" i="2"/>
  <c r="AI431" i="2" s="1"/>
  <c r="AH1574" i="2"/>
  <c r="AI1574" i="2" s="1"/>
  <c r="AH663" i="2"/>
  <c r="AI663" i="2" s="1"/>
  <c r="AH876" i="2"/>
  <c r="AI876" i="2" s="1"/>
  <c r="AH1827" i="2"/>
  <c r="AI1827" i="2" s="1"/>
  <c r="AH1921" i="2"/>
  <c r="AI1921" i="2" s="1"/>
  <c r="AH1343" i="2"/>
  <c r="AI1343" i="2" s="1"/>
  <c r="AH1457" i="2"/>
  <c r="AI1457" i="2" s="1"/>
  <c r="AH593" i="2"/>
  <c r="AI593" i="2" s="1"/>
  <c r="AH2144" i="2"/>
  <c r="AI2144" i="2" s="1"/>
  <c r="AH388" i="2"/>
  <c r="AI388" i="2" s="1"/>
  <c r="AH1977" i="2"/>
  <c r="AI1977" i="2" s="1"/>
  <c r="AH1163" i="2"/>
  <c r="AI1163" i="2" s="1"/>
  <c r="AH1779" i="2"/>
  <c r="AI1779" i="2" s="1"/>
  <c r="AH1706" i="2"/>
  <c r="AI1706" i="2" s="1"/>
  <c r="AH540" i="2"/>
  <c r="AI540" i="2" s="1"/>
  <c r="AH1305" i="2"/>
  <c r="AI1305" i="2" s="1"/>
  <c r="AH831" i="2"/>
  <c r="AI831" i="2" s="1"/>
  <c r="AH1012" i="2"/>
  <c r="AI1012" i="2" s="1"/>
  <c r="AH515" i="2"/>
  <c r="AI515" i="2" s="1"/>
  <c r="AH1403" i="2"/>
  <c r="AI1403" i="2" s="1"/>
  <c r="AH1930" i="2"/>
  <c r="AI1930" i="2" s="1"/>
  <c r="AH42" i="2"/>
  <c r="AI42" i="2" s="1"/>
  <c r="AH699" i="2"/>
  <c r="AI699" i="2" s="1"/>
  <c r="AH749" i="2"/>
  <c r="AI749" i="2" s="1"/>
  <c r="AH1681" i="2"/>
  <c r="AI1681" i="2" s="1"/>
  <c r="AH412" i="2"/>
  <c r="AI412" i="2" s="1"/>
  <c r="AH110" i="2"/>
  <c r="AI110" i="2" s="1"/>
  <c r="AH1804" i="2"/>
  <c r="AI1804" i="2" s="1"/>
  <c r="AH158" i="2"/>
  <c r="AI158" i="2" s="1"/>
  <c r="AH577" i="2"/>
  <c r="AI577" i="2" s="1"/>
  <c r="AH223" i="2"/>
  <c r="AI223" i="2" s="1"/>
  <c r="AH2072" i="2"/>
  <c r="AI2072" i="2" s="1"/>
  <c r="AH1796" i="2"/>
  <c r="AI1796" i="2" s="1"/>
  <c r="AH349" i="2"/>
  <c r="AI349" i="2" s="1"/>
  <c r="AH1885" i="2"/>
  <c r="AI1885" i="2" s="1"/>
  <c r="AH852" i="2"/>
  <c r="AI852" i="2" s="1"/>
  <c r="AH496" i="2"/>
  <c r="AI496" i="2" s="1"/>
  <c r="AH1906" i="2"/>
  <c r="AI1906" i="2" s="1"/>
  <c r="AH2204" i="2"/>
  <c r="AI2204" i="2" s="1"/>
  <c r="AH1441" i="2"/>
  <c r="AI1441" i="2" s="1"/>
  <c r="AH77" i="2"/>
  <c r="AI77" i="2" s="1"/>
  <c r="AH1781" i="2"/>
  <c r="AI1781" i="2" s="1"/>
  <c r="AH1272" i="2"/>
  <c r="AI1272" i="2" s="1"/>
  <c r="AH505" i="2"/>
  <c r="AI505" i="2" s="1"/>
  <c r="AH1999" i="2"/>
  <c r="AI1999" i="2" s="1"/>
  <c r="AH1709" i="2"/>
  <c r="AI1709" i="2" s="1"/>
  <c r="AH1119" i="2"/>
  <c r="AI1119" i="2" s="1"/>
  <c r="AH2231" i="2"/>
  <c r="AI2231" i="2" s="1"/>
  <c r="AH1973" i="2"/>
  <c r="AI1973" i="2" s="1"/>
  <c r="AH439" i="2"/>
  <c r="AI439" i="2" s="1"/>
  <c r="AH998" i="2"/>
  <c r="AI998" i="2" s="1"/>
  <c r="AH2084" i="2"/>
  <c r="AI2084" i="2" s="1"/>
  <c r="AH1036" i="2"/>
  <c r="AI1036" i="2" s="1"/>
  <c r="AH666" i="2"/>
  <c r="AI666" i="2" s="1"/>
  <c r="AH452" i="2"/>
  <c r="AI452" i="2" s="1"/>
  <c r="AH2009" i="2"/>
  <c r="AI2009" i="2" s="1"/>
  <c r="AH356" i="2"/>
  <c r="AI356" i="2" s="1"/>
  <c r="AH1436" i="2"/>
  <c r="AI1436" i="2" s="1"/>
  <c r="AH2000" i="2"/>
  <c r="AI2000" i="2" s="1"/>
  <c r="AH1957" i="2"/>
  <c r="AI1957" i="2" s="1"/>
  <c r="AH1989" i="2"/>
  <c r="AI1989" i="2" s="1"/>
  <c r="AH2126" i="2"/>
  <c r="AI2126" i="2" s="1"/>
  <c r="AH966" i="2"/>
  <c r="AI966" i="2" s="1"/>
  <c r="AH135" i="2"/>
  <c r="AI135" i="2" s="1"/>
  <c r="AH533" i="2"/>
  <c r="AI533" i="2" s="1"/>
  <c r="AH1413" i="2"/>
  <c r="AI1413" i="2" s="1"/>
  <c r="AH1738" i="2"/>
  <c r="AI1738" i="2" s="1"/>
  <c r="AH494" i="2"/>
  <c r="AI494" i="2" s="1"/>
  <c r="AH1520" i="2"/>
  <c r="AI1520" i="2" s="1"/>
  <c r="AH672" i="2"/>
  <c r="AI672" i="2" s="1"/>
  <c r="AH1446" i="2"/>
  <c r="AI1446" i="2" s="1"/>
  <c r="AH1644" i="2"/>
  <c r="AI1644" i="2" s="1"/>
  <c r="AH1525" i="2"/>
  <c r="AI1525" i="2" s="1"/>
  <c r="AH1215" i="2"/>
  <c r="AI1215" i="2" s="1"/>
  <c r="AH1873" i="2"/>
  <c r="AI1873" i="2" s="1"/>
  <c r="AH265" i="2"/>
  <c r="AI265" i="2" s="1"/>
  <c r="AH401" i="2"/>
  <c r="AI401" i="2" s="1"/>
  <c r="AH7" i="2"/>
  <c r="AI7" i="2" s="1"/>
  <c r="AH1196" i="2"/>
  <c r="AI1196" i="2" s="1"/>
  <c r="AH2226" i="2"/>
  <c r="AI2226" i="2" s="1"/>
  <c r="AH1565" i="2"/>
  <c r="AI1565" i="2" s="1"/>
  <c r="AH1586" i="2"/>
  <c r="AI1586" i="2" s="1"/>
  <c r="AH2208" i="2"/>
  <c r="AI2208" i="2" s="1"/>
  <c r="AH885" i="2"/>
  <c r="AI885" i="2" s="1"/>
  <c r="AH1585" i="2"/>
  <c r="AI1585" i="2" s="1"/>
  <c r="AH1275" i="2"/>
  <c r="AI1275" i="2" s="1"/>
  <c r="AH2139" i="2"/>
  <c r="AI2139" i="2" s="1"/>
  <c r="AH484" i="2"/>
  <c r="AI484" i="2" s="1"/>
  <c r="AH1949" i="2"/>
  <c r="AI1949" i="2" s="1"/>
  <c r="AH66" i="2"/>
  <c r="AI66" i="2" s="1"/>
  <c r="AH2068" i="2"/>
  <c r="AI2068" i="2" s="1"/>
  <c r="AH1050" i="2"/>
  <c r="AI1050" i="2" s="1"/>
  <c r="AH1780" i="2"/>
  <c r="AI1780" i="2" s="1"/>
  <c r="AH404" i="2"/>
  <c r="AI404" i="2" s="1"/>
  <c r="AH645" i="2"/>
  <c r="AI645" i="2" s="1"/>
  <c r="AH1800" i="2"/>
  <c r="AI1800" i="2" s="1"/>
  <c r="AH62" i="2"/>
  <c r="AI62" i="2" s="1"/>
  <c r="AH1971" i="2"/>
  <c r="AI1971" i="2" s="1"/>
  <c r="AH25" i="2"/>
  <c r="AI25" i="2" s="1"/>
  <c r="AH2061" i="2"/>
  <c r="AI2061" i="2" s="1"/>
  <c r="AH224" i="2"/>
  <c r="AI224" i="2" s="1"/>
  <c r="AH1444" i="2"/>
  <c r="AI1444" i="2" s="1"/>
  <c r="AH801" i="2"/>
  <c r="AI801" i="2" s="1"/>
  <c r="AH936" i="2"/>
  <c r="AI936" i="2" s="1"/>
  <c r="AH1940" i="2"/>
  <c r="AI1940" i="2" s="1"/>
  <c r="AH434" i="2"/>
  <c r="AI434" i="2" s="1"/>
  <c r="AH15" i="2"/>
  <c r="AI15" i="2" s="1"/>
  <c r="AH210" i="2"/>
  <c r="AI210" i="2" s="1"/>
  <c r="AH1890" i="2"/>
  <c r="AI1890" i="2" s="1"/>
  <c r="AH195" i="2"/>
  <c r="AI195" i="2" s="1"/>
  <c r="AH700" i="2"/>
  <c r="AI700" i="2" s="1"/>
  <c r="AH222" i="2"/>
  <c r="AI222" i="2" s="1"/>
  <c r="AH978" i="2"/>
  <c r="AI978" i="2" s="1"/>
  <c r="AH821" i="2"/>
  <c r="AI821" i="2" s="1"/>
  <c r="AH1217" i="2"/>
  <c r="AI1217" i="2" s="1"/>
  <c r="AH2012" i="2"/>
  <c r="AI2012" i="2" s="1"/>
  <c r="AH320" i="2"/>
  <c r="AI320" i="2" s="1"/>
  <c r="AH1501" i="2"/>
  <c r="AI1501" i="2" s="1"/>
  <c r="AH642" i="2"/>
  <c r="AI642" i="2" s="1"/>
  <c r="AH486" i="2"/>
  <c r="AI486" i="2" s="1"/>
  <c r="AH761" i="2"/>
  <c r="AI761" i="2" s="1"/>
  <c r="AH1809" i="2"/>
  <c r="AI1809" i="2" s="1"/>
  <c r="AH1631" i="2"/>
  <c r="AI1631" i="2" s="1"/>
  <c r="AH2219" i="2"/>
  <c r="AI2219" i="2" s="1"/>
  <c r="AH1859" i="2"/>
  <c r="AI1859" i="2" s="1"/>
  <c r="AH1544" i="2"/>
  <c r="AI1544" i="2" s="1"/>
  <c r="AH1714" i="2"/>
  <c r="AI1714" i="2" s="1"/>
  <c r="AH253" i="2"/>
  <c r="AI253" i="2" s="1"/>
  <c r="AH1835" i="2"/>
  <c r="AI1835" i="2" s="1"/>
  <c r="AH1433" i="2"/>
  <c r="AI1433" i="2" s="1"/>
  <c r="AH786" i="2"/>
  <c r="AI786" i="2" s="1"/>
  <c r="AH459" i="2"/>
  <c r="AI459" i="2" s="1"/>
  <c r="AH800" i="2"/>
  <c r="AI800" i="2" s="1"/>
  <c r="AH750" i="2"/>
  <c r="AI750" i="2" s="1"/>
  <c r="AH130" i="2"/>
  <c r="AI130" i="2" s="1"/>
  <c r="AH480" i="2"/>
  <c r="AI480" i="2" s="1"/>
  <c r="AH1061" i="2"/>
  <c r="AI1061" i="2" s="1"/>
  <c r="AH933" i="2"/>
  <c r="AI933" i="2" s="1"/>
  <c r="AH1244" i="2"/>
  <c r="AI1244" i="2" s="1"/>
  <c r="AH1845" i="2"/>
  <c r="AI1845" i="2" s="1"/>
  <c r="AH202" i="2"/>
  <c r="AI202" i="2" s="1"/>
  <c r="AH1051" i="2"/>
  <c r="AI1051" i="2" s="1"/>
  <c r="AH1986" i="2"/>
  <c r="AI1986" i="2" s="1"/>
  <c r="AH1156" i="2"/>
  <c r="AI1156" i="2" s="1"/>
  <c r="AH805" i="2"/>
  <c r="AI805" i="2" s="1"/>
  <c r="AH1393" i="2"/>
  <c r="AI1393" i="2" s="1"/>
  <c r="AH205" i="2"/>
  <c r="AI205" i="2" s="1"/>
  <c r="AH743" i="2"/>
  <c r="AI743" i="2" s="1"/>
  <c r="AH1771" i="2"/>
  <c r="AI1771" i="2" s="1"/>
  <c r="AH365" i="2"/>
  <c r="AI365" i="2" s="1"/>
  <c r="AH855" i="2"/>
  <c r="AI855" i="2" s="1"/>
  <c r="AH2008" i="2"/>
  <c r="AI2008" i="2" s="1"/>
  <c r="AH2225" i="2"/>
  <c r="AI2225" i="2" s="1"/>
  <c r="AH1820" i="2"/>
  <c r="AI1820" i="2" s="1"/>
  <c r="AH886" i="2"/>
  <c r="AI886" i="2" s="1"/>
  <c r="AH286" i="2"/>
  <c r="AI286" i="2" s="1"/>
  <c r="AH1559" i="2"/>
  <c r="AI1559" i="2" s="1"/>
  <c r="AH251" i="2"/>
  <c r="AI251" i="2" s="1"/>
  <c r="AH1828" i="2"/>
  <c r="AI1828" i="2" s="1"/>
  <c r="AH193" i="2"/>
  <c r="AI193" i="2" s="1"/>
  <c r="AH1924" i="2"/>
  <c r="AI1924" i="2" s="1"/>
  <c r="AH2021" i="2"/>
  <c r="AI2021" i="2" s="1"/>
  <c r="AH1637" i="2"/>
  <c r="AI1637" i="2" s="1"/>
  <c r="AH1190" i="2"/>
  <c r="AI1190" i="2" s="1"/>
  <c r="AH1925" i="2"/>
  <c r="AI1925" i="2" s="1"/>
  <c r="AH1552" i="2"/>
  <c r="AI1552" i="2" s="1"/>
  <c r="AH1443" i="2"/>
  <c r="AI1443" i="2" s="1"/>
  <c r="AH1528" i="2"/>
  <c r="AI1528" i="2" s="1"/>
  <c r="AH731" i="2"/>
  <c r="AI731" i="2" s="1"/>
  <c r="AH1170" i="2"/>
  <c r="AI1170" i="2" s="1"/>
  <c r="AH2094" i="2"/>
  <c r="AI2094" i="2" s="1"/>
  <c r="AH1368" i="2"/>
  <c r="AI1368" i="2" s="1"/>
  <c r="AH730" i="2"/>
  <c r="AI730" i="2" s="1"/>
  <c r="AH189" i="2"/>
  <c r="AI189" i="2" s="1"/>
  <c r="AH875" i="2"/>
  <c r="AI875" i="2" s="1"/>
  <c r="AH804" i="2"/>
  <c r="AI804" i="2" s="1"/>
  <c r="AH423" i="2"/>
  <c r="AI423" i="2" s="1"/>
  <c r="AH2150" i="2"/>
  <c r="AI2150" i="2" s="1"/>
  <c r="AH511" i="2"/>
  <c r="AI511" i="2" s="1"/>
  <c r="AH1968" i="2"/>
  <c r="AI1968" i="2" s="1"/>
  <c r="AH1124" i="2"/>
  <c r="AI1124" i="2" s="1"/>
  <c r="AH1959" i="2"/>
  <c r="AI1959" i="2" s="1"/>
  <c r="AH1870" i="2"/>
  <c r="AI1870" i="2" s="1"/>
  <c r="AH1437" i="2"/>
  <c r="AI1437" i="2" s="1"/>
  <c r="AH1194" i="2"/>
  <c r="AI1194" i="2" s="1"/>
  <c r="AH1284" i="2"/>
  <c r="AI1284" i="2" s="1"/>
  <c r="AH1539" i="2"/>
  <c r="AI1539" i="2" s="1"/>
  <c r="AH1180" i="2"/>
  <c r="AI1180" i="2" s="1"/>
  <c r="AH617" i="2"/>
  <c r="AI617" i="2" s="1"/>
  <c r="AH690" i="2"/>
  <c r="AI690" i="2" s="1"/>
  <c r="AH2100" i="2"/>
  <c r="AI2100" i="2" s="1"/>
  <c r="AH1187" i="2"/>
  <c r="AI1187" i="2" s="1"/>
  <c r="AH555" i="2"/>
  <c r="AI555" i="2" s="1"/>
  <c r="AH1665" i="2"/>
  <c r="AI1665" i="2" s="1"/>
  <c r="AH20" i="2"/>
  <c r="AI20" i="2" s="1"/>
  <c r="AH1154" i="2"/>
  <c r="AI1154" i="2" s="1"/>
  <c r="AH682" i="2"/>
  <c r="AI682" i="2" s="1"/>
  <c r="AH369" i="2"/>
  <c r="AI369" i="2" s="1"/>
  <c r="AH1638" i="2"/>
  <c r="AI1638" i="2" s="1"/>
  <c r="AH1593" i="2"/>
  <c r="AI1593" i="2" s="1"/>
  <c r="AH1040" i="2"/>
  <c r="AI1040" i="2" s="1"/>
  <c r="AH1787" i="2"/>
  <c r="AI1787" i="2" s="1"/>
  <c r="AH694" i="2"/>
  <c r="AI694" i="2" s="1"/>
  <c r="AH1983" i="2"/>
  <c r="AI1983" i="2" s="1"/>
  <c r="AH614" i="2"/>
  <c r="AI614" i="2" s="1"/>
  <c r="AH1884" i="2"/>
  <c r="AI1884" i="2" s="1"/>
  <c r="AH2145" i="2"/>
  <c r="AI2145" i="2" s="1"/>
  <c r="AH1314" i="2"/>
  <c r="AI1314" i="2" s="1"/>
  <c r="AH798" i="2"/>
  <c r="AI798" i="2" s="1"/>
  <c r="AH1455" i="2"/>
  <c r="AI1455" i="2" s="1"/>
  <c r="AH589" i="2"/>
  <c r="AI589" i="2" s="1"/>
  <c r="AH1113" i="2"/>
  <c r="AI1113" i="2" s="1"/>
  <c r="AH822" i="2"/>
  <c r="AI822" i="2" s="1"/>
  <c r="AH1816" i="2"/>
  <c r="AI1816" i="2" s="1"/>
  <c r="AH884" i="2"/>
  <c r="AI884" i="2" s="1"/>
  <c r="AH422" i="2"/>
  <c r="AI422" i="2" s="1"/>
  <c r="AH1887" i="2"/>
  <c r="AI1887" i="2" s="1"/>
  <c r="AH621" i="2"/>
  <c r="AI621" i="2" s="1"/>
  <c r="AH873" i="2"/>
  <c r="AI873" i="2" s="1"/>
  <c r="AH2029" i="2"/>
  <c r="AI2029" i="2" s="1"/>
  <c r="AH52" i="2"/>
  <c r="AI52" i="2" s="1"/>
  <c r="AH827" i="2"/>
  <c r="AI827" i="2" s="1"/>
  <c r="AH844" i="2"/>
  <c r="AI844" i="2" s="1"/>
  <c r="AH419" i="2"/>
  <c r="AI419" i="2" s="1"/>
  <c r="AH236" i="2"/>
  <c r="AI236" i="2" s="1"/>
  <c r="AH181" i="2"/>
  <c r="AI181" i="2" s="1"/>
  <c r="AH2162" i="2"/>
  <c r="AI2162" i="2" s="1"/>
  <c r="AH65" i="2"/>
  <c r="AI65" i="2" s="1"/>
  <c r="AH1041" i="2"/>
  <c r="AI1041" i="2" s="1"/>
  <c r="AH2179" i="2"/>
  <c r="AI2179" i="2" s="1"/>
  <c r="AH1117" i="2"/>
  <c r="AI1117" i="2" s="1"/>
  <c r="AH2232" i="2"/>
  <c r="AI2232" i="2" s="1"/>
  <c r="AH371" i="2"/>
  <c r="AI371" i="2" s="1"/>
  <c r="AH636" i="2"/>
  <c r="AI636" i="2" s="1"/>
  <c r="AH1609" i="2"/>
  <c r="AI1609" i="2" s="1"/>
  <c r="AH1104" i="2"/>
  <c r="AI1104" i="2" s="1"/>
  <c r="AH585" i="2"/>
  <c r="AI585" i="2" s="1"/>
  <c r="AH1359" i="2"/>
  <c r="AI1359" i="2" s="1"/>
  <c r="AH1687" i="2"/>
  <c r="AI1687" i="2" s="1"/>
  <c r="AH1943" i="2"/>
  <c r="AI1943" i="2" s="1"/>
  <c r="AH377" i="2"/>
  <c r="AI377" i="2" s="1"/>
  <c r="AH1829" i="2"/>
  <c r="AI1829" i="2" s="1"/>
  <c r="AH69" i="2"/>
  <c r="AI69" i="2" s="1"/>
  <c r="AH1016" i="2"/>
  <c r="AI1016" i="2" s="1"/>
  <c r="AH1500" i="2"/>
  <c r="AI1500" i="2" s="1"/>
  <c r="AH1204" i="2"/>
  <c r="AI1204" i="2" s="1"/>
  <c r="AH1239" i="2"/>
  <c r="AI1239" i="2" s="1"/>
  <c r="AH1086" i="2"/>
  <c r="AI1086" i="2" s="1"/>
  <c r="AH200" i="2"/>
  <c r="AI200" i="2" s="1"/>
  <c r="AH1345" i="2"/>
  <c r="AI1345" i="2" s="1"/>
  <c r="AH2161" i="2"/>
  <c r="AI2161" i="2" s="1"/>
  <c r="AH969" i="2"/>
  <c r="AI969" i="2" s="1"/>
  <c r="AH1243" i="2"/>
  <c r="AI1243" i="2" s="1"/>
  <c r="AH194" i="2"/>
  <c r="AI194" i="2" s="1"/>
  <c r="AH1535" i="2"/>
  <c r="AI1535" i="2" s="1"/>
  <c r="AH98" i="2"/>
  <c r="AI98" i="2" s="1"/>
  <c r="AH574" i="2"/>
  <c r="AI574" i="2" s="1"/>
  <c r="AH1802" i="2"/>
  <c r="AI1802" i="2" s="1"/>
  <c r="AH2058" i="2"/>
  <c r="AI2058" i="2" s="1"/>
  <c r="AH2073" i="2"/>
  <c r="AI2073" i="2" s="1"/>
  <c r="AH2241" i="2"/>
  <c r="AI2241" i="2" s="1"/>
  <c r="AH1454" i="2"/>
  <c r="AI1454" i="2" s="1"/>
  <c r="AH1690" i="2"/>
  <c r="AI1690" i="2" s="1"/>
  <c r="AH1737" i="2"/>
  <c r="AI1737" i="2" s="1"/>
  <c r="AH1998" i="2"/>
  <c r="AI1998" i="2" s="1"/>
  <c r="AH504" i="2"/>
  <c r="AI504" i="2" s="1"/>
  <c r="AH917" i="2"/>
  <c r="AI917" i="2" s="1"/>
  <c r="AH1920" i="2"/>
  <c r="AI1920" i="2" s="1"/>
  <c r="AH584" i="2"/>
  <c r="AI584" i="2" s="1"/>
  <c r="AH1611" i="2"/>
  <c r="AI1611" i="2" s="1"/>
  <c r="AH154" i="2"/>
  <c r="AI154" i="2" s="1"/>
  <c r="AH1526" i="2"/>
  <c r="AI1526" i="2" s="1"/>
  <c r="AH1111" i="2"/>
  <c r="AI1111" i="2" s="1"/>
  <c r="AH789" i="2"/>
  <c r="AI789" i="2" s="1"/>
  <c r="AH2105" i="2"/>
  <c r="AI2105" i="2" s="1"/>
  <c r="AH1129" i="2"/>
  <c r="AI1129" i="2" s="1"/>
  <c r="AH502" i="2"/>
  <c r="AI502" i="2" s="1"/>
  <c r="AH832" i="2"/>
  <c r="AI832" i="2" s="1"/>
  <c r="AH1336" i="2"/>
  <c r="AI1336" i="2" s="1"/>
  <c r="AH2011" i="2"/>
  <c r="AI2011" i="2" s="1"/>
  <c r="AH883" i="2"/>
  <c r="AI883" i="2" s="1"/>
  <c r="AH679" i="2"/>
  <c r="AI679" i="2" s="1"/>
  <c r="AH1329" i="2"/>
  <c r="AI1329" i="2" s="1"/>
  <c r="AH1153" i="2"/>
  <c r="AI1153" i="2" s="1"/>
  <c r="AH564" i="2"/>
  <c r="AI564" i="2" s="1"/>
  <c r="AH1970" i="2"/>
  <c r="AI1970" i="2" s="1"/>
  <c r="AH561" i="2"/>
  <c r="AI561" i="2" s="1"/>
  <c r="AH1133" i="2"/>
  <c r="AI1133" i="2" s="1"/>
  <c r="AH2190" i="2"/>
  <c r="AI2190" i="2" s="1"/>
  <c r="AH1438" i="2"/>
  <c r="AI1438" i="2" s="1"/>
  <c r="AH950" i="2"/>
  <c r="AI950" i="2" s="1"/>
  <c r="AH620" i="2"/>
  <c r="AI620" i="2" s="1"/>
  <c r="AH1082" i="2"/>
  <c r="AI1082" i="2" s="1"/>
  <c r="AH1484" i="2"/>
  <c r="AI1484" i="2" s="1"/>
  <c r="AH527" i="2"/>
  <c r="AI527" i="2" s="1"/>
  <c r="AH878" i="2"/>
  <c r="AI878" i="2" s="1"/>
  <c r="AH1478" i="2"/>
  <c r="AI1478" i="2" s="1"/>
  <c r="AH2147" i="2"/>
  <c r="AI2147" i="2" s="1"/>
  <c r="AH116" i="2"/>
  <c r="AI116" i="2" s="1"/>
  <c r="AH992" i="2"/>
  <c r="AI992" i="2" s="1"/>
  <c r="AH962" i="2"/>
  <c r="AI962" i="2" s="1"/>
  <c r="AH1821" i="2"/>
  <c r="AI1821" i="2" s="1"/>
  <c r="AH1132" i="2"/>
  <c r="AI1132" i="2" s="1"/>
  <c r="AH674" i="2"/>
  <c r="AI674" i="2" s="1"/>
  <c r="AH829" i="2"/>
  <c r="AI829" i="2" s="1"/>
  <c r="AH221" i="2"/>
  <c r="AI221" i="2" s="1"/>
  <c r="AH2135" i="2"/>
  <c r="AI2135" i="2" s="1"/>
  <c r="AH232" i="2"/>
  <c r="AI232" i="2" s="1"/>
  <c r="AH254" i="2"/>
  <c r="AI254" i="2" s="1"/>
  <c r="AH708" i="2"/>
  <c r="AI708" i="2" s="1"/>
  <c r="AH2209" i="2"/>
  <c r="AI2209" i="2" s="1"/>
  <c r="AH1718" i="2"/>
  <c r="AI1718" i="2" s="1"/>
  <c r="AH2106" i="2"/>
  <c r="AI2106" i="2" s="1"/>
  <c r="AH1218" i="2"/>
  <c r="AI1218" i="2" s="1"/>
  <c r="AH1075" i="2"/>
  <c r="AI1075" i="2" s="1"/>
  <c r="AH1798" i="2"/>
  <c r="AI1798" i="2" s="1"/>
  <c r="AH2198" i="2"/>
  <c r="AI2198" i="2" s="1"/>
  <c r="AH549" i="2"/>
  <c r="AI549" i="2" s="1"/>
  <c r="AH1116" i="2"/>
  <c r="AI1116" i="2" s="1"/>
  <c r="AH163" i="2"/>
  <c r="AI163" i="2" s="1"/>
  <c r="AH361" i="2"/>
  <c r="AI361" i="2" s="1"/>
  <c r="AH1189" i="2"/>
  <c r="AI1189" i="2" s="1"/>
  <c r="AH391" i="2"/>
  <c r="AI391" i="2" s="1"/>
  <c r="AH2052" i="2"/>
  <c r="AI2052" i="2" s="1"/>
  <c r="AH1533" i="2"/>
  <c r="AI1533" i="2" s="1"/>
  <c r="AH1252" i="2"/>
  <c r="AI1252" i="2" s="1"/>
  <c r="AH1391" i="2"/>
  <c r="AI1391" i="2" s="1"/>
  <c r="AH2138" i="2"/>
  <c r="AI2138" i="2" s="1"/>
  <c r="AH1678" i="2"/>
  <c r="AI1678" i="2" s="1"/>
  <c r="AH1703" i="2"/>
  <c r="AI1703" i="2" s="1"/>
  <c r="AH1407" i="2"/>
  <c r="AI1407" i="2" s="1"/>
  <c r="AH109" i="2"/>
  <c r="AI109" i="2" s="1"/>
  <c r="AH747" i="2"/>
  <c r="AI747" i="2" s="1"/>
  <c r="AH427" i="2"/>
  <c r="AI427" i="2" s="1"/>
  <c r="AH1174" i="2"/>
  <c r="AI1174" i="2" s="1"/>
  <c r="AH2123" i="2"/>
  <c r="AI2123" i="2" s="1"/>
  <c r="AH2066" i="2"/>
  <c r="AI2066" i="2" s="1"/>
  <c r="AH1081" i="2"/>
  <c r="AI1081" i="2" s="1"/>
  <c r="AH95" i="2"/>
  <c r="AI95" i="2" s="1"/>
  <c r="AH174" i="2"/>
  <c r="AI174" i="2" s="1"/>
  <c r="AH722" i="2"/>
  <c r="AI722" i="2" s="1"/>
  <c r="AH228" i="2"/>
  <c r="AI228" i="2" s="1"/>
  <c r="AH1630" i="2"/>
  <c r="AI1630" i="2" s="1"/>
  <c r="AH2168" i="2"/>
  <c r="AI2168" i="2" s="1"/>
  <c r="AH301" i="2"/>
  <c r="AI301" i="2" s="1"/>
  <c r="AH1451" i="2"/>
  <c r="AI1451" i="2" s="1"/>
  <c r="AH548" i="2"/>
  <c r="AI548" i="2" s="1"/>
  <c r="AH370" i="2"/>
  <c r="AI370" i="2" s="1"/>
  <c r="AH839" i="2"/>
  <c r="AI839" i="2" s="1"/>
  <c r="AH1234" i="2"/>
  <c r="AI1234" i="2" s="1"/>
  <c r="AH8" i="2"/>
  <c r="AI8" i="2" s="1"/>
  <c r="AH562" i="2"/>
  <c r="AI562" i="2" s="1"/>
  <c r="AH681" i="2"/>
  <c r="AI681" i="2" s="1"/>
  <c r="AH964" i="2"/>
  <c r="AI964" i="2" s="1"/>
  <c r="AH1026" i="2"/>
  <c r="AI1026" i="2" s="1"/>
  <c r="AH653" i="2"/>
  <c r="AI653" i="2" s="1"/>
  <c r="AH145" i="2"/>
  <c r="AI145" i="2" s="1"/>
  <c r="AH857" i="2"/>
  <c r="AI857" i="2" s="1"/>
  <c r="AH1603" i="2"/>
  <c r="AI1603" i="2" s="1"/>
  <c r="AH2240" i="2"/>
  <c r="AI2240" i="2" s="1"/>
  <c r="AH586" i="2"/>
  <c r="AI586" i="2" s="1"/>
  <c r="AH667" i="2"/>
  <c r="AI667" i="2" s="1"/>
  <c r="AH2237" i="2"/>
  <c r="AI2237" i="2" s="1"/>
  <c r="AH877" i="2"/>
  <c r="AI877" i="2" s="1"/>
  <c r="AH500" i="2"/>
  <c r="AI500" i="2" s="1"/>
  <c r="AH1458" i="2"/>
  <c r="AI1458" i="2" s="1"/>
  <c r="AH322" i="2"/>
  <c r="AI322" i="2" s="1"/>
  <c r="AH1015" i="2"/>
  <c r="AI1015" i="2" s="1"/>
  <c r="AH639" i="2"/>
  <c r="AI639" i="2" s="1"/>
  <c r="AH242" i="2"/>
  <c r="AI242" i="2" s="1"/>
  <c r="AH1727" i="2"/>
  <c r="AI1727" i="2" s="1"/>
  <c r="AH249" i="2"/>
  <c r="AI249" i="2" s="1"/>
  <c r="AH1790" i="2"/>
  <c r="AI1790" i="2" s="1"/>
  <c r="AH382" i="2"/>
  <c r="AI382" i="2" s="1"/>
  <c r="AH1042" i="2"/>
  <c r="AI1042" i="2" s="1"/>
  <c r="AH830" i="2"/>
  <c r="AI830" i="2" s="1"/>
  <c r="AH791" i="2"/>
  <c r="AI791" i="2" s="1"/>
  <c r="AH475" i="2"/>
  <c r="AI475" i="2" s="1"/>
  <c r="AH37" i="2"/>
  <c r="AI37" i="2" s="1"/>
  <c r="AH1759" i="2"/>
  <c r="AI1759" i="2" s="1"/>
  <c r="AH442" i="2"/>
  <c r="AI442" i="2" s="1"/>
  <c r="AH705" i="2"/>
  <c r="AI705" i="2" s="1"/>
  <c r="AH2057" i="2"/>
  <c r="AI2057" i="2" s="1"/>
  <c r="AH2022" i="2"/>
  <c r="AI2022" i="2" s="1"/>
  <c r="AH759" i="2"/>
  <c r="AI759" i="2" s="1"/>
  <c r="AH851" i="2"/>
  <c r="AI851" i="2" s="1"/>
  <c r="AH1259" i="2"/>
  <c r="AI1259" i="2" s="1"/>
  <c r="AH373" i="2"/>
  <c r="AI373" i="2" s="1"/>
  <c r="AH766" i="2"/>
  <c r="AI766" i="2" s="1"/>
  <c r="AH1620" i="2"/>
  <c r="AI1620" i="2" s="1"/>
  <c r="AH2146" i="2"/>
  <c r="AI2146" i="2" s="1"/>
  <c r="AH2152" i="2"/>
  <c r="AI2152" i="2" s="1"/>
  <c r="AH2033" i="2"/>
  <c r="AI2033" i="2" s="1"/>
  <c r="AH2153" i="2"/>
  <c r="AI2153" i="2" s="1"/>
  <c r="AH519" i="2"/>
  <c r="AI519" i="2" s="1"/>
  <c r="AH314" i="2"/>
  <c r="AI314" i="2" s="1"/>
  <c r="AH1522" i="2"/>
  <c r="AI1522" i="2" s="1"/>
  <c r="AH1293" i="2"/>
  <c r="AI1293" i="2" s="1"/>
  <c r="AH1342" i="2"/>
  <c r="AI1342" i="2" s="1"/>
  <c r="AH1074" i="2"/>
  <c r="AI1074" i="2" s="1"/>
  <c r="AH905" i="2"/>
  <c r="AI905" i="2" s="1"/>
  <c r="AH1103" i="2"/>
  <c r="AI1103" i="2" s="1"/>
  <c r="AH904" i="2"/>
  <c r="AI904" i="2" s="1"/>
  <c r="AH2104" i="2"/>
  <c r="AI2104" i="2" s="1"/>
  <c r="AH449" i="2"/>
  <c r="AI449" i="2" s="1"/>
  <c r="AH847" i="2"/>
  <c r="AI847" i="2" s="1"/>
  <c r="AH1341" i="2"/>
  <c r="AI1341" i="2" s="1"/>
  <c r="AH1291" i="2"/>
  <c r="AI1291" i="2" s="1"/>
  <c r="AH1782" i="2"/>
  <c r="AI1782" i="2" s="1"/>
  <c r="AH1316" i="2"/>
  <c r="AI1316" i="2" s="1"/>
  <c r="AH440" i="2"/>
  <c r="AI440" i="2" s="1"/>
  <c r="AH2142" i="2"/>
  <c r="AI2142" i="2" s="1"/>
  <c r="AH811" i="2"/>
  <c r="AI811" i="2" s="1"/>
  <c r="AH1288" i="2"/>
  <c r="AI1288" i="2" s="1"/>
  <c r="AH1388" i="2"/>
  <c r="AI1388" i="2" s="1"/>
  <c r="AH1371" i="2"/>
  <c r="AI1371" i="2" s="1"/>
  <c r="AH1765" i="2"/>
  <c r="AI1765" i="2" s="1"/>
  <c r="AH411" i="2"/>
  <c r="AI411" i="2" s="1"/>
  <c r="AH1793" i="2"/>
  <c r="AI1793" i="2" s="1"/>
  <c r="AH1946" i="2"/>
  <c r="AI1946" i="2" s="1"/>
  <c r="AH1934" i="2"/>
  <c r="AI1934" i="2" s="1"/>
  <c r="AH465" i="2"/>
  <c r="AI465" i="2" s="1"/>
  <c r="AH269" i="2"/>
  <c r="AI269" i="2" s="1"/>
  <c r="AH1385" i="2"/>
  <c r="AI1385" i="2" s="1"/>
  <c r="AH944" i="2"/>
  <c r="AI944" i="2" s="1"/>
  <c r="AH1770" i="2"/>
  <c r="AI1770" i="2" s="1"/>
  <c r="AH787" i="2"/>
  <c r="AI787" i="2" s="1"/>
  <c r="AH2070" i="2"/>
  <c r="AI2070" i="2" s="1"/>
  <c r="AH2218" i="2"/>
  <c r="AI2218" i="2" s="1"/>
  <c r="AH1955" i="2"/>
  <c r="AI1955" i="2" s="1"/>
  <c r="AH1502" i="2"/>
  <c r="AI1502" i="2" s="1"/>
  <c r="AH1492" i="2"/>
  <c r="AI1492" i="2" s="1"/>
  <c r="AH570" i="2"/>
  <c r="AI570" i="2" s="1"/>
  <c r="AH1325" i="2"/>
  <c r="AI1325" i="2" s="1"/>
  <c r="AH491" i="2"/>
  <c r="AI491" i="2" s="1"/>
  <c r="AH1453" i="2"/>
  <c r="AI1453" i="2" s="1"/>
  <c r="AH225" i="2"/>
  <c r="AI225" i="2" s="1"/>
  <c r="AH928" i="2"/>
  <c r="AI928" i="2" s="1"/>
  <c r="AH2233" i="2"/>
  <c r="AI2233" i="2" s="1"/>
  <c r="AH2115" i="2"/>
  <c r="AI2115" i="2" s="1"/>
  <c r="AH1477" i="2"/>
  <c r="AI1477" i="2" s="1"/>
  <c r="AH88" i="2"/>
  <c r="AI88" i="2" s="1"/>
  <c r="AH185" i="2"/>
  <c r="AI185" i="2" s="1"/>
  <c r="AH526" i="2"/>
  <c r="AI526" i="2" s="1"/>
  <c r="AH739" i="2"/>
  <c r="AI739" i="2" s="1"/>
  <c r="AH910" i="2"/>
  <c r="AI910" i="2" s="1"/>
  <c r="AH1984" i="2"/>
  <c r="AI1984" i="2" s="1"/>
  <c r="AH597" i="2"/>
  <c r="AI597" i="2" s="1"/>
  <c r="AH1289" i="2"/>
  <c r="AI1289" i="2" s="1"/>
  <c r="AH1646" i="2"/>
  <c r="AI1646" i="2" s="1"/>
  <c r="AH101" i="2"/>
  <c r="AI101" i="2" s="1"/>
  <c r="AH1564" i="2"/>
  <c r="AI1564" i="2" s="1"/>
  <c r="AH357" i="2"/>
  <c r="AI357" i="2" s="1"/>
  <c r="AH209" i="2"/>
  <c r="AI209" i="2" s="1"/>
  <c r="AH60" i="2"/>
  <c r="AI60" i="2" s="1"/>
  <c r="AH825" i="2"/>
  <c r="AI825" i="2" s="1"/>
  <c r="AH2088" i="2"/>
  <c r="AI2088" i="2" s="1"/>
  <c r="AH678" i="2"/>
  <c r="AI678" i="2" s="1"/>
  <c r="AH2054" i="2"/>
  <c r="AI2054" i="2" s="1"/>
  <c r="AH402" i="2"/>
  <c r="AI402" i="2" s="1"/>
  <c r="AH1141" i="2"/>
  <c r="AI1141" i="2" s="1"/>
  <c r="AH635" i="2"/>
  <c r="AI635" i="2" s="1"/>
  <c r="AH477" i="2"/>
  <c r="AI477" i="2" s="1"/>
  <c r="AH351" i="2"/>
  <c r="AI351" i="2" s="1"/>
  <c r="AH72" i="2"/>
  <c r="AI72" i="2" s="1"/>
  <c r="AH691" i="2"/>
  <c r="AI691" i="2" s="1"/>
  <c r="AH1260" i="2"/>
  <c r="AI1260" i="2" s="1"/>
  <c r="AH1607" i="2"/>
  <c r="AI1607" i="2" s="1"/>
  <c r="AH1725" i="2"/>
  <c r="AI1725" i="2" s="1"/>
  <c r="AH333" i="2"/>
  <c r="AI333" i="2" s="1"/>
  <c r="AH2048" i="2"/>
  <c r="AI2048" i="2" s="1"/>
  <c r="AH176" i="2"/>
  <c r="AI176" i="2" s="1"/>
  <c r="AH1419" i="2"/>
  <c r="AI1419" i="2" s="1"/>
  <c r="AH630" i="2"/>
  <c r="AI630" i="2" s="1"/>
  <c r="AH2018" i="2"/>
  <c r="AI2018" i="2" s="1"/>
  <c r="AH715" i="2"/>
  <c r="AI715" i="2" s="1"/>
  <c r="AH308" i="2"/>
  <c r="AI308" i="2" s="1"/>
  <c r="AH387" i="2"/>
  <c r="AI387" i="2" s="1"/>
  <c r="AH82" i="2"/>
  <c r="AI82" i="2" s="1"/>
  <c r="AH1134" i="2"/>
  <c r="AI1134" i="2" s="1"/>
  <c r="AH140" i="2"/>
  <c r="AI140" i="2" s="1"/>
  <c r="AH1324" i="2"/>
  <c r="AI1324" i="2" s="1"/>
  <c r="AH1029" i="2"/>
  <c r="AI1029" i="2" s="1"/>
  <c r="AH670" i="2"/>
  <c r="AI670" i="2" s="1"/>
  <c r="AH302" i="2"/>
  <c r="AI302" i="2" s="1"/>
  <c r="AH118" i="2"/>
  <c r="AI118" i="2" s="1"/>
  <c r="AH1848" i="2"/>
  <c r="AI1848" i="2" s="1"/>
  <c r="AH1449" i="2"/>
  <c r="AI1449" i="2" s="1"/>
  <c r="AH2164" i="2"/>
  <c r="AI2164" i="2" s="1"/>
  <c r="AH2196" i="2"/>
  <c r="AI2196" i="2" s="1"/>
  <c r="AH1736" i="2"/>
  <c r="AI1736" i="2" s="1"/>
  <c r="AH2214" i="2"/>
  <c r="AI2214" i="2" s="1"/>
  <c r="AH1569" i="2"/>
  <c r="AI1569" i="2" s="1"/>
  <c r="AH793" i="2"/>
  <c r="AI793" i="2" s="1"/>
  <c r="AH1903" i="2"/>
  <c r="AI1903" i="2" s="1"/>
  <c r="AH429" i="2"/>
  <c r="AI429" i="2" s="1"/>
  <c r="AH707" i="2"/>
  <c r="AI707" i="2" s="1"/>
  <c r="AH1733" i="2"/>
  <c r="AI1733" i="2" s="1"/>
  <c r="AH2089" i="2"/>
  <c r="AI2089" i="2" s="1"/>
  <c r="AH498" i="2"/>
  <c r="AI498" i="2" s="1"/>
  <c r="AH1792" i="2"/>
  <c r="AI1792" i="2" s="1"/>
  <c r="AH2175" i="2"/>
  <c r="AI2175" i="2" s="1"/>
  <c r="AH2110" i="2"/>
  <c r="AI2110" i="2" s="1"/>
  <c r="AH358" i="2"/>
  <c r="AI358" i="2" s="1"/>
  <c r="AH1876" i="2"/>
  <c r="AI1876" i="2" s="1"/>
  <c r="AH1546" i="2"/>
  <c r="AI1546" i="2" s="1"/>
  <c r="AH1058" i="2"/>
  <c r="AI1058" i="2" s="1"/>
  <c r="AH1306" i="2"/>
  <c r="AI1306" i="2" s="1"/>
  <c r="AH1954" i="2"/>
  <c r="AI1954" i="2" s="1"/>
  <c r="AH139" i="2"/>
  <c r="AI139" i="2" s="1"/>
  <c r="AH610" i="2"/>
  <c r="AI610" i="2" s="1"/>
  <c r="AH479" i="2"/>
  <c r="AI479" i="2" s="1"/>
  <c r="AH1093" i="2"/>
  <c r="AI1093" i="2" s="1"/>
  <c r="AH1538" i="2"/>
  <c r="AI1538" i="2" s="1"/>
  <c r="AH250" i="2"/>
  <c r="AI250" i="2" s="1"/>
  <c r="AH802" i="2"/>
  <c r="AI802" i="2" s="1"/>
  <c r="AH1974" i="2"/>
  <c r="AI1974" i="2" s="1"/>
  <c r="AH47" i="2"/>
  <c r="AI47" i="2" s="1"/>
  <c r="AH470" i="2"/>
  <c r="AI470" i="2" s="1"/>
  <c r="AH27" i="2"/>
  <c r="AI27" i="2" s="1"/>
  <c r="AH900" i="2"/>
  <c r="AI900" i="2" s="1"/>
  <c r="AH1777" i="2"/>
  <c r="AI1777" i="2" s="1"/>
  <c r="AH1913" i="2"/>
  <c r="AI1913" i="2" s="1"/>
  <c r="AH1231" i="2"/>
  <c r="AI1231" i="2" s="1"/>
  <c r="AH710" i="2"/>
  <c r="AI710" i="2" s="1"/>
  <c r="AH2185" i="2"/>
  <c r="AI2185" i="2" s="1"/>
  <c r="AH2125" i="2"/>
  <c r="AI2125" i="2" s="1"/>
  <c r="AH367" i="2"/>
  <c r="AI367" i="2" s="1"/>
  <c r="AH677" i="2"/>
  <c r="AI677" i="2" s="1"/>
  <c r="AH267" i="2"/>
  <c r="AI267" i="2" s="1"/>
  <c r="AH1221" i="2"/>
  <c r="AI1221" i="2" s="1"/>
  <c r="AH1240" i="2"/>
  <c r="AI1240" i="2" s="1"/>
  <c r="AH1602" i="2"/>
  <c r="AI1602" i="2" s="1"/>
  <c r="AH303" i="2"/>
  <c r="AI303" i="2" s="1"/>
  <c r="AH416" i="2"/>
  <c r="AI416" i="2" s="1"/>
  <c r="AH594" i="2"/>
  <c r="AI594" i="2" s="1"/>
  <c r="AH1833" i="2"/>
  <c r="AI1833" i="2" s="1"/>
  <c r="AH1992" i="2"/>
  <c r="AI1992" i="2" s="1"/>
  <c r="AH1641" i="2"/>
  <c r="AI1641" i="2" s="1"/>
  <c r="AH1982" i="2"/>
  <c r="AI1982" i="2" s="1"/>
  <c r="AH10" i="2"/>
  <c r="AI10" i="2" s="1"/>
  <c r="AH840" i="2"/>
  <c r="AI840" i="2" s="1"/>
  <c r="AH38" i="2"/>
  <c r="AI38" i="2" s="1"/>
  <c r="AH455" i="2"/>
  <c r="AI455" i="2" s="1"/>
  <c r="AH381" i="2"/>
  <c r="AI381" i="2" s="1"/>
  <c r="AH1935" i="2"/>
  <c r="AI1935" i="2" s="1"/>
  <c r="AH1962" i="2"/>
  <c r="AI1962" i="2" s="1"/>
  <c r="AH1357" i="2"/>
  <c r="AI1357" i="2" s="1"/>
  <c r="AH1206" i="2"/>
  <c r="AI1206" i="2" s="1"/>
  <c r="AH1763" i="2"/>
  <c r="AI1763" i="2" s="1"/>
  <c r="AH239" i="2"/>
  <c r="AI239" i="2" s="1"/>
  <c r="AH1381" i="2"/>
  <c r="AI1381" i="2" s="1"/>
  <c r="AH1183" i="2"/>
  <c r="AI1183" i="2" s="1"/>
  <c r="AH1077" i="2"/>
  <c r="AI1077" i="2" s="1"/>
  <c r="AH132" i="2"/>
  <c r="AI132" i="2" s="1"/>
  <c r="AH1844" i="2"/>
  <c r="AI1844" i="2" s="1"/>
  <c r="AH849" i="2"/>
  <c r="AI849" i="2" s="1"/>
  <c r="AH134" i="2"/>
  <c r="AI134" i="2" s="1"/>
  <c r="AH946" i="2"/>
  <c r="AI946" i="2" s="1"/>
  <c r="AH1039" i="2"/>
  <c r="AI1039" i="2" s="1"/>
  <c r="AH1072" i="2"/>
  <c r="AI1072" i="2" s="1"/>
  <c r="AH406" i="2"/>
  <c r="AI406" i="2" s="1"/>
  <c r="AH1308" i="2"/>
  <c r="AI1308" i="2" s="1"/>
  <c r="AH907" i="2"/>
  <c r="AI907" i="2" s="1"/>
  <c r="AH2040" i="2"/>
  <c r="AI2040" i="2" s="1"/>
  <c r="AH1375" i="2"/>
  <c r="AI1375" i="2" s="1"/>
  <c r="AH2221" i="2"/>
  <c r="AI2221" i="2" s="1"/>
  <c r="AH153" i="2"/>
  <c r="AI153" i="2" s="1"/>
  <c r="AH121" i="2"/>
  <c r="AI121" i="2" s="1"/>
  <c r="AH1434" i="2"/>
  <c r="AI1434" i="2" s="1"/>
  <c r="AH902" i="2"/>
  <c r="AI902" i="2" s="1"/>
  <c r="AH764" i="2"/>
  <c r="AI764" i="2" s="1"/>
  <c r="AH1660" i="2"/>
  <c r="AI1660" i="2" s="1"/>
  <c r="AH348" i="2"/>
  <c r="AI348" i="2" s="1"/>
  <c r="AH633" i="2"/>
  <c r="AI633" i="2" s="1"/>
  <c r="AH49" i="2"/>
  <c r="AI49" i="2" s="1"/>
  <c r="AH1382" i="2"/>
  <c r="AI1382" i="2" s="1"/>
  <c r="AH556" i="2"/>
  <c r="AI556" i="2" s="1"/>
  <c r="AH693" i="2"/>
  <c r="AI693" i="2" s="1"/>
  <c r="AH2095" i="2"/>
  <c r="AI2095" i="2" s="1"/>
  <c r="AH1062" i="2"/>
  <c r="AI1062" i="2" s="1"/>
  <c r="AH1720" i="2"/>
  <c r="AI1720" i="2" s="1"/>
  <c r="AH1661" i="2"/>
  <c r="AI1661" i="2" s="1"/>
  <c r="AH520" i="2"/>
  <c r="AI520" i="2" s="1"/>
  <c r="AH5" i="2"/>
  <c r="AI5" i="2" s="1"/>
  <c r="AH1205" i="2"/>
  <c r="AI1205" i="2" s="1"/>
  <c r="AH930" i="2"/>
  <c r="AI930" i="2" s="1"/>
  <c r="AH306" i="2"/>
  <c r="AI306" i="2" s="1"/>
  <c r="AH987" i="2"/>
  <c r="AI987" i="2" s="1"/>
  <c r="AH1332" i="2"/>
  <c r="AI1332" i="2" s="1"/>
  <c r="AH1139" i="2"/>
  <c r="AI1139" i="2" s="1"/>
  <c r="AH713" i="2"/>
  <c r="AI713" i="2" s="1"/>
  <c r="AH1554" i="2"/>
  <c r="AI1554" i="2" s="1"/>
  <c r="AH40" i="2"/>
  <c r="AI40" i="2" s="1"/>
  <c r="AH1203" i="2"/>
  <c r="AI1203" i="2" s="1"/>
  <c r="AH2044" i="2"/>
  <c r="AI2044" i="2" s="1"/>
  <c r="AH424" i="2"/>
  <c r="AI424" i="2" s="1"/>
  <c r="AH1715" i="2"/>
  <c r="AI1715" i="2" s="1"/>
  <c r="AH979" i="2"/>
  <c r="AI979" i="2" s="1"/>
  <c r="AH1558" i="2"/>
  <c r="AI1558" i="2" s="1"/>
  <c r="AH2076" i="2"/>
  <c r="AI2076" i="2" s="1"/>
  <c r="AH1213" i="2"/>
  <c r="AI1213" i="2" s="1"/>
  <c r="AH1315" i="2"/>
  <c r="AI1315" i="2" s="1"/>
  <c r="AH122" i="2"/>
  <c r="AI122" i="2" s="1"/>
  <c r="AH1551" i="2"/>
  <c r="AI1551" i="2" s="1"/>
  <c r="AH41" i="2"/>
  <c r="AI41" i="2" s="1"/>
  <c r="AH1889" i="2"/>
  <c r="AI1889" i="2" s="1"/>
  <c r="AH920" i="2"/>
  <c r="AI920" i="2" s="1"/>
  <c r="AH1499" i="2"/>
  <c r="AI1499" i="2" s="1"/>
  <c r="AH1038" i="2"/>
  <c r="AI1038" i="2" s="1"/>
  <c r="AH859" i="2"/>
  <c r="AI859" i="2" s="1"/>
  <c r="AH362" i="2"/>
  <c r="AI362" i="2" s="1"/>
  <c r="AH136" i="2"/>
  <c r="AI136" i="2" s="1"/>
  <c r="AH1162" i="2"/>
  <c r="AI1162" i="2" s="1"/>
  <c r="AH17" i="2"/>
  <c r="AI17" i="2" s="1"/>
  <c r="AH703" i="2"/>
  <c r="AI703" i="2" s="1"/>
  <c r="AH1997" i="2"/>
  <c r="AI1997" i="2" s="1"/>
  <c r="AH1832" i="2"/>
  <c r="AI1832" i="2" s="1"/>
  <c r="AH93" i="2"/>
  <c r="AI93" i="2" s="1"/>
  <c r="AH1688" i="2"/>
  <c r="AI1688" i="2" s="1"/>
  <c r="AH161" i="2"/>
  <c r="AI161" i="2" s="1"/>
  <c r="AH1923" i="2"/>
  <c r="AI1923" i="2" s="1"/>
  <c r="AH768" i="2"/>
  <c r="AI768" i="2" s="1"/>
  <c r="AH1587" i="2"/>
  <c r="AI1587" i="2" s="1"/>
  <c r="AH2116" i="2"/>
  <c r="AI2116" i="2" s="1"/>
  <c r="AH1418" i="2"/>
  <c r="AI1418" i="2" s="1"/>
  <c r="AH1427" i="2"/>
  <c r="AI1427" i="2" s="1"/>
  <c r="AH2087" i="2"/>
  <c r="AI2087" i="2" s="1"/>
  <c r="AH1466" i="2"/>
  <c r="AI1466" i="2" s="1"/>
  <c r="AH1557" i="2"/>
  <c r="AI1557" i="2" s="1"/>
  <c r="AH1622" i="2"/>
  <c r="AI1622" i="2" s="1"/>
  <c r="AH443" i="2"/>
  <c r="AI443" i="2" s="1"/>
  <c r="AH673" i="2"/>
  <c r="AI673" i="2" s="1"/>
  <c r="AH925" i="2"/>
  <c r="AI925" i="2" s="1"/>
  <c r="AH433" i="2"/>
  <c r="AI433" i="2" s="1"/>
  <c r="AH613" i="2"/>
  <c r="AI613" i="2" s="1"/>
  <c r="AH235" i="2"/>
  <c r="AI235" i="2" s="1"/>
  <c r="AH1037" i="2"/>
  <c r="AI1037" i="2" s="1"/>
  <c r="AH1097" i="2"/>
  <c r="AI1097" i="2" s="1"/>
  <c r="AH792" i="2"/>
  <c r="AI792" i="2" s="1"/>
  <c r="AH1917" i="2"/>
  <c r="AI1917" i="2" s="1"/>
  <c r="AH1233" i="2"/>
  <c r="AI1233" i="2" s="1"/>
  <c r="AH1952" i="2"/>
  <c r="AI1952" i="2" s="1"/>
  <c r="AH1858" i="2"/>
  <c r="AI1858" i="2" s="1"/>
  <c r="AH178" i="2"/>
  <c r="AI178" i="2" s="1"/>
  <c r="AH1033" i="2"/>
  <c r="AI1033" i="2" s="1"/>
  <c r="AH337" i="2"/>
  <c r="AI337" i="2" s="1"/>
  <c r="AH2151" i="2"/>
  <c r="AI2151" i="2" s="1"/>
  <c r="AH313" i="2"/>
  <c r="AI313" i="2" s="1"/>
  <c r="AH1185" i="2"/>
  <c r="AI1185" i="2" s="1"/>
  <c r="AH808" i="2"/>
  <c r="AI808" i="2" s="1"/>
  <c r="AH1285" i="2"/>
  <c r="AI1285" i="2" s="1"/>
  <c r="AH1555" i="2"/>
  <c r="AI1555" i="2" s="1"/>
  <c r="AH893" i="2"/>
  <c r="AI893" i="2" s="1"/>
  <c r="AH1192" i="2"/>
  <c r="AI1192" i="2" s="1"/>
  <c r="AH1188" i="2"/>
  <c r="AI1188" i="2" s="1"/>
  <c r="AH809" i="2"/>
  <c r="AI809" i="2" s="1"/>
  <c r="AH1541" i="2"/>
  <c r="AI1541" i="2" s="1"/>
  <c r="AH774" i="2"/>
  <c r="AI774" i="2" s="1"/>
  <c r="AH1676" i="2"/>
  <c r="AI1676" i="2" s="1"/>
  <c r="AH1227" i="2"/>
  <c r="AI1227" i="2" s="1"/>
  <c r="AH1258" i="2"/>
  <c r="AI1258" i="2" s="1"/>
  <c r="AH1589" i="2"/>
  <c r="AI1589" i="2" s="1"/>
  <c r="AH1152" i="2"/>
  <c r="AI1152" i="2" s="1"/>
  <c r="AH959" i="2"/>
  <c r="AI959" i="2" s="1"/>
  <c r="AH3" i="2"/>
  <c r="AI3" i="2" s="1"/>
  <c r="AH1669" i="2"/>
  <c r="AI1669" i="2" s="1"/>
  <c r="AH1591" i="2"/>
  <c r="AI1591" i="2" s="1"/>
  <c r="AH1810" i="2"/>
  <c r="AI1810" i="2" s="1"/>
  <c r="AH744" i="2"/>
  <c r="AI744" i="2" s="1"/>
  <c r="AH1201" i="2"/>
  <c r="AI1201" i="2" s="1"/>
  <c r="AH1549" i="2"/>
  <c r="AI1549" i="2" s="1"/>
  <c r="AH2167" i="2"/>
  <c r="AI2167" i="2" s="1"/>
  <c r="AH495" i="2"/>
  <c r="AI495" i="2" s="1"/>
  <c r="AH89" i="2"/>
  <c r="AI89" i="2" s="1"/>
  <c r="AH113" i="2"/>
  <c r="AI113" i="2" s="1"/>
  <c r="AH1199" i="2"/>
  <c r="AI1199" i="2" s="1"/>
  <c r="AH2234" i="2"/>
  <c r="AI2234" i="2" s="1"/>
  <c r="AH36" i="2"/>
  <c r="AI36" i="2" s="1"/>
  <c r="AH162" i="2"/>
  <c r="AI162" i="2" s="1"/>
  <c r="AH781" i="2"/>
  <c r="AI781" i="2" s="1"/>
  <c r="AH948" i="2"/>
  <c r="AI948" i="2" s="1"/>
  <c r="AH1647" i="2"/>
  <c r="AI1647" i="2" s="1"/>
  <c r="AH1822" i="2"/>
  <c r="AI1822" i="2" s="1"/>
  <c r="AH458" i="2"/>
  <c r="AI458" i="2" s="1"/>
  <c r="AH583" i="2"/>
  <c r="AI583" i="2" s="1"/>
  <c r="AH1507" i="2"/>
  <c r="AI1507" i="2" s="1"/>
  <c r="AH2017" i="2"/>
  <c r="AI2017" i="2" s="1"/>
  <c r="AH233" i="2"/>
  <c r="AI233" i="2" s="1"/>
  <c r="AH1360" i="2"/>
  <c r="AI1360" i="2" s="1"/>
  <c r="AH554" i="2"/>
  <c r="AI554" i="2" s="1"/>
  <c r="AH108" i="2"/>
  <c r="AI108" i="2" s="1"/>
  <c r="AH634" i="2"/>
  <c r="AI634" i="2" s="1"/>
  <c r="AH1897" i="2"/>
  <c r="AI1897" i="2" s="1"/>
  <c r="AH776" i="2"/>
  <c r="AI776" i="2" s="1"/>
  <c r="AH1617" i="2"/>
  <c r="AI1617" i="2" s="1"/>
  <c r="AH1803" i="2"/>
  <c r="AI1803" i="2" s="1"/>
  <c r="AH813" i="2"/>
  <c r="AI813" i="2" s="1"/>
  <c r="AH2" i="2"/>
  <c r="AI2" i="2" s="1"/>
  <c r="AH1319" i="2"/>
  <c r="AI1319" i="2" s="1"/>
  <c r="AH344" i="2"/>
  <c r="AI344" i="2" s="1"/>
  <c r="AH478" i="2"/>
  <c r="AI478" i="2" s="1"/>
  <c r="AH596" i="2"/>
  <c r="AI596" i="2" s="1"/>
  <c r="AH1874" i="2"/>
  <c r="AI1874" i="2" s="1"/>
  <c r="AH778" i="2"/>
  <c r="AI778" i="2" s="1"/>
  <c r="AH1001" i="2"/>
  <c r="AI1001" i="2" s="1"/>
  <c r="AH237" i="2"/>
  <c r="AI237" i="2" s="1"/>
  <c r="AH299" i="2"/>
  <c r="AI299" i="2" s="1"/>
  <c r="AH1172" i="2"/>
  <c r="AI1172" i="2" s="1"/>
  <c r="AH575" i="2"/>
  <c r="AI575" i="2" s="1"/>
  <c r="AH919" i="2"/>
  <c r="AI919" i="2" s="1"/>
  <c r="AH105" i="2"/>
  <c r="AI105" i="2" s="1"/>
  <c r="AH729" i="2"/>
  <c r="AI729" i="2" s="1"/>
  <c r="AH1362" i="2"/>
  <c r="AI1362" i="2" s="1"/>
  <c r="AH2025" i="2"/>
  <c r="AI2025" i="2" s="1"/>
  <c r="AH901" i="2"/>
  <c r="AI901" i="2" s="1"/>
  <c r="AH165" i="2"/>
  <c r="AI165" i="2" s="1"/>
  <c r="AH461" i="2"/>
  <c r="AI461" i="2" s="1"/>
  <c r="AH2170" i="2"/>
  <c r="AI2170" i="2" s="1"/>
  <c r="AH938" i="2"/>
  <c r="AI938" i="2" s="1"/>
  <c r="AH1079" i="2"/>
  <c r="AI1079" i="2" s="1"/>
  <c r="AH129" i="2"/>
  <c r="AI129" i="2" s="1"/>
  <c r="AH1207" i="2"/>
  <c r="AI1207" i="2" s="1"/>
  <c r="AH1400" i="2"/>
  <c r="AI1400" i="2" s="1"/>
  <c r="AH1415" i="2"/>
  <c r="AI1415" i="2" s="1"/>
  <c r="AH881" i="2"/>
  <c r="AI881" i="2" s="1"/>
  <c r="AH300" i="2"/>
  <c r="AI300" i="2" s="1"/>
  <c r="AH1055" i="2"/>
  <c r="AI1055" i="2" s="1"/>
  <c r="AH2174" i="2"/>
  <c r="AI2174" i="2" s="1"/>
  <c r="AH1752" i="2"/>
  <c r="AI1752" i="2" s="1"/>
  <c r="AH1872" i="2"/>
  <c r="AI1872" i="2" s="1"/>
  <c r="AH765" i="2"/>
  <c r="AI765" i="2" s="1"/>
  <c r="AH601" i="2"/>
  <c r="AI601" i="2" s="1"/>
  <c r="AH1746" i="2"/>
  <c r="AI1746" i="2" s="1"/>
  <c r="AH1011" i="2"/>
  <c r="AI1011" i="2" s="1"/>
  <c r="AH1721" i="2"/>
  <c r="AI1721" i="2" s="1"/>
  <c r="AH618" i="2"/>
  <c r="AI618" i="2" s="1"/>
  <c r="AH1147" i="2"/>
  <c r="AI1147" i="2" s="1"/>
  <c r="AH2034" i="2"/>
  <c r="AI2034" i="2" s="1"/>
  <c r="AH1246" i="2"/>
  <c r="AI1246" i="2" s="1"/>
  <c r="AH1299" i="2"/>
  <c r="AI1299" i="2" s="1"/>
  <c r="AH931" i="2"/>
  <c r="AI931" i="2" s="1"/>
  <c r="AH294" i="2"/>
  <c r="AI294" i="2" s="1"/>
  <c r="AH1420" i="2"/>
  <c r="AI1420" i="2" s="1"/>
  <c r="AH752" i="2"/>
  <c r="AI752" i="2" s="1"/>
  <c r="AH2156" i="2"/>
  <c r="AI2156" i="2" s="1"/>
  <c r="AH1674" i="2"/>
  <c r="AI1674" i="2" s="1"/>
  <c r="AH1340" i="2"/>
  <c r="AI1340" i="2" s="1"/>
  <c r="AH71" i="2"/>
  <c r="AI71" i="2" s="1"/>
  <c r="AH438" i="2"/>
  <c r="AI438" i="2" s="1"/>
  <c r="AH75" i="2"/>
  <c r="AI75" i="2" s="1"/>
  <c r="AH551" i="2"/>
  <c r="AI551" i="2" s="1"/>
  <c r="AH1862" i="2"/>
  <c r="AI1862" i="2" s="1"/>
  <c r="AH1143" i="2"/>
  <c r="AI1143" i="2" s="1"/>
  <c r="AH2222" i="2"/>
  <c r="AI2222" i="2" s="1"/>
  <c r="AH456" i="2"/>
  <c r="AI456" i="2" s="1"/>
  <c r="AH1471" i="2"/>
  <c r="AI1471" i="2" s="1"/>
  <c r="AH1228" i="2"/>
  <c r="AI1228" i="2" s="1"/>
  <c r="AH888" i="2"/>
  <c r="AI888" i="2" s="1"/>
  <c r="AH1287" i="2"/>
  <c r="AI1287" i="2" s="1"/>
  <c r="AH565" i="2"/>
  <c r="AI565" i="2" s="1"/>
  <c r="AH1035" i="2"/>
  <c r="AI1035" i="2" s="1"/>
  <c r="AH445" i="2"/>
  <c r="AI445" i="2" s="1"/>
  <c r="AH1495" i="2"/>
  <c r="AI1495" i="2" s="1"/>
  <c r="AH1432" i="2"/>
  <c r="AI1432" i="2" s="1"/>
  <c r="AH973" i="2"/>
  <c r="AI973" i="2" s="1"/>
  <c r="AH1891" i="2"/>
  <c r="AI1891" i="2" s="1"/>
  <c r="AH655" i="2"/>
  <c r="AI655" i="2" s="1"/>
  <c r="AH953" i="2"/>
  <c r="AI953" i="2" s="1"/>
  <c r="AH1069" i="2"/>
  <c r="AI1069" i="2" s="1"/>
  <c r="AH2082" i="2"/>
  <c r="AI2082" i="2" s="1"/>
  <c r="AH364" i="2"/>
  <c r="AI364" i="2" s="1"/>
  <c r="AH298" i="2"/>
  <c r="AI298" i="2" s="1"/>
  <c r="AH1937" i="2"/>
  <c r="AI1937" i="2" s="1"/>
  <c r="AH820" i="2"/>
  <c r="AI820" i="2" s="1"/>
  <c r="AH219" i="2"/>
  <c r="AI219" i="2" s="1"/>
  <c r="AH1063" i="2"/>
  <c r="AI1063" i="2" s="1"/>
  <c r="AH1985" i="2"/>
  <c r="AI1985" i="2" s="1"/>
  <c r="AH1107" i="2"/>
  <c r="AI1107" i="2" s="1"/>
  <c r="AH1387" i="2"/>
  <c r="AI1387" i="2" s="1"/>
  <c r="AH1229" i="2"/>
  <c r="AI1229" i="2" s="1"/>
  <c r="AH1406" i="2"/>
  <c r="AI1406" i="2" s="1"/>
  <c r="AH1346" i="2"/>
  <c r="AI1346" i="2" s="1"/>
  <c r="AH103" i="2"/>
  <c r="AI103" i="2" s="1"/>
  <c r="AH751" i="2"/>
  <c r="AI751" i="2" s="1"/>
  <c r="AH649" i="2"/>
  <c r="AI649" i="2" s="1"/>
  <c r="AH1347" i="2"/>
  <c r="AI1347" i="2" s="1"/>
  <c r="AH1068" i="2"/>
  <c r="AI1068" i="2" s="1"/>
  <c r="AH1595" i="2"/>
  <c r="AI1595" i="2" s="1"/>
  <c r="AH1936" i="2"/>
  <c r="AI1936" i="2" s="1"/>
  <c r="AH1002" i="2"/>
  <c r="AI1002" i="2" s="1"/>
  <c r="AH289" i="2"/>
  <c r="AI289" i="2" s="1"/>
  <c r="AH1846" i="2"/>
  <c r="AI1846" i="2" s="1"/>
  <c r="AH1608" i="2"/>
  <c r="AI1608" i="2" s="1"/>
  <c r="AH386" i="2"/>
  <c r="AI386" i="2" s="1"/>
  <c r="AH4" i="2"/>
  <c r="AI4" i="2" s="1"/>
  <c r="AH1161" i="2"/>
  <c r="AI1161" i="2" s="1"/>
  <c r="AH1513" i="2"/>
  <c r="AI1513" i="2" s="1"/>
  <c r="AH340" i="2"/>
  <c r="AI340" i="2" s="1"/>
  <c r="AH838" i="2"/>
  <c r="AI838" i="2" s="1"/>
  <c r="AH824" i="2"/>
  <c r="AI824" i="2" s="1"/>
  <c r="AH974" i="2"/>
  <c r="AI974" i="2" s="1"/>
  <c r="AH590" i="2"/>
  <c r="AI590" i="2" s="1"/>
  <c r="AH2080" i="2"/>
  <c r="AI2080" i="2" s="1"/>
  <c r="AH366" i="2"/>
  <c r="AI366" i="2" s="1"/>
  <c r="AH405" i="2"/>
  <c r="AI405" i="2" s="1"/>
  <c r="AH435" i="2"/>
  <c r="AI435" i="2" s="1"/>
  <c r="AH1547" i="2"/>
  <c r="AI1547" i="2" s="1"/>
  <c r="AH777" i="2"/>
  <c r="AI777" i="2" s="1"/>
  <c r="AH770" i="2"/>
  <c r="AI770" i="2" s="1"/>
  <c r="AH1813" i="2"/>
  <c r="AI1813" i="2" s="1"/>
  <c r="AH664" i="2"/>
  <c r="AI664" i="2" s="1"/>
  <c r="AH1530" i="2"/>
  <c r="AI1530" i="2" s="1"/>
  <c r="AH1168" i="2"/>
  <c r="AI1168" i="2" s="1"/>
  <c r="AH2002" i="2"/>
  <c r="AI2002" i="2" s="1"/>
  <c r="AH1857" i="2"/>
  <c r="AI1857" i="2" s="1"/>
  <c r="AH1807" i="2"/>
  <c r="AI1807" i="2" s="1"/>
  <c r="AH1476" i="2"/>
  <c r="AI1476" i="2" s="1"/>
  <c r="AH1354" i="2"/>
  <c r="AI1354" i="2" s="1"/>
  <c r="AH197" i="2"/>
  <c r="AI197" i="2" s="1"/>
  <c r="AH1599" i="2"/>
  <c r="AI1599" i="2" s="1"/>
  <c r="AH1230" i="2"/>
  <c r="AI1230" i="2" s="1"/>
  <c r="AH1577" i="2"/>
  <c r="AI1577" i="2" s="1"/>
  <c r="AH471" i="2"/>
  <c r="AI471" i="2" s="1"/>
  <c r="AH1106" i="2"/>
  <c r="AI1106" i="2" s="1"/>
  <c r="AH2001" i="2"/>
  <c r="AI2001" i="2" s="1"/>
  <c r="AH128" i="2"/>
  <c r="AI128" i="2" s="1"/>
  <c r="AH1655" i="2"/>
  <c r="AI1655" i="2" s="1"/>
  <c r="AH1610" i="2"/>
  <c r="AI1610" i="2" s="1"/>
  <c r="AH612" i="2"/>
  <c r="AI612" i="2" s="1"/>
  <c r="AH2197" i="2"/>
  <c r="AI2197" i="2" s="1"/>
  <c r="AH1326" i="2"/>
  <c r="AI1326" i="2" s="1"/>
  <c r="AH2079" i="2"/>
  <c r="AI2079" i="2" s="1"/>
  <c r="AH281" i="2"/>
  <c r="AI281" i="2" s="1"/>
  <c r="AH1836" i="2"/>
  <c r="AI1836" i="2" s="1"/>
  <c r="AH1066" i="2"/>
  <c r="AI1066" i="2" s="1"/>
  <c r="AH1281" i="2"/>
  <c r="AI1281" i="2" s="1"/>
  <c r="AH483" i="2"/>
  <c r="AI483" i="2" s="1"/>
  <c r="AH2047" i="2"/>
  <c r="AI2047" i="2" s="1"/>
  <c r="AH788" i="2"/>
  <c r="AI788" i="2" s="1"/>
  <c r="AH537" i="2"/>
  <c r="AI537" i="2" s="1"/>
  <c r="AH1394" i="2"/>
  <c r="AI1394" i="2" s="1"/>
  <c r="AH542" i="2"/>
  <c r="AI542" i="2" s="1"/>
  <c r="AH780" i="2"/>
  <c r="AI780" i="2" s="1"/>
  <c r="AH606" i="2"/>
  <c r="AI606" i="2" s="1"/>
  <c r="AH1755" i="2"/>
  <c r="AI1755" i="2" s="1"/>
  <c r="AH1888" i="2"/>
  <c r="AI1888" i="2" s="1"/>
  <c r="AH50" i="2"/>
  <c r="AI50" i="2" s="1"/>
  <c r="AH1030" i="2"/>
  <c r="AI1030" i="2" s="1"/>
  <c r="AH44" i="2"/>
  <c r="AI44" i="2" s="1"/>
  <c r="AH1164" i="2"/>
  <c r="AI1164" i="2" s="1"/>
  <c r="AH1560" i="2"/>
  <c r="AI1560" i="2" s="1"/>
  <c r="AH1624" i="2"/>
  <c r="AI1624" i="2" s="1"/>
  <c r="AH1723" i="2"/>
  <c r="AI1723" i="2" s="1"/>
  <c r="AH231" i="2"/>
  <c r="AI231" i="2" s="1"/>
  <c r="AH1261" i="2"/>
  <c r="AI1261" i="2" s="1"/>
  <c r="AH686" i="2"/>
  <c r="AI686" i="2" s="1"/>
  <c r="AH1852" i="2"/>
  <c r="AI1852" i="2" s="1"/>
  <c r="AH913" i="2"/>
  <c r="AI913" i="2" s="1"/>
  <c r="AH602" i="2"/>
  <c r="AI602" i="2" s="1"/>
  <c r="AH466" i="2"/>
  <c r="AI466" i="2" s="1"/>
  <c r="AH711" i="2"/>
  <c r="AI711" i="2" s="1"/>
  <c r="AH1863" i="2"/>
  <c r="AI1863" i="2" s="1"/>
  <c r="AH1524" i="2"/>
  <c r="AI1524" i="2" s="1"/>
  <c r="AH460" i="2"/>
  <c r="AI460" i="2" s="1"/>
  <c r="AH2213" i="2"/>
  <c r="AI2213" i="2" s="1"/>
  <c r="AH2216" i="2"/>
  <c r="AI2216" i="2" s="1"/>
  <c r="AH1518" i="2"/>
  <c r="AI1518" i="2" s="1"/>
  <c r="AH1529" i="2"/>
  <c r="AI1529" i="2" s="1"/>
  <c r="AH772" i="2"/>
  <c r="AI772" i="2" s="1"/>
  <c r="AH336" i="2"/>
  <c r="AI336" i="2" s="1"/>
  <c r="AH1294" i="2"/>
  <c r="AI1294" i="2" s="1"/>
  <c r="AH196" i="2"/>
  <c r="AI196" i="2" s="1"/>
  <c r="AH503" i="2"/>
  <c r="AI503" i="2" s="1"/>
  <c r="AH1987" i="2"/>
  <c r="AI1987" i="2" s="1"/>
  <c r="AH2212" i="2"/>
  <c r="AI2212" i="2" s="1"/>
  <c r="AH530" i="2"/>
  <c r="AI530" i="2" s="1"/>
  <c r="AH2063" i="2"/>
  <c r="AI2063" i="2" s="1"/>
  <c r="AH1023" i="2"/>
  <c r="AI1023" i="2" s="1"/>
  <c r="AH1309" i="2"/>
  <c r="AI1309" i="2" s="1"/>
  <c r="AH2173" i="2"/>
  <c r="AI2173" i="2" s="1"/>
  <c r="AH818" i="2"/>
  <c r="AI818" i="2" s="1"/>
  <c r="AH963" i="2"/>
  <c r="AI963" i="2" s="1"/>
  <c r="AH1489" i="2"/>
  <c r="AI1489" i="2" s="1"/>
  <c r="AH1292" i="2"/>
  <c r="AI1292" i="2" s="1"/>
  <c r="AH1806" i="2"/>
  <c r="AI1806" i="2" s="1"/>
  <c r="AH1775" i="2"/>
  <c r="AI1775" i="2" s="1"/>
  <c r="AH463" i="2"/>
  <c r="AI463" i="2" s="1"/>
  <c r="AH2042" i="2"/>
  <c r="AI2042" i="2" s="1"/>
  <c r="AH1448" i="2"/>
  <c r="AI1448" i="2" s="1"/>
  <c r="AH1711" i="2"/>
  <c r="AI1711" i="2" s="1"/>
  <c r="AH1663" i="2"/>
  <c r="AI1663" i="2" s="1"/>
  <c r="AH716" i="2"/>
  <c r="AI716" i="2" s="1"/>
  <c r="AH1110" i="2"/>
  <c r="AI1110" i="2" s="1"/>
  <c r="AH363" i="2"/>
  <c r="AI363" i="2" s="1"/>
  <c r="AH512" i="2"/>
  <c r="AI512" i="2" s="1"/>
  <c r="AH1508" i="2"/>
  <c r="AI1508" i="2" s="1"/>
  <c r="AH2207" i="2"/>
  <c r="AI2207" i="2" s="1"/>
  <c r="AH1896" i="2"/>
  <c r="AI1896" i="2" s="1"/>
  <c r="AH1384" i="2"/>
  <c r="AI1384" i="2" s="1"/>
  <c r="AH2119" i="2"/>
  <c r="AI2119" i="2" s="1"/>
  <c r="AH1734" i="2"/>
  <c r="AI1734" i="2" s="1"/>
  <c r="AH1417" i="2"/>
  <c r="AI1417" i="2" s="1"/>
  <c r="AH1654" i="2"/>
  <c r="AI1654" i="2" s="1"/>
  <c r="AH911" i="2"/>
  <c r="AI911" i="2" s="1"/>
  <c r="AH1481" i="2"/>
  <c r="AI1481" i="2" s="1"/>
  <c r="AH1808" i="2"/>
  <c r="AI1808" i="2" s="1"/>
  <c r="AH861" i="2"/>
  <c r="AI861" i="2" s="1"/>
  <c r="AH807" i="2"/>
  <c r="AI807" i="2" s="1"/>
  <c r="AH464" i="2"/>
  <c r="AI464" i="2" s="1"/>
  <c r="AH1125" i="2"/>
  <c r="AI1125" i="2" s="1"/>
  <c r="AH1724" i="2"/>
  <c r="AI1724" i="2" s="1"/>
  <c r="AH1364" i="2"/>
  <c r="AI1364" i="2" s="1"/>
  <c r="AH2108" i="2"/>
  <c r="AI2108" i="2" s="1"/>
  <c r="AH536" i="2"/>
  <c r="AI536" i="2" s="1"/>
  <c r="AH54" i="2"/>
  <c r="AI54" i="2" s="1"/>
  <c r="AH1102" i="2"/>
  <c r="AI1102" i="2" s="1"/>
  <c r="AH2131" i="2"/>
  <c r="AI2131" i="2" s="1"/>
  <c r="AH1191" i="2"/>
  <c r="AI1191" i="2" s="1"/>
  <c r="AH375" i="2"/>
  <c r="AI375" i="2" s="1"/>
  <c r="AH771" i="2"/>
  <c r="AI771" i="2" s="1"/>
  <c r="AH160" i="2"/>
  <c r="AI160" i="2" s="1"/>
  <c r="AH138" i="2"/>
  <c r="AI138" i="2" s="1"/>
  <c r="AH114" i="2"/>
  <c r="AI114" i="2" s="1"/>
  <c r="AH921" i="2"/>
  <c r="AI921" i="2" s="1"/>
  <c r="AH1091" i="2"/>
  <c r="AI1091" i="2" s="1"/>
  <c r="AH862" i="2"/>
  <c r="AI862" i="2" s="1"/>
  <c r="AH1911" i="2"/>
  <c r="AI1911" i="2" s="1"/>
  <c r="AH806" i="2"/>
  <c r="AI806" i="2" s="1"/>
  <c r="AH1760" i="2"/>
  <c r="AI1760" i="2" s="1"/>
  <c r="AH437" i="2"/>
  <c r="AI437" i="2" s="1"/>
  <c r="AH604" i="2"/>
  <c r="AI604" i="2" s="1"/>
  <c r="AH397" i="2"/>
  <c r="AI397" i="2" s="1"/>
  <c r="AH343" i="2"/>
  <c r="AI343" i="2" s="1"/>
  <c r="AH1120" i="2"/>
  <c r="AI1120" i="2" s="1"/>
  <c r="AH2027" i="2"/>
  <c r="AI2027" i="2" s="1"/>
  <c r="AH355" i="2"/>
  <c r="AI355" i="2" s="1"/>
  <c r="AH726" i="2"/>
  <c r="AI726" i="2" s="1"/>
  <c r="AH1404" i="2"/>
  <c r="AI1404" i="2" s="1"/>
  <c r="AH2172" i="2"/>
  <c r="AI2172" i="2" s="1"/>
  <c r="AH1742" i="2"/>
  <c r="AI1742" i="2" s="1"/>
  <c r="AH167" i="2"/>
  <c r="AI167" i="2" s="1"/>
  <c r="AH1335" i="2"/>
  <c r="AI1335" i="2" s="1"/>
  <c r="AH243" i="2"/>
  <c r="AI243" i="2" s="1"/>
  <c r="AH1430" i="2"/>
  <c r="AI1430" i="2" s="1"/>
  <c r="AH2224" i="2"/>
  <c r="AI2224" i="2" s="1"/>
  <c r="AH166" i="2"/>
  <c r="AI166" i="2" s="1"/>
  <c r="AH2201" i="2"/>
  <c r="AI2201" i="2" s="1"/>
  <c r="AH826" i="2"/>
  <c r="AI826" i="2" s="1"/>
  <c r="AH329" i="2"/>
  <c r="AI329" i="2" s="1"/>
  <c r="AH33" i="2"/>
  <c r="AI33" i="2" s="1"/>
  <c r="AH398" i="2"/>
  <c r="AI398" i="2" s="1"/>
  <c r="AH1639" i="2"/>
  <c r="AI1639" i="2" s="1"/>
  <c r="AH34" i="2"/>
  <c r="AI34" i="2" s="1"/>
  <c r="AH1090" i="2"/>
  <c r="AI1090" i="2" s="1"/>
  <c r="AH48" i="2"/>
  <c r="AI48" i="2" s="1"/>
  <c r="AH1224" i="2"/>
  <c r="AI1224" i="2" s="1"/>
  <c r="AH490" i="2"/>
  <c r="AI490" i="2" s="1"/>
  <c r="AH81" i="2"/>
  <c r="AI81" i="2" s="1"/>
  <c r="AH1947" i="2"/>
  <c r="AI1947" i="2" s="1"/>
  <c r="AH1044" i="2"/>
  <c r="AI1044" i="2" s="1"/>
  <c r="AH61" i="2"/>
  <c r="AI61" i="2" s="1"/>
  <c r="AH1615" i="2"/>
  <c r="AI1615" i="2" s="1"/>
  <c r="AH1302" i="2"/>
  <c r="AI1302" i="2" s="1"/>
  <c r="AH762" i="2"/>
  <c r="AI762" i="2" s="1"/>
  <c r="AH1447" i="2"/>
  <c r="AI1447" i="2" s="1"/>
  <c r="AH305" i="2"/>
  <c r="AI305" i="2" s="1"/>
  <c r="AH1126" i="2"/>
  <c r="AI1126" i="2" s="1"/>
  <c r="AH2203" i="2"/>
  <c r="AI2203" i="2" s="1"/>
  <c r="AH728" i="2"/>
  <c r="AI728" i="2" s="1"/>
  <c r="AH1536" i="2"/>
  <c r="AI1536" i="2" s="1"/>
  <c r="AH256" i="2"/>
  <c r="AI256" i="2" s="1"/>
  <c r="AH247" i="2"/>
  <c r="AI247" i="2" s="1"/>
  <c r="AH2180" i="2"/>
  <c r="AI2180" i="2" s="1"/>
  <c r="AH1658" i="2"/>
  <c r="AI1658" i="2" s="1"/>
  <c r="AH489" i="2"/>
  <c r="AI489" i="2" s="1"/>
  <c r="AH1408" i="2"/>
  <c r="AI1408" i="2" s="1"/>
  <c r="AH767" i="2"/>
  <c r="AI767" i="2" s="1"/>
  <c r="AH1878" i="2"/>
  <c r="AI1878" i="2" s="1"/>
  <c r="AH714" i="2"/>
  <c r="AI714" i="2" s="1"/>
  <c r="AH1333" i="2"/>
  <c r="AI1333" i="2" s="1"/>
  <c r="AH841" i="2"/>
  <c r="AI841" i="2" s="1"/>
  <c r="AH1756" i="2"/>
  <c r="AI1756" i="2" s="1"/>
  <c r="AH1377" i="2"/>
  <c r="AI1377" i="2" s="1"/>
  <c r="AH115" i="2"/>
  <c r="AI115" i="2" s="1"/>
  <c r="AH1625" i="2"/>
  <c r="AI1625" i="2" s="1"/>
  <c r="AH521" i="2"/>
  <c r="AI521" i="2" s="1"/>
  <c r="AH595" i="2"/>
  <c r="AI595" i="2" s="1"/>
  <c r="AH270" i="2"/>
  <c r="AI270" i="2" s="1"/>
  <c r="AH2078" i="2"/>
  <c r="AI2078" i="2" s="1"/>
  <c r="AH954" i="2"/>
  <c r="AI954" i="2" s="1"/>
  <c r="AH754" i="2"/>
  <c r="AI754" i="2" s="1"/>
  <c r="AH410" i="2"/>
  <c r="AI410" i="2" s="1"/>
  <c r="AH485" i="2"/>
  <c r="AI485" i="2" s="1"/>
  <c r="AH2137" i="2"/>
  <c r="AI2137" i="2" s="1"/>
  <c r="AH1514" i="2"/>
  <c r="AI1514" i="2" s="1"/>
  <c r="AH1445" i="2"/>
  <c r="AI1445" i="2" s="1"/>
  <c r="AH1912" i="2"/>
  <c r="AI1912" i="2" s="1"/>
  <c r="AH2039" i="2"/>
  <c r="AI2039" i="2" s="1"/>
  <c r="AH1286" i="2"/>
  <c r="AI1286" i="2" s="1"/>
  <c r="AH1004" i="2"/>
  <c r="AI1004" i="2" s="1"/>
  <c r="AH1883" i="2"/>
  <c r="AI1883" i="2" s="1"/>
  <c r="AH2112" i="2"/>
  <c r="AI2112" i="2" s="1"/>
  <c r="AH229" i="2"/>
  <c r="AI229" i="2" s="1"/>
  <c r="AH557" i="2"/>
  <c r="AI557" i="2" s="1"/>
  <c r="AH1761" i="2"/>
  <c r="AI1761" i="2" s="1"/>
  <c r="AH2062" i="2"/>
  <c r="AI2062" i="2" s="1"/>
  <c r="AH1047" i="2"/>
  <c r="AI1047" i="2" s="1"/>
  <c r="AH481" i="2"/>
  <c r="AI481" i="2" s="1"/>
  <c r="AH2182" i="2"/>
  <c r="AI2182" i="2" s="1"/>
  <c r="AH1642" i="2"/>
  <c r="AI1642" i="2" s="1"/>
  <c r="AH334" i="2"/>
  <c r="AI334" i="2" s="1"/>
  <c r="AH1702" i="2"/>
  <c r="AI1702" i="2" s="1"/>
  <c r="AH513" i="2"/>
  <c r="AI513" i="2" s="1"/>
  <c r="AH2134" i="2"/>
  <c r="AI2134" i="2" s="1"/>
  <c r="AH532" i="2"/>
  <c r="AI532" i="2" s="1"/>
  <c r="AH1100" i="2"/>
  <c r="AI1100" i="2" s="1"/>
  <c r="AH648" i="2"/>
  <c r="AI648" i="2" s="1"/>
  <c r="AH1786" i="2"/>
  <c r="AI1786" i="2" s="1"/>
  <c r="AH1672" i="2"/>
  <c r="AI1672" i="2" s="1"/>
  <c r="AH1358" i="2"/>
  <c r="AI1358" i="2" s="1"/>
  <c r="AH1353" i="2"/>
  <c r="AI1353" i="2" s="1"/>
  <c r="AH616" i="2"/>
  <c r="AI616" i="2" s="1"/>
  <c r="AH1232" i="2"/>
  <c r="AI1232" i="2" s="1"/>
  <c r="AH1880" i="2"/>
  <c r="AI1880" i="2" s="1"/>
  <c r="AH1649" i="2"/>
  <c r="AI1649" i="2" s="1"/>
  <c r="AH1355" i="2"/>
  <c r="AI1355" i="2" s="1"/>
  <c r="AH1193" i="2"/>
  <c r="AI1193" i="2" s="1"/>
  <c r="AH1208" i="2"/>
  <c r="AI1208" i="2" s="1"/>
  <c r="AH517" i="2"/>
  <c r="AI517" i="2" s="1"/>
  <c r="AH2178" i="2"/>
  <c r="AI2178" i="2" s="1"/>
  <c r="AH1598" i="2"/>
  <c r="AI1598" i="2" s="1"/>
  <c r="AH1881" i="2"/>
  <c r="AI1881" i="2" s="1"/>
  <c r="AH837" i="2"/>
  <c r="AI837" i="2" s="1"/>
  <c r="AH603" i="2"/>
  <c r="AI603" i="2" s="1"/>
  <c r="AH11" i="2"/>
  <c r="AI11" i="2" s="1"/>
  <c r="AH1337" i="2"/>
  <c r="AI1337" i="2" s="1"/>
  <c r="AH2109" i="2"/>
  <c r="AI2109" i="2" s="1"/>
  <c r="AH1274" i="2"/>
  <c r="AI1274" i="2" s="1"/>
  <c r="AH2211" i="2"/>
  <c r="AI2211" i="2" s="1"/>
  <c r="AH1470" i="2"/>
  <c r="AI1470" i="2" s="1"/>
  <c r="AH889" i="2"/>
  <c r="AI889" i="2" s="1"/>
  <c r="AH1704" i="2"/>
  <c r="AI1704" i="2" s="1"/>
  <c r="AH1797" i="2"/>
  <c r="AI1797" i="2" s="1"/>
  <c r="AH518" i="2"/>
  <c r="AI518" i="2" s="1"/>
  <c r="AH1583" i="2"/>
  <c r="AI1583" i="2" s="1"/>
  <c r="AH2069" i="2"/>
  <c r="AI2069" i="2" s="1"/>
  <c r="AH327" i="2"/>
  <c r="AI327" i="2" s="1"/>
  <c r="AH697" i="2"/>
  <c r="AI697" i="2" s="1"/>
  <c r="AH1465" i="2"/>
  <c r="AI1465" i="2" s="1"/>
  <c r="AH2055" i="2"/>
  <c r="AI2055" i="2" s="1"/>
  <c r="AH1421" i="2"/>
  <c r="AI1421" i="2" s="1"/>
  <c r="AH346" i="2"/>
  <c r="AI346" i="2" s="1"/>
  <c r="AH488" i="2"/>
  <c r="AI488" i="2" s="1"/>
  <c r="AH1266" i="2"/>
  <c r="AI1266" i="2" s="1"/>
  <c r="AH523" i="2"/>
  <c r="AI523" i="2" s="1"/>
  <c r="AH487" i="2"/>
  <c r="AI487" i="2" s="1"/>
  <c r="AH797" i="2"/>
  <c r="AI797" i="2" s="1"/>
  <c r="AH582" i="2"/>
  <c r="AI582" i="2" s="1"/>
  <c r="AH1166" i="2"/>
  <c r="AI1166" i="2" s="1"/>
  <c r="AH547" i="2"/>
  <c r="AI547" i="2" s="1"/>
  <c r="AH1795" i="2"/>
  <c r="AI1795" i="2" s="1"/>
  <c r="AH257" i="2"/>
  <c r="AI257" i="2" s="1"/>
  <c r="AH1996" i="2"/>
  <c r="AI1996" i="2" s="1"/>
  <c r="AH1892" i="2"/>
  <c r="AI1892" i="2" s="1"/>
  <c r="AH996" i="2"/>
  <c r="AI996" i="2" s="1"/>
  <c r="AH1425" i="2"/>
  <c r="AI1425" i="2" s="1"/>
  <c r="AH1907" i="2"/>
  <c r="AI1907" i="2" s="1"/>
  <c r="AH2107" i="2"/>
  <c r="AI2107" i="2" s="1"/>
  <c r="AH304" i="2"/>
  <c r="AI304" i="2" s="1"/>
  <c r="AH1605" i="2"/>
  <c r="AI1605" i="2" s="1"/>
  <c r="AH1601" i="2"/>
  <c r="AI1601" i="2" s="1"/>
  <c r="AH2159" i="2"/>
  <c r="AI2159" i="2" s="1"/>
  <c r="AH709" i="2"/>
  <c r="AI709" i="2" s="1"/>
  <c r="AH187" i="2"/>
  <c r="AI187" i="2" s="1"/>
  <c r="AH1318" i="2"/>
  <c r="AI1318" i="2" s="1"/>
  <c r="AH22" i="2"/>
  <c r="AI22" i="2" s="1"/>
  <c r="AH1716" i="2"/>
  <c r="AI1716" i="2" s="1"/>
  <c r="AH347" i="2"/>
  <c r="AI347" i="2" s="1"/>
  <c r="AH1049" i="2"/>
  <c r="AI1049" i="2" s="1"/>
  <c r="AH1469" i="2"/>
  <c r="AI1469" i="2" s="1"/>
  <c r="AH863" i="2"/>
  <c r="AI863" i="2" s="1"/>
  <c r="AH1479" i="2"/>
  <c r="AI1479" i="2" s="1"/>
  <c r="AH1869" i="2"/>
  <c r="AI1869" i="2" s="1"/>
  <c r="AH782" i="2"/>
  <c r="AI782" i="2" s="1"/>
  <c r="AH1313" i="2"/>
  <c r="AI1313" i="2" s="1"/>
  <c r="AH112" i="2"/>
  <c r="AI112" i="2" s="1"/>
  <c r="AH2013" i="2"/>
  <c r="AI2013" i="2" s="1"/>
  <c r="AH573" i="2"/>
  <c r="AI573" i="2" s="1"/>
  <c r="AH1825" i="2"/>
  <c r="AI1825" i="2" s="1"/>
  <c r="AH647" i="2"/>
  <c r="AI647" i="2" s="1"/>
  <c r="AH2133" i="2"/>
  <c r="AI2133" i="2" s="1"/>
  <c r="AH675" i="2"/>
  <c r="AI675" i="2" s="1"/>
  <c r="AH1131" i="2"/>
  <c r="AI1131" i="2" s="1"/>
  <c r="AH1950" i="2"/>
  <c r="AI1950" i="2" s="1"/>
  <c r="AH240" i="2"/>
  <c r="AI240" i="2" s="1"/>
  <c r="AH1707" i="2"/>
  <c r="AI1707" i="2" s="1"/>
  <c r="AH903" i="2"/>
  <c r="AI903" i="2" s="1"/>
  <c r="AH882" i="2"/>
  <c r="AI882" i="2" s="1"/>
  <c r="AH2053" i="2"/>
  <c r="AI2053" i="2" s="1"/>
  <c r="AH1929" i="2"/>
  <c r="AI1929" i="2" s="1"/>
  <c r="AH669" i="2"/>
  <c r="AI669" i="2" s="1"/>
  <c r="AH226" i="2"/>
  <c r="AI226" i="2" s="1"/>
  <c r="AH1839" i="2"/>
  <c r="AI1839" i="2" s="1"/>
  <c r="AH338" i="2"/>
  <c r="AI338" i="2" s="1"/>
  <c r="AH1817" i="2"/>
  <c r="AI1817" i="2" s="1"/>
  <c r="AH2235" i="2"/>
  <c r="AI2235" i="2" s="1"/>
  <c r="AH1567" i="2"/>
  <c r="AI1567" i="2" s="1"/>
  <c r="AH1254" i="2"/>
  <c r="AI1254" i="2" s="1"/>
  <c r="AH689" i="2"/>
  <c r="AI689" i="2" s="1"/>
  <c r="AH2103" i="2"/>
  <c r="AI2103" i="2" s="1"/>
  <c r="AH252" i="2"/>
  <c r="AI252" i="2" s="1"/>
  <c r="AH2128" i="2"/>
  <c r="AI2128" i="2" s="1"/>
  <c r="AH961" i="2"/>
  <c r="AI961" i="2" s="1"/>
  <c r="AH1034" i="2"/>
  <c r="AI1034" i="2" s="1"/>
  <c r="AH1938" i="2"/>
  <c r="AI1938" i="2" s="1"/>
  <c r="AH46" i="2"/>
  <c r="AI46" i="2" s="1"/>
  <c r="AH559" i="2"/>
  <c r="AI559" i="2" s="1"/>
  <c r="AH1684" i="2"/>
  <c r="AI1684" i="2" s="1"/>
  <c r="AH591" i="2"/>
  <c r="AI591" i="2" s="1"/>
  <c r="AH1741" i="2"/>
  <c r="AI1741" i="2" s="1"/>
  <c r="AH1972" i="2"/>
  <c r="AI1972" i="2" s="1"/>
  <c r="AH2157" i="2"/>
  <c r="AI2157" i="2" s="1"/>
  <c r="AH1905" i="2"/>
  <c r="AI1905" i="2" s="1"/>
  <c r="AH497" i="2"/>
  <c r="AI497" i="2" s="1"/>
  <c r="AH1710" i="2"/>
  <c r="AI1710" i="2" s="1"/>
  <c r="AH1321" i="2"/>
  <c r="AI1321" i="2" s="1"/>
  <c r="AH982" i="2"/>
  <c r="AI982" i="2" s="1"/>
  <c r="AH746" i="2"/>
  <c r="AI746" i="2" s="1"/>
  <c r="AH1241" i="2"/>
  <c r="AI1241" i="2" s="1"/>
  <c r="AH238" i="2"/>
  <c r="AI238" i="2" s="1"/>
  <c r="AH2101" i="2"/>
  <c r="AI2101" i="2" s="1"/>
  <c r="AH2003" i="2"/>
  <c r="AI2003" i="2" s="1"/>
  <c r="AH117" i="2"/>
  <c r="AI117" i="2" s="1"/>
  <c r="AH261" i="2"/>
  <c r="AI261" i="2" s="1"/>
  <c r="AH1675" i="2"/>
  <c r="AI1675" i="2" s="1"/>
  <c r="AH1268" i="2"/>
  <c r="AI1268" i="2" s="1"/>
  <c r="AH823" i="2"/>
  <c r="AI823" i="2" s="1"/>
  <c r="AH661" i="2"/>
  <c r="AI661" i="2" s="1"/>
  <c r="AH413" i="2"/>
  <c r="AI413" i="2" s="1"/>
  <c r="AH1003" i="2"/>
  <c r="AI1003" i="2" s="1"/>
  <c r="AH1726" i="2"/>
  <c r="AI1726" i="2" s="1"/>
  <c r="AH541" i="2"/>
  <c r="AI541" i="2" s="1"/>
  <c r="AH2171" i="2"/>
  <c r="AI2171" i="2" s="1"/>
  <c r="AH1277" i="2"/>
  <c r="AI1277" i="2" s="1"/>
  <c r="AH1990" i="2"/>
  <c r="AI1990" i="2" s="1"/>
  <c r="AH1699" i="2"/>
  <c r="AI1699" i="2" s="1"/>
  <c r="AH288" i="2"/>
  <c r="AI288" i="2" s="1"/>
  <c r="AH171" i="2"/>
  <c r="AI171" i="2" s="1"/>
  <c r="AH2177" i="2"/>
  <c r="AI2177" i="2" s="1"/>
  <c r="AH28" i="2"/>
  <c r="AI28" i="2" s="1"/>
  <c r="AH2136" i="2"/>
  <c r="AI2136" i="2" s="1"/>
  <c r="AH1562" i="2"/>
  <c r="AI1562" i="2" s="1"/>
  <c r="AH2026" i="2"/>
  <c r="AI2026" i="2" s="1"/>
  <c r="AH1005" i="2"/>
  <c r="AI1005" i="2" s="1"/>
  <c r="AH1160" i="2"/>
  <c r="AI1160" i="2" s="1"/>
  <c r="AH1994" i="2"/>
  <c r="AI1994" i="2" s="1"/>
  <c r="AH1390" i="2"/>
  <c r="AI1390" i="2" s="1"/>
  <c r="AH1819" i="2"/>
  <c r="AI1819" i="2" s="1"/>
  <c r="AH1226" i="2"/>
  <c r="AI1226" i="2" s="1"/>
  <c r="AH1136" i="2"/>
  <c r="AI1136" i="2" s="1"/>
  <c r="AH1462" i="2"/>
  <c r="AI1462" i="2" s="1"/>
  <c r="AH1909" i="2"/>
  <c r="AI1909" i="2" s="1"/>
  <c r="AH326" i="2"/>
  <c r="AI326" i="2" s="1"/>
  <c r="AH833" i="2"/>
  <c r="AI833" i="2" s="1"/>
  <c r="AH2117" i="2"/>
  <c r="AI2117" i="2" s="1"/>
  <c r="AH1380" i="2"/>
  <c r="AI1380" i="2" s="1"/>
  <c r="AH1865" i="2"/>
  <c r="AI1865" i="2" s="1"/>
  <c r="AH701" i="2"/>
  <c r="AI701" i="2" s="1"/>
  <c r="AH1975" i="2"/>
  <c r="AI1975" i="2" s="1"/>
  <c r="AH631" i="2"/>
  <c r="AI631" i="2" s="1"/>
  <c r="AH937" i="2"/>
  <c r="AI937" i="2" s="1"/>
  <c r="AH887" i="2"/>
  <c r="AI887" i="2" s="1"/>
  <c r="AH39" i="2"/>
  <c r="AI39" i="2" s="1"/>
  <c r="AH632" i="2"/>
  <c r="AI632" i="2" s="1"/>
  <c r="AH274" i="2"/>
  <c r="AI274" i="2" s="1"/>
  <c r="AH414" i="2"/>
  <c r="AI414" i="2" s="1"/>
  <c r="AH922" i="2"/>
  <c r="AI922" i="2" s="1"/>
  <c r="AH1220" i="2"/>
  <c r="AI1220" i="2" s="1"/>
  <c r="AH183" i="2"/>
  <c r="AI183" i="2" s="1"/>
  <c r="AH1942" i="2"/>
  <c r="AI1942" i="2" s="1"/>
  <c r="AH646" i="2"/>
  <c r="AI646" i="2" s="1"/>
  <c r="AH2199" i="2"/>
  <c r="AI2199" i="2" s="1"/>
  <c r="AH1958" i="2"/>
  <c r="AI1958" i="2" s="1"/>
  <c r="AH812" i="2"/>
  <c r="AI812" i="2" s="1"/>
  <c r="AH1301" i="2"/>
  <c r="AI1301" i="2" s="1"/>
  <c r="AH177" i="2"/>
  <c r="AI177" i="2" s="1"/>
  <c r="AH1235" i="2"/>
  <c r="AI1235" i="2" s="1"/>
  <c r="AH712" i="2"/>
  <c r="AI712" i="2" s="1"/>
  <c r="AH803" i="2"/>
  <c r="AI803" i="2" s="1"/>
  <c r="AH1867" i="2"/>
  <c r="AI1867" i="2" s="1"/>
  <c r="AH986" i="2"/>
  <c r="AI986" i="2" s="1"/>
  <c r="AH32" i="2"/>
  <c r="AI32" i="2" s="1"/>
  <c r="AH2032" i="2"/>
  <c r="AI2032" i="2" s="1"/>
  <c r="AH1900" i="2"/>
  <c r="AI1900" i="2" s="1"/>
  <c r="AH1504" i="2"/>
  <c r="AI1504" i="2" s="1"/>
  <c r="AH543" i="2"/>
  <c r="AI543" i="2" s="1"/>
  <c r="AH1019" i="2"/>
  <c r="AI1019" i="2" s="1"/>
  <c r="AH721" i="2"/>
  <c r="AI721" i="2" s="1"/>
  <c r="AH1145" i="2"/>
  <c r="AI1145" i="2" s="1"/>
  <c r="AH1840" i="2"/>
  <c r="AI1840" i="2" s="1"/>
  <c r="AH1460" i="2"/>
  <c r="AI1460" i="2" s="1"/>
  <c r="AH1211" i="2"/>
  <c r="AI1211" i="2" s="1"/>
  <c r="AH890" i="2"/>
  <c r="AI890" i="2" s="1"/>
  <c r="AH915" i="2"/>
  <c r="AI915" i="2" s="1"/>
  <c r="AH895" i="2"/>
  <c r="AI895" i="2" s="1"/>
  <c r="AH295" i="2"/>
  <c r="AI295" i="2" s="1"/>
  <c r="AH1571" i="2"/>
  <c r="AI1571" i="2" s="1"/>
  <c r="AH2223" i="2"/>
  <c r="AI2223" i="2" s="1"/>
  <c r="AH1682" i="2"/>
  <c r="AI1682" i="2" s="1"/>
  <c r="AH319" i="2"/>
  <c r="AI319" i="2" s="1"/>
  <c r="AH668" i="2"/>
  <c r="AI668" i="2" s="1"/>
  <c r="AH2075" i="2"/>
  <c r="AI2075" i="2" s="1"/>
  <c r="AH740" i="2"/>
  <c r="AI740" i="2" s="1"/>
  <c r="AH428" i="2"/>
  <c r="AI428" i="2" s="1"/>
  <c r="AH78" i="2"/>
  <c r="AI78" i="2" s="1"/>
  <c r="AH1467" i="2"/>
  <c r="AI1467" i="2" s="1"/>
  <c r="AH552" i="2"/>
  <c r="AI552" i="2" s="1"/>
  <c r="AH2192" i="2"/>
  <c r="AI2192" i="2" s="1"/>
  <c r="AH1295" i="2"/>
  <c r="AI1295" i="2" s="1"/>
  <c r="AH100" i="2"/>
  <c r="AI100" i="2" s="1"/>
  <c r="AH1245" i="2"/>
  <c r="AI1245" i="2" s="1"/>
  <c r="AH611" i="2"/>
  <c r="AI611" i="2" s="1"/>
  <c r="AH1626" i="2"/>
  <c r="AI1626" i="2" s="1"/>
  <c r="AH150" i="2"/>
  <c r="AI150" i="2" s="1"/>
  <c r="AH2067" i="2"/>
  <c r="AI2067" i="2" s="1"/>
  <c r="AH1165" i="2"/>
  <c r="AI1165" i="2" s="1"/>
  <c r="AH510" i="2"/>
  <c r="AI510" i="2" s="1"/>
  <c r="AH1856" i="2"/>
  <c r="AI1856" i="2" s="1"/>
  <c r="AH1014" i="2"/>
  <c r="AI1014" i="2" s="1"/>
  <c r="AH1662" i="2"/>
  <c r="AI1662" i="2" s="1"/>
  <c r="AH1006" i="2"/>
  <c r="AI1006" i="2" s="1"/>
  <c r="AH1788" i="2"/>
  <c r="AI1788" i="2" s="1"/>
  <c r="AH1297" i="2"/>
  <c r="AI1297" i="2" s="1"/>
  <c r="AH2004" i="2"/>
  <c r="AI2004" i="2" s="1"/>
  <c r="AH188" i="2"/>
  <c r="AI188" i="2" s="1"/>
  <c r="AH56" i="2"/>
  <c r="AI56" i="2" s="1"/>
  <c r="AH858" i="2"/>
  <c r="AI858" i="2" s="1"/>
  <c r="AH732" i="2"/>
  <c r="AI732" i="2" s="1"/>
  <c r="AH972" i="2"/>
  <c r="AI972" i="2" s="1"/>
  <c r="AH90" i="2"/>
  <c r="AI90" i="2" s="1"/>
  <c r="AH741" i="2"/>
  <c r="AI741" i="2" s="1"/>
  <c r="AH2181" i="2"/>
  <c r="AI2181" i="2" s="1"/>
  <c r="AH1473" i="2"/>
  <c r="AI1473" i="2" s="1"/>
  <c r="AH587" i="2"/>
  <c r="AI587" i="2" s="1"/>
  <c r="AH1043" i="2"/>
  <c r="AI1043" i="2" s="1"/>
  <c r="AH2031" i="2"/>
  <c r="AI2031" i="2" s="1"/>
  <c r="AH408" i="2"/>
  <c r="AI408" i="2" s="1"/>
  <c r="AH99" i="2"/>
  <c r="AI99" i="2" s="1"/>
  <c r="AH1838" i="2"/>
  <c r="AI1838" i="2" s="1"/>
  <c r="AH14" i="2"/>
  <c r="AI14" i="2" s="1"/>
  <c r="AH63" i="2"/>
  <c r="AI63" i="2" s="1"/>
  <c r="AH1198" i="2"/>
  <c r="AI1198" i="2" s="1"/>
  <c r="AH775" i="2"/>
  <c r="AI775" i="2" s="1"/>
  <c r="AH1383" i="2"/>
  <c r="AI1383" i="2" s="1"/>
  <c r="AH737" i="2"/>
  <c r="AI737" i="2" s="1"/>
  <c r="AH307" i="2"/>
  <c r="AI307" i="2" s="1"/>
  <c r="AH68" i="2"/>
  <c r="AI68" i="2" s="1"/>
  <c r="AH1236" i="2"/>
  <c r="AI1236" i="2" s="1"/>
  <c r="AH929" i="2"/>
  <c r="AI929" i="2" s="1"/>
  <c r="AH1713" i="2"/>
  <c r="AI1713" i="2" s="1"/>
  <c r="AH2165" i="2"/>
  <c r="AI2165" i="2" s="1"/>
  <c r="AH204" i="2"/>
  <c r="AI204" i="2" s="1"/>
  <c r="AH436" i="2"/>
  <c r="AI436" i="2" s="1"/>
  <c r="AH97" i="2"/>
  <c r="AI97" i="2" s="1"/>
  <c r="AH448" i="2"/>
  <c r="AI448" i="2" s="1"/>
  <c r="AH2129" i="2"/>
  <c r="AI2129" i="2" s="1"/>
  <c r="AH2121" i="2"/>
  <c r="AI2121" i="2" s="1"/>
  <c r="AH874" i="2"/>
  <c r="AI874" i="2" s="1"/>
  <c r="AH1961" i="2"/>
  <c r="AI1961" i="2" s="1"/>
  <c r="AH273" i="2"/>
  <c r="AI273" i="2" s="1"/>
  <c r="AH2035" i="2"/>
  <c r="AI2035" i="2" s="1"/>
  <c r="AH984" i="2"/>
  <c r="AI984" i="2" s="1"/>
  <c r="AH1853" i="2"/>
  <c r="AI1853" i="2" s="1"/>
  <c r="AH1568" i="2"/>
  <c r="AI1568" i="2" s="1"/>
  <c r="AH345" i="2"/>
  <c r="AI345" i="2" s="1"/>
  <c r="AH1389" i="2"/>
  <c r="AI1389" i="2" s="1"/>
  <c r="AH1411" i="2"/>
  <c r="AI1411" i="2" s="1"/>
  <c r="AH2050" i="2"/>
  <c r="AI2050" i="2" s="1"/>
  <c r="AH1922" i="2"/>
  <c r="AI1922" i="2" s="1"/>
  <c r="AH1369" i="2"/>
  <c r="AI1369" i="2" s="1"/>
  <c r="AH432" i="2"/>
  <c r="AI432" i="2" s="1"/>
  <c r="AH509" i="2"/>
  <c r="AI509" i="2" s="1"/>
  <c r="AH394" i="2"/>
  <c r="AI394" i="2" s="1"/>
  <c r="AH607" i="2"/>
  <c r="AI607" i="2" s="1"/>
  <c r="AH814" i="2"/>
  <c r="AI814" i="2" s="1"/>
  <c r="AH324" i="2"/>
  <c r="AI324" i="2" s="1"/>
  <c r="AH1410" i="2"/>
  <c r="AI1410" i="2" s="1"/>
  <c r="AH2205" i="2"/>
  <c r="AI2205" i="2" s="1"/>
  <c r="AH1255" i="2"/>
  <c r="AI1255" i="2" s="1"/>
  <c r="AH1349" i="2"/>
  <c r="AI1349" i="2" s="1"/>
  <c r="AH2028" i="2"/>
  <c r="AI2028" i="2" s="1"/>
  <c r="AH899" i="2"/>
  <c r="AI899" i="2" s="1"/>
  <c r="AH1399" i="2"/>
  <c r="AI1399" i="2" s="1"/>
  <c r="AH704" i="2"/>
  <c r="AI704" i="2" s="1"/>
  <c r="AH234" i="2"/>
  <c r="AI234" i="2" s="1"/>
  <c r="AH1791" i="2"/>
  <c r="AI1791" i="2" s="1"/>
  <c r="AH1944" i="2"/>
  <c r="AI1944" i="2" s="1"/>
  <c r="AH1463" i="2"/>
  <c r="AI1463" i="2" s="1"/>
  <c r="AH211" i="2"/>
  <c r="AI211" i="2" s="1"/>
  <c r="AH1757" i="2"/>
  <c r="AI1757" i="2" s="1"/>
  <c r="AH2093" i="2"/>
  <c r="AI2093" i="2" s="1"/>
  <c r="AH1966" i="2"/>
  <c r="AI1966" i="2" s="1"/>
  <c r="AH1000" i="2"/>
  <c r="AI1000" i="2" s="1"/>
  <c r="AH111" i="2"/>
  <c r="AI111" i="2" s="1"/>
  <c r="AH1482" i="2"/>
  <c r="AI1482" i="2" s="1"/>
  <c r="AH2158" i="2"/>
  <c r="AI2158" i="2" s="1"/>
  <c r="AH2176" i="2"/>
  <c r="AI2176" i="2" s="1"/>
  <c r="AH283" i="2"/>
  <c r="AI283" i="2" s="1"/>
  <c r="AH1517" i="2"/>
  <c r="AI1517" i="2" s="1"/>
  <c r="AH2045" i="2"/>
  <c r="AI2045" i="2" s="1"/>
  <c r="AH958" i="2"/>
  <c r="AI958" i="2" s="1"/>
  <c r="AH1242" i="2"/>
  <c r="AI1242" i="2" s="1"/>
  <c r="AH168" i="2"/>
  <c r="AI168" i="2" s="1"/>
  <c r="AH399" i="2"/>
  <c r="AI399" i="2" s="1"/>
  <c r="AH1115" i="2"/>
  <c r="AI1115" i="2" s="1"/>
  <c r="AH1842" i="2"/>
  <c r="AI1842" i="2" s="1"/>
  <c r="AH159" i="2"/>
  <c r="AI159" i="2" s="1"/>
  <c r="AH133" i="2"/>
  <c r="AI133" i="2" s="1"/>
  <c r="AH155" i="2"/>
  <c r="AI155" i="2" s="1"/>
  <c r="AH1334" i="2"/>
  <c r="AI1334" i="2" s="1"/>
  <c r="AH2160" i="2"/>
  <c r="AI2160" i="2" s="1"/>
  <c r="AH170" i="2"/>
  <c r="AI170" i="2" s="1"/>
  <c r="AH1623" i="2"/>
  <c r="AI1623" i="2" s="1"/>
  <c r="AH1855" i="2"/>
  <c r="AI1855" i="2" s="1"/>
  <c r="AH245" i="2"/>
  <c r="AI245" i="2" s="1"/>
  <c r="AH1717" i="2"/>
  <c r="AI1717" i="2" s="1"/>
  <c r="AH280" i="2"/>
  <c r="AI280" i="2" s="1"/>
  <c r="AH628" i="2"/>
  <c r="AI628" i="2" s="1"/>
  <c r="AH1270" i="2"/>
  <c r="AI1270" i="2" s="1"/>
  <c r="AH1219" i="2"/>
  <c r="AI1219" i="2" s="1"/>
  <c r="AH85" i="2"/>
  <c r="AI85" i="2" s="1"/>
  <c r="AH576" i="2"/>
  <c r="AI576" i="2" s="1"/>
  <c r="AH1494" i="2"/>
  <c r="AI1494" i="2" s="1"/>
  <c r="AH80" i="2"/>
  <c r="AI80" i="2" s="1"/>
  <c r="AH2086" i="2"/>
  <c r="AI2086" i="2" s="1"/>
  <c r="AH360" i="2"/>
  <c r="AI360" i="2" s="1"/>
  <c r="AH1680" i="2"/>
  <c r="AI1680" i="2" s="1"/>
  <c r="AH1186" i="2"/>
  <c r="AI1186" i="2" s="1"/>
  <c r="AH309" i="2"/>
  <c r="AI309" i="2" s="1"/>
  <c r="AH1251" i="2"/>
  <c r="AI1251" i="2" s="1"/>
  <c r="AH1402" i="2"/>
  <c r="AI1402" i="2" s="1"/>
  <c r="AH949" i="2"/>
  <c r="AI949" i="2" s="1"/>
  <c r="AH501" i="2"/>
  <c r="AI501" i="2" s="1"/>
  <c r="AH1805" i="2"/>
  <c r="AI1805" i="2" s="1"/>
  <c r="AH720" i="2"/>
  <c r="AI720" i="2" s="1"/>
  <c r="AH311" i="2"/>
  <c r="AI311" i="2" s="1"/>
  <c r="AH970" i="2"/>
  <c r="AI970" i="2" s="1"/>
  <c r="AH742" i="2"/>
  <c r="AI742" i="2" s="1"/>
  <c r="AH1696" i="2"/>
  <c r="AI1696" i="2" s="1"/>
  <c r="AH698" i="2"/>
  <c r="AI698" i="2" s="1"/>
  <c r="AH1730" i="2"/>
  <c r="AI1730" i="2" s="1"/>
  <c r="AH2227" i="2"/>
  <c r="AI2227" i="2" s="1"/>
  <c r="AH472" i="2"/>
  <c r="AI472" i="2" s="1"/>
  <c r="AH856" i="2"/>
  <c r="AI856" i="2" s="1"/>
  <c r="AH12" i="2"/>
  <c r="AI12" i="2" s="1"/>
  <c r="AH1028" i="2"/>
  <c r="AI1028" i="2" s="1"/>
  <c r="AH1728" i="2"/>
  <c r="AI1728" i="2" s="1"/>
  <c r="AH1401" i="2"/>
  <c r="AI1401" i="2" s="1"/>
  <c r="AH836" i="2"/>
  <c r="AI836" i="2" s="1"/>
  <c r="AH569" i="2"/>
  <c r="AI569" i="2" s="1"/>
  <c r="AH870" i="2"/>
  <c r="AI870" i="2" s="1"/>
  <c r="AH262" i="2"/>
  <c r="AI262" i="2" s="1"/>
  <c r="AH1740" i="2"/>
  <c r="AI1740" i="2" s="1"/>
  <c r="AH1778" i="2"/>
  <c r="AI1778" i="2" s="1"/>
  <c r="AH1474" i="2"/>
  <c r="AI1474" i="2" s="1"/>
  <c r="AH538" i="2"/>
  <c r="AI538" i="2" s="1"/>
  <c r="AH1087" i="2"/>
  <c r="AI1087" i="2" s="1"/>
  <c r="AH567" i="2"/>
  <c r="AI567" i="2" s="1"/>
  <c r="AH1456" i="2"/>
  <c r="AI1456" i="2" s="1"/>
  <c r="AH514" i="2"/>
  <c r="AI514" i="2" s="1"/>
  <c r="AH1584" i="2"/>
  <c r="AI1584" i="2" s="1"/>
  <c r="AH1265" i="2"/>
  <c r="AI1265" i="2" s="1"/>
  <c r="AH275" i="2"/>
  <c r="AI275" i="2" s="1"/>
  <c r="AH96" i="2"/>
  <c r="AI96" i="2" s="1"/>
  <c r="AH568" i="2"/>
  <c r="AI568" i="2" s="1"/>
  <c r="AH1020" i="2"/>
  <c r="AI1020" i="2" s="1"/>
  <c r="AH1732" i="2"/>
  <c r="AI1732" i="2" s="1"/>
  <c r="AH550" i="2"/>
  <c r="AI550" i="2" s="1"/>
  <c r="AH909" i="2"/>
  <c r="AI909" i="2" s="1"/>
  <c r="AH1095" i="2"/>
  <c r="AI1095" i="2" s="1"/>
  <c r="AH1328" i="2"/>
  <c r="AI1328" i="2" s="1"/>
  <c r="AH1776" i="2"/>
  <c r="AI1776" i="2" s="1"/>
  <c r="AH335" i="2"/>
  <c r="AI335" i="2" s="1"/>
  <c r="AH379" i="2"/>
  <c r="AI379" i="2" s="1"/>
  <c r="AH1814" i="2"/>
  <c r="AI1814" i="2" s="1"/>
  <c r="AH1875" i="2"/>
  <c r="AI1875" i="2" s="1"/>
  <c r="AH1879" i="2"/>
  <c r="AI1879" i="2" s="1"/>
  <c r="AH1322" i="2"/>
  <c r="AI1322" i="2" s="1"/>
  <c r="AH1416" i="2"/>
  <c r="AI1416" i="2" s="1"/>
  <c r="AH1225" i="2"/>
  <c r="AI1225" i="2" s="1"/>
  <c r="AH1619" i="2"/>
  <c r="AI1619" i="2" s="1"/>
  <c r="AH1596" i="2"/>
  <c r="AI1596" i="2" s="1"/>
  <c r="AH1673" i="2"/>
  <c r="AI1673" i="2" s="1"/>
  <c r="AH2024" i="2"/>
  <c r="AI2024" i="2" s="1"/>
  <c r="AH1613" i="2"/>
  <c r="AI1613" i="2" s="1"/>
  <c r="AH1744" i="2"/>
  <c r="AI1744" i="2" s="1"/>
  <c r="AH1109" i="2"/>
  <c r="AI1109" i="2" s="1"/>
  <c r="AH1269" i="2"/>
  <c r="AI1269" i="2" s="1"/>
  <c r="AH1472" i="2"/>
  <c r="AI1472" i="2" s="1"/>
  <c r="AH1374" i="2"/>
  <c r="AI1374" i="2" s="1"/>
  <c r="AH1670" i="2"/>
  <c r="AI1670" i="2" s="1"/>
  <c r="AH680" i="2"/>
  <c r="AI680" i="2" s="1"/>
  <c r="AH444" i="2"/>
  <c r="AI444" i="2" s="1"/>
  <c r="AH119" i="2"/>
  <c r="AI119" i="2" s="1"/>
  <c r="AH864" i="2"/>
  <c r="AI864" i="2" s="1"/>
  <c r="AH2065" i="2"/>
  <c r="AI2065" i="2" s="1"/>
  <c r="AH1629" i="2"/>
  <c r="AI1629" i="2" s="1"/>
  <c r="AH212" i="2"/>
  <c r="AI212" i="2" s="1"/>
  <c r="AH332" i="2"/>
  <c r="AI332" i="2" s="1"/>
  <c r="AH393" i="2"/>
  <c r="AI393" i="2" s="1"/>
  <c r="AH59" i="2"/>
  <c r="AI59" i="2" s="1"/>
  <c r="AH425" i="2"/>
  <c r="AI425" i="2" s="1"/>
  <c r="AH1764" i="2"/>
  <c r="AI1764" i="2" s="1"/>
  <c r="AH2191" i="2"/>
  <c r="AI2191" i="2" s="1"/>
  <c r="AH1693" i="2"/>
  <c r="AI1693" i="2" s="1"/>
  <c r="AH216" i="2"/>
  <c r="AI216" i="2" s="1"/>
  <c r="AH1668" i="2"/>
  <c r="AI1668" i="2" s="1"/>
  <c r="AH626" i="2"/>
  <c r="AI626" i="2" s="1"/>
  <c r="AH2130" i="2"/>
  <c r="AI2130" i="2" s="1"/>
  <c r="AH339" i="2"/>
  <c r="AI339" i="2" s="1"/>
  <c r="AH1532" i="2"/>
  <c r="AI1532" i="2" s="1"/>
  <c r="AH1398" i="2"/>
  <c r="AI1398" i="2" s="1"/>
  <c r="AH2085" i="2"/>
  <c r="AI2085" i="2" s="1"/>
  <c r="AH64" i="2"/>
  <c r="AI64" i="2" s="1"/>
  <c r="AH1834" i="2"/>
  <c r="AI1834" i="2" s="1"/>
  <c r="AH290" i="2"/>
  <c r="AI290" i="2" s="1"/>
  <c r="AH1046" i="2"/>
  <c r="AI1046" i="2" s="1"/>
  <c r="AH914" i="2"/>
  <c r="AI914" i="2" s="1"/>
  <c r="AH2236" i="2"/>
  <c r="AI2236" i="2" s="1"/>
  <c r="AH277" i="2"/>
  <c r="AI277" i="2" s="1"/>
  <c r="AH1697" i="2"/>
  <c r="AI1697" i="2" s="1"/>
  <c r="AH1503" i="2"/>
  <c r="AI1503" i="2" s="1"/>
  <c r="AH1575" i="2"/>
  <c r="AI1575" i="2" s="1"/>
  <c r="AH1483" i="2"/>
  <c r="AI1483" i="2" s="1"/>
  <c r="AH676" i="2"/>
  <c r="AI676" i="2" s="1"/>
  <c r="AH1964" i="2"/>
  <c r="AI1964" i="2" s="1"/>
  <c r="AH1064" i="2"/>
  <c r="AI1064" i="2" s="1"/>
  <c r="AH1327" i="2"/>
  <c r="AI1327" i="2" s="1"/>
  <c r="AH544" i="2"/>
  <c r="AI544" i="2" s="1"/>
  <c r="AH2183" i="2"/>
  <c r="AI2183" i="2" s="1"/>
  <c r="AH184" i="2"/>
  <c r="AI184" i="2" s="1"/>
  <c r="AH1378" i="2"/>
  <c r="AI1378" i="2" s="1"/>
  <c r="AH1256" i="2"/>
  <c r="AI1256" i="2" s="1"/>
  <c r="AH1084" i="2"/>
  <c r="AI1084" i="2" s="1"/>
  <c r="AH539" i="2"/>
  <c r="AI539" i="2" s="1"/>
  <c r="AH572" i="2"/>
  <c r="AI572" i="2" s="1"/>
  <c r="AH2194" i="2"/>
  <c r="AI2194" i="2" s="1"/>
  <c r="AH1257" i="2"/>
  <c r="AI1257" i="2" s="1"/>
  <c r="AH1279" i="2"/>
  <c r="AI1279" i="2" s="1"/>
  <c r="AH182" i="2"/>
  <c r="AI182" i="2" s="1"/>
  <c r="AH506" i="2"/>
  <c r="AI506" i="2" s="1"/>
  <c r="AH865" i="2"/>
  <c r="AI865" i="2" s="1"/>
  <c r="AH799" i="2"/>
  <c r="AI799" i="2" s="1"/>
  <c r="AH83" i="2"/>
  <c r="AI83" i="2" s="1"/>
  <c r="AH316" i="2"/>
  <c r="AI316" i="2" s="1"/>
  <c r="AH659" i="2"/>
  <c r="AI659" i="2" s="1"/>
  <c r="AH426" i="2"/>
  <c r="AI426" i="2" s="1"/>
  <c r="AH1799" i="2"/>
  <c r="AI1799" i="2" s="1"/>
  <c r="AH1594" i="2"/>
  <c r="AI1594" i="2" s="1"/>
  <c r="AH258" i="2"/>
  <c r="AI258" i="2" s="1"/>
  <c r="AH1902" i="2"/>
  <c r="AI1902" i="2" s="1"/>
  <c r="AH985" i="2"/>
  <c r="AI985" i="2" s="1"/>
  <c r="AH880" i="2"/>
  <c r="AI880" i="2" s="1"/>
  <c r="AH1212" i="2"/>
  <c r="AI1212" i="2" s="1"/>
  <c r="AH1531" i="2"/>
  <c r="AI1531" i="2" s="1"/>
  <c r="AH2217" i="2"/>
  <c r="AI2217" i="2" s="1"/>
  <c r="AH296" i="2"/>
  <c r="AI296" i="2" s="1"/>
  <c r="AH1932" i="2"/>
  <c r="AI1932" i="2" s="1"/>
  <c r="AH894" i="2"/>
  <c r="AI894" i="2" s="1"/>
  <c r="AH1519" i="2"/>
  <c r="AI1519" i="2" s="1"/>
  <c r="AH400" i="2"/>
  <c r="AI400" i="2" s="1"/>
  <c r="AH1480" i="2"/>
  <c r="AI1480" i="2" s="1"/>
  <c r="AH578" i="2"/>
  <c r="AI578" i="2" s="1"/>
  <c r="AH1837" i="2"/>
  <c r="AI1837" i="2" s="1"/>
  <c r="AH1953" i="2"/>
  <c r="AI1953" i="2" s="1"/>
  <c r="AH1317" i="2"/>
  <c r="AI1317" i="2" s="1"/>
  <c r="AH1511" i="2"/>
  <c r="AI1511" i="2" s="1"/>
  <c r="AH988" i="2"/>
  <c r="AI988" i="2" s="1"/>
  <c r="AH927" i="2"/>
  <c r="AI927" i="2" s="1"/>
  <c r="AH1901" i="2"/>
  <c r="AI1901" i="2" s="1"/>
  <c r="AH2193" i="2"/>
  <c r="AI2193" i="2" s="1"/>
  <c r="AH468" i="2"/>
  <c r="AI468" i="2" s="1"/>
  <c r="AH1177" i="2"/>
  <c r="AI1177" i="2" s="1"/>
  <c r="AH1424" i="2"/>
  <c r="AI1424" i="2" s="1"/>
  <c r="AH1918" i="2"/>
  <c r="AI1918" i="2" s="1"/>
  <c r="AH1278" i="2"/>
  <c r="AI1278" i="2" s="1"/>
  <c r="AH1366" i="2"/>
  <c r="AI1366" i="2" s="1"/>
  <c r="AH341" i="2"/>
  <c r="AI341" i="2" s="1"/>
  <c r="AH941" i="2"/>
  <c r="AI941" i="2" s="1"/>
  <c r="AH545" i="2"/>
  <c r="AI545" i="2" s="1"/>
  <c r="AH779" i="2"/>
  <c r="AI779" i="2" s="1"/>
  <c r="AH854" i="2"/>
  <c r="AI854" i="2" s="1"/>
  <c r="AH1363" i="2"/>
  <c r="AI1363" i="2" s="1"/>
  <c r="AH684" i="2"/>
  <c r="AI684" i="2" s="1"/>
  <c r="AH790" i="2"/>
  <c r="AI790" i="2" s="1"/>
  <c r="AH1222" i="2"/>
  <c r="AI1222" i="2" s="1"/>
  <c r="AH354" i="2"/>
  <c r="AI354" i="2" s="1"/>
  <c r="AH605" i="2"/>
  <c r="AI605" i="2" s="1"/>
  <c r="AH600" i="2"/>
  <c r="AI600" i="2" s="1"/>
  <c r="AH190" i="2"/>
  <c r="AI190" i="2" s="1"/>
  <c r="AH266" i="2"/>
  <c r="AI266" i="2" s="1"/>
  <c r="AH473" i="2"/>
  <c r="AI473" i="2" s="1"/>
  <c r="AH1409" i="2"/>
  <c r="AI1409" i="2" s="1"/>
  <c r="AH1572" i="2"/>
  <c r="AI1572" i="2" s="1"/>
  <c r="AH1373" i="2"/>
  <c r="AI1373" i="2" s="1"/>
  <c r="AH997" i="2"/>
  <c r="AI997" i="2" s="1"/>
  <c r="AH531" i="2"/>
  <c r="AI531" i="2" s="1"/>
  <c r="AH1893" i="2"/>
  <c r="AI1893" i="2" s="1"/>
  <c r="AH819" i="2"/>
  <c r="AI819" i="2" s="1"/>
  <c r="AH1750" i="2"/>
  <c r="AI1750" i="2" s="1"/>
  <c r="AH157" i="2"/>
  <c r="AI157" i="2" s="1"/>
  <c r="AH1202" i="2"/>
  <c r="AI1202" i="2" s="1"/>
  <c r="AH1491" i="2"/>
  <c r="AI1491" i="2" s="1"/>
  <c r="AH507" i="2"/>
  <c r="AI507" i="2" s="1"/>
  <c r="AH1604" i="2"/>
  <c r="AI1604" i="2" s="1"/>
  <c r="AH1963" i="2"/>
  <c r="AI1963" i="2" s="1"/>
  <c r="AH30" i="2"/>
  <c r="AI30" i="2" s="1"/>
  <c r="AH493" i="2"/>
  <c r="AI493" i="2" s="1"/>
  <c r="AH1271" i="2"/>
  <c r="AI1271" i="2" s="1"/>
  <c r="AH688" i="2"/>
  <c r="AI688" i="2" s="1"/>
  <c r="AH352" i="2"/>
  <c r="AI352" i="2" s="1"/>
  <c r="AH149" i="2"/>
  <c r="AI149" i="2" s="1"/>
  <c r="AH1657" i="2"/>
  <c r="AI1657" i="2" s="1"/>
  <c r="AH446" i="2"/>
  <c r="AI446" i="2" s="1"/>
  <c r="AH2141" i="2"/>
  <c r="AI2141" i="2" s="1"/>
  <c r="AH926" i="2"/>
  <c r="AI926" i="2" s="1"/>
  <c r="AH1561" i="2"/>
  <c r="AI1561" i="2" s="1"/>
  <c r="AH1695" i="2"/>
  <c r="AI1695" i="2" s="1"/>
  <c r="AH206" i="2"/>
  <c r="AI206" i="2" s="1"/>
  <c r="AH1618" i="2"/>
  <c r="AI1618" i="2" s="1"/>
  <c r="AH977" i="2"/>
  <c r="AI977" i="2" s="1"/>
  <c r="AH1008" i="2"/>
  <c r="AI1008" i="2" s="1"/>
  <c r="AH1092" i="2"/>
  <c r="AI1092" i="2" s="1"/>
  <c r="AH76" i="2"/>
  <c r="AI76" i="2" s="1"/>
  <c r="AH1886" i="2"/>
  <c r="AI1886" i="2" s="1"/>
  <c r="AH619" i="2"/>
  <c r="AI619" i="2" s="1"/>
  <c r="AH70" i="2"/>
  <c r="AI70" i="2" s="1"/>
  <c r="AH650" i="2"/>
  <c r="AI650" i="2" s="1"/>
  <c r="AH734" i="2"/>
  <c r="AI734" i="2" s="1"/>
  <c r="AH94" i="2"/>
  <c r="AI94" i="2" s="1"/>
  <c r="AH815" i="2"/>
  <c r="AI815" i="2" s="1"/>
  <c r="AH951" i="2"/>
  <c r="AI951" i="2" s="1"/>
  <c r="AH1426" i="2"/>
  <c r="AI1426" i="2" s="1"/>
  <c r="AH608" i="2"/>
  <c r="AI608" i="2" s="1"/>
  <c r="AH2092" i="2"/>
  <c r="AI2092" i="2" s="1"/>
  <c r="AH230" i="2"/>
  <c r="AI230" i="2" s="1"/>
  <c r="AH671" i="2"/>
  <c r="AI671" i="2" s="1"/>
  <c r="AH1440" i="2"/>
  <c r="AI1440" i="2" s="1"/>
  <c r="AH1249" i="2"/>
  <c r="AI1249" i="2" s="1"/>
  <c r="AH142" i="2"/>
  <c r="AI142" i="2" s="1"/>
  <c r="AH378" i="2"/>
  <c r="AI378" i="2" s="1"/>
  <c r="AH1283" i="2"/>
  <c r="AI1283" i="2" s="1"/>
  <c r="AH1435" i="2"/>
  <c r="AI1435" i="2" s="1"/>
  <c r="AH156" i="2"/>
  <c r="AI156" i="2" s="1"/>
  <c r="AH31" i="2"/>
  <c r="AI31" i="2" s="1"/>
  <c r="AH241" i="2"/>
  <c r="AI241" i="2" s="1"/>
  <c r="AH499" i="2"/>
  <c r="AI499" i="2" s="1"/>
  <c r="AH2155" i="2"/>
  <c r="AI2155" i="2" s="1"/>
  <c r="AH1303" i="2"/>
  <c r="AI1303" i="2" s="1"/>
  <c r="AH2090" i="2"/>
  <c r="AI2090" i="2" s="1"/>
  <c r="AH227" i="2"/>
  <c r="AI227" i="2" s="1"/>
  <c r="AH441" i="2"/>
  <c r="AI441" i="2" s="1"/>
  <c r="AH1686" i="2"/>
  <c r="AI1686" i="2" s="1"/>
  <c r="AH1632" i="2"/>
  <c r="AI1632" i="2" s="1"/>
  <c r="AH2140" i="2"/>
  <c r="AI2140" i="2" s="1"/>
  <c r="AH828" i="2"/>
  <c r="AI828" i="2" s="1"/>
  <c r="AH57" i="2"/>
  <c r="AI57" i="2" s="1"/>
  <c r="AH1570" i="2"/>
  <c r="AI1570" i="2" s="1"/>
  <c r="AH215" i="2"/>
  <c r="AI215" i="2" s="1"/>
  <c r="AH956" i="2"/>
  <c r="AI956" i="2" s="1"/>
  <c r="AH2010" i="2"/>
  <c r="AI2010" i="2" s="1"/>
  <c r="AH1659" i="2"/>
  <c r="AI1659" i="2" s="1"/>
  <c r="AH24" i="2"/>
  <c r="AI24" i="2" s="1"/>
  <c r="AH1392" i="2"/>
  <c r="AI1392" i="2" s="1"/>
  <c r="AH92" i="2"/>
  <c r="AI92" i="2" s="1"/>
  <c r="AH940" i="2"/>
  <c r="AI940" i="2" s="1"/>
  <c r="AH1105" i="2"/>
  <c r="AI1105" i="2" s="1"/>
  <c r="AH1708" i="2"/>
  <c r="AI1708" i="2" s="1"/>
  <c r="AH599" i="2"/>
  <c r="AI599" i="2" s="1"/>
  <c r="AH795" i="2"/>
  <c r="AI795" i="2" s="1"/>
  <c r="AH1995" i="2"/>
  <c r="AI1995" i="2" s="1"/>
  <c r="AH1588" i="2"/>
  <c r="AI1588" i="2" s="1"/>
  <c r="AH1078" i="2"/>
  <c r="AI1078" i="2" s="1"/>
  <c r="AH529" i="2"/>
  <c r="AI529" i="2" s="1"/>
  <c r="AH736" i="2"/>
  <c r="AI736" i="2" s="1"/>
  <c r="AH692" i="2"/>
  <c r="AI692" i="2" s="1"/>
  <c r="AH220" i="2"/>
  <c r="AI220" i="2" s="1"/>
  <c r="AH218" i="2"/>
  <c r="AI218" i="2" s="1"/>
  <c r="AH2195" i="2"/>
  <c r="AI2195" i="2" s="1"/>
  <c r="AH2238" i="2"/>
  <c r="AI2238" i="2" s="1"/>
  <c r="AH1247" i="2"/>
  <c r="AI1247" i="2" s="1"/>
  <c r="AH1310" i="2"/>
  <c r="AI1310" i="2" s="1"/>
  <c r="AH516" i="2"/>
  <c r="AI516" i="2" s="1"/>
  <c r="AH1908" i="2"/>
  <c r="AI1908" i="2" s="1"/>
  <c r="AH1108" i="2"/>
  <c r="AI1108" i="2" s="1"/>
  <c r="AH1155" i="2"/>
  <c r="AI1155" i="2" s="1"/>
  <c r="AH1210" i="2"/>
  <c r="AI1210" i="2" s="1"/>
  <c r="AH1307" i="2"/>
  <c r="AI1307" i="2" s="1"/>
  <c r="AH342" i="2"/>
  <c r="AI342" i="2" s="1"/>
  <c r="AH2059" i="2"/>
  <c r="AI2059" i="2" s="1"/>
  <c r="AH1352" i="2"/>
  <c r="AI1352" i="2" s="1"/>
  <c r="AH1606" i="2"/>
  <c r="AI1606" i="2" s="1"/>
  <c r="AH1067" i="2"/>
  <c r="AI1067" i="2" s="1"/>
  <c r="AH2056" i="2"/>
  <c r="AI2056" i="2" s="1"/>
  <c r="AH898" i="2"/>
  <c r="AI898" i="2" s="1"/>
  <c r="AH1490" i="2"/>
  <c r="AI1490" i="2" s="1"/>
  <c r="AH392" i="2"/>
  <c r="AI392" i="2" s="1"/>
  <c r="AH192" i="2"/>
  <c r="AI192" i="2" s="1"/>
  <c r="AH1967" i="2"/>
  <c r="AI1967" i="2" s="1"/>
  <c r="AH1024" i="2"/>
  <c r="AI1024" i="2" s="1"/>
  <c r="AH213" i="2"/>
  <c r="AI213" i="2" s="1"/>
  <c r="AH287" i="2"/>
  <c r="AI287" i="2" s="1"/>
  <c r="AH1148" i="2"/>
  <c r="AI1148" i="2" s="1"/>
  <c r="AH1980" i="2"/>
  <c r="AI1980" i="2" s="1"/>
  <c r="AH1414" i="2"/>
  <c r="AI1414" i="2" s="1"/>
  <c r="AH350" i="2"/>
  <c r="AI350" i="2" s="1"/>
  <c r="AH627" i="2"/>
  <c r="AI627" i="2" s="1"/>
  <c r="AH1464" i="2"/>
  <c r="AI1464" i="2" s="1"/>
  <c r="AH272" i="2"/>
  <c r="AI272" i="2" s="1"/>
  <c r="AH2098" i="2"/>
  <c r="AI2098" i="2" s="1"/>
  <c r="AH760" i="2"/>
  <c r="AI760" i="2" s="1"/>
  <c r="AH1031" i="2"/>
  <c r="AI1031" i="2" s="1"/>
  <c r="AH1773" i="2"/>
  <c r="AI1773" i="2" s="1"/>
  <c r="AH395" i="2"/>
  <c r="AI395" i="2" s="1"/>
  <c r="AH376" i="2"/>
  <c r="AI376" i="2" s="1"/>
  <c r="AH1290" i="2"/>
  <c r="AI1290" i="2" s="1"/>
  <c r="AH453" i="2"/>
  <c r="AI453" i="2" s="1"/>
  <c r="AH1276" i="2"/>
  <c r="AI1276" i="2" s="1"/>
  <c r="AH1931" i="2"/>
  <c r="AI1931" i="2" s="1"/>
  <c r="AH1712" i="2"/>
  <c r="AI1712" i="2" s="1"/>
  <c r="AH2154" i="2"/>
  <c r="AI2154" i="2" s="1"/>
  <c r="AH983" i="2"/>
  <c r="AI983" i="2" s="1"/>
  <c r="AH1098" i="2"/>
  <c r="AI1098" i="2" s="1"/>
  <c r="AH1689" i="2"/>
  <c r="AI1689" i="2" s="1"/>
  <c r="AH660" i="2"/>
  <c r="AI660" i="2" s="1"/>
  <c r="AH719" i="2"/>
  <c r="AI719" i="2" s="1"/>
  <c r="AH312" i="2"/>
  <c r="AI312" i="2" s="1"/>
  <c r="AH1739" i="2"/>
  <c r="AI1739" i="2" s="1"/>
  <c r="AH417" i="2"/>
  <c r="AI417" i="2" s="1"/>
  <c r="AH1614" i="2"/>
  <c r="AI1614" i="2" s="1"/>
  <c r="AH1282" i="2"/>
  <c r="AI1282" i="2" s="1"/>
  <c r="AH1754" i="2"/>
  <c r="AI1754" i="2" s="1"/>
  <c r="AH106" i="2"/>
  <c r="AI106" i="2" s="1"/>
  <c r="AH1089" i="2"/>
  <c r="AI1089" i="2" s="1"/>
  <c r="AH198" i="2"/>
  <c r="AI198" i="2" s="1"/>
  <c r="AH1344" i="2"/>
  <c r="AI1344" i="2" s="1"/>
  <c r="AH2132" i="2"/>
  <c r="AI2132" i="2" s="1"/>
  <c r="AH21" i="2"/>
  <c r="AI21" i="2" s="1"/>
  <c r="AH1667" i="2"/>
  <c r="AI1667" i="2" s="1"/>
  <c r="AH1442" i="2"/>
  <c r="AI1442" i="2" s="1"/>
  <c r="AH2143" i="2"/>
  <c r="AI2143" i="2" s="1"/>
  <c r="AH1056" i="2"/>
  <c r="AI1056" i="2" s="1"/>
  <c r="AH293" i="2"/>
  <c r="AI293" i="2" s="1"/>
  <c r="AH1904" i="2"/>
  <c r="AI1904" i="2" s="1"/>
  <c r="AH1868" i="2"/>
  <c r="AI1868" i="2" s="1"/>
  <c r="AH1769" i="2"/>
  <c r="AI1769" i="2" s="1"/>
  <c r="AH421" i="2"/>
  <c r="AI421" i="2" s="1"/>
  <c r="AH1361" i="2"/>
  <c r="AI1361" i="2" s="1"/>
  <c r="AH651" i="2"/>
  <c r="AI651" i="2" s="1"/>
  <c r="AH1747" i="2"/>
  <c r="AI1747" i="2" s="1"/>
  <c r="AH756" i="2"/>
  <c r="AI756" i="2" s="1"/>
  <c r="AH1184" i="2"/>
  <c r="AI1184" i="2" s="1"/>
  <c r="AH579" i="2"/>
  <c r="AI579" i="2" s="1"/>
  <c r="AH9" i="2"/>
  <c r="AI9" i="2" s="1"/>
  <c r="AH1515" i="2"/>
  <c r="AI1515" i="2" s="1"/>
  <c r="AH454" i="2"/>
  <c r="AI454" i="2" s="1"/>
  <c r="AH1493" i="2"/>
  <c r="AI1493" i="2" s="1"/>
  <c r="AH717" i="2"/>
  <c r="AI717" i="2" s="1"/>
  <c r="AH1847" i="2"/>
  <c r="AI1847" i="2" s="1"/>
  <c r="AH2064" i="2"/>
  <c r="AI2064" i="2" s="1"/>
  <c r="AH869" i="2"/>
  <c r="AI869" i="2" s="1"/>
  <c r="AH1348" i="2"/>
  <c r="AI1348" i="2" s="1"/>
  <c r="AH2124" i="2"/>
  <c r="AI2124" i="2" s="1"/>
  <c r="AH755" i="2"/>
  <c r="AI755" i="2" s="1"/>
  <c r="AH2096" i="2"/>
  <c r="AI2096" i="2" s="1"/>
  <c r="AH1597" i="2"/>
  <c r="AI1597" i="2" s="1"/>
  <c r="AH1818" i="2"/>
  <c r="AI1818" i="2" s="1"/>
  <c r="AH1543" i="2"/>
  <c r="AI1543" i="2" s="1"/>
  <c r="AH1048" i="2"/>
  <c r="AI1048" i="2" s="1"/>
  <c r="AH208" i="2"/>
  <c r="AI208" i="2" s="1"/>
  <c r="AH207" i="2"/>
  <c r="AI207" i="2" s="1"/>
  <c r="AH1128" i="2"/>
  <c r="AI1128" i="2" s="1"/>
  <c r="AH383" i="2"/>
  <c r="AI383" i="2" s="1"/>
  <c r="AH1939" i="2"/>
  <c r="AI1939" i="2" s="1"/>
  <c r="AH993" i="2"/>
  <c r="AI993" i="2" s="1"/>
  <c r="AH1114" i="2"/>
  <c r="AI1114" i="2" s="1"/>
  <c r="AH1683" i="2"/>
  <c r="AI1683" i="2" s="1"/>
  <c r="AH1785" i="2"/>
  <c r="AI1785" i="2" s="1"/>
  <c r="AH2005" i="2"/>
  <c r="AI2005" i="2" s="1"/>
  <c r="AH1009" i="2"/>
  <c r="AI1009" i="2" s="1"/>
  <c r="AH384" i="2"/>
  <c r="AI384" i="2" s="1"/>
  <c r="AH323" i="2"/>
  <c r="AI323" i="2" s="1"/>
  <c r="AH1916" i="2"/>
  <c r="AI1916" i="2" s="1"/>
  <c r="AH1815" i="2"/>
  <c r="AI1815" i="2" s="1"/>
  <c r="AH1280" i="2"/>
  <c r="AI1280" i="2" s="1"/>
  <c r="AH842" i="2"/>
  <c r="AI842" i="2" s="1"/>
  <c r="AH1405" i="2"/>
  <c r="AI1405" i="2" s="1"/>
  <c r="AH1130" i="2"/>
  <c r="AI1130" i="2" s="1"/>
  <c r="AH1267" i="2"/>
  <c r="AI1267" i="2" s="1"/>
  <c r="AH1579" i="2"/>
  <c r="AI1579" i="2" s="1"/>
  <c r="AH598" i="2"/>
  <c r="AI598" i="2" s="1"/>
  <c r="AH2189" i="2"/>
  <c r="AI2189" i="2" s="1"/>
  <c r="AH1969" i="2"/>
  <c r="AI1969" i="2" s="1"/>
  <c r="AH2083" i="2"/>
  <c r="AI2083" i="2" s="1"/>
  <c r="AH1705" i="2"/>
  <c r="AI1705" i="2" s="1"/>
  <c r="AH816" i="2"/>
  <c r="AI816" i="2" s="1"/>
  <c r="AH1248" i="2"/>
  <c r="AI1248" i="2" s="1"/>
  <c r="AH2200" i="2"/>
  <c r="AI2200" i="2" s="1"/>
  <c r="AH1656" i="2"/>
  <c r="AI1656" i="2" s="1"/>
  <c r="AH1664" i="2"/>
  <c r="AI1664" i="2" s="1"/>
  <c r="AH120" i="2"/>
  <c r="AI120" i="2" s="1"/>
  <c r="AH1988" i="2"/>
  <c r="AI1988" i="2" s="1"/>
  <c r="AH1553" i="2"/>
  <c r="AI1553" i="2" s="1"/>
  <c r="AH51" i="2"/>
  <c r="AI51" i="2" s="1"/>
  <c r="AH2014" i="2"/>
  <c r="AI2014" i="2" s="1"/>
  <c r="AH282" i="2"/>
  <c r="AI282" i="2" s="1"/>
  <c r="AH980" i="2"/>
  <c r="AI980" i="2" s="1"/>
  <c r="AH1200" i="2"/>
  <c r="AI1200" i="2" s="1"/>
  <c r="AH1772" i="2"/>
  <c r="AI1772" i="2" s="1"/>
  <c r="AH1910" i="2"/>
  <c r="AI1910" i="2" s="1"/>
  <c r="AH658" i="2"/>
  <c r="AI658" i="2" s="1"/>
  <c r="AH1137" i="2"/>
  <c r="AI1137" i="2" s="1"/>
  <c r="AH26" i="2"/>
  <c r="AI26" i="2" s="1"/>
  <c r="AH284" i="2"/>
  <c r="AI284" i="2" s="1"/>
  <c r="AH971" i="2"/>
  <c r="AI971" i="2" s="1"/>
  <c r="AH1527" i="2"/>
  <c r="AI1527" i="2" s="1"/>
  <c r="AH2228" i="2"/>
  <c r="AI2228" i="2" s="1"/>
  <c r="AH1871" i="2"/>
  <c r="AI1871" i="2" s="1"/>
  <c r="AH1027" i="2"/>
  <c r="AI1027" i="2" s="1"/>
  <c r="AH1735" i="2"/>
  <c r="AI1735" i="2" s="1"/>
  <c r="AH86" i="2"/>
  <c r="AI86" i="2" s="1"/>
  <c r="AH476" i="2"/>
  <c r="AI476" i="2" s="1"/>
  <c r="AH1101" i="2"/>
  <c r="AI1101" i="2" s="1"/>
  <c r="AH1182" i="2"/>
  <c r="AI1182" i="2" s="1"/>
  <c r="AH1766" i="2"/>
  <c r="AI1766" i="2" s="1"/>
  <c r="AH1178" i="2"/>
  <c r="AI1178" i="2" s="1"/>
  <c r="AH246" i="2"/>
  <c r="AI246" i="2" s="1"/>
  <c r="AH2019" i="2"/>
  <c r="AI2019" i="2" s="1"/>
  <c r="AH1238" i="2"/>
  <c r="AI1238" i="2" s="1"/>
  <c r="AH1083" i="2"/>
  <c r="AI1083" i="2" s="1"/>
  <c r="AH1439" i="2"/>
  <c r="AI1439" i="2" s="1"/>
  <c r="AH654" i="2"/>
  <c r="AI654" i="2" s="1"/>
  <c r="AH592" i="2"/>
  <c r="AI592" i="2" s="1"/>
  <c r="AH853" i="2"/>
  <c r="AI853" i="2" s="1"/>
  <c r="AH1146" i="2"/>
  <c r="AI1146" i="2" s="1"/>
  <c r="AH525" i="2"/>
  <c r="AI525" i="2" s="1"/>
  <c r="AH418" i="2"/>
  <c r="AI418" i="2" s="1"/>
  <c r="AH146" i="2"/>
  <c r="AI146" i="2" s="1"/>
  <c r="AH725" i="2"/>
  <c r="AI725" i="2" s="1"/>
  <c r="AH609" i="2"/>
  <c r="AI609" i="2" s="1"/>
  <c r="AH169" i="2"/>
  <c r="AI169" i="2" s="1"/>
  <c r="AH1331" i="2"/>
  <c r="AI1331" i="2" s="1"/>
  <c r="AH1431" i="2"/>
  <c r="AI1431" i="2" s="1"/>
  <c r="AH1894" i="2"/>
  <c r="AI1894" i="2" s="1"/>
  <c r="AH934" i="2"/>
  <c r="AI934" i="2" s="1"/>
  <c r="AH1812" i="2"/>
  <c r="AI1812" i="2" s="1"/>
  <c r="AH1452" i="2"/>
  <c r="AI1452" i="2" s="1"/>
  <c r="AH1112" i="2"/>
  <c r="AI1112" i="2" s="1"/>
  <c r="AH2006" i="2"/>
  <c r="AI2006" i="2" s="1"/>
  <c r="AH2036" i="2"/>
  <c r="AI2036" i="2" s="1"/>
  <c r="AH1722" i="2"/>
  <c r="AI1722" i="2" s="1"/>
  <c r="AH191" i="2"/>
  <c r="AI191" i="2" s="1"/>
  <c r="AH1045" i="2"/>
  <c r="AI1045" i="2" s="1"/>
  <c r="AH1861" i="2"/>
  <c r="AI1861" i="2" s="1"/>
  <c r="AH753" i="2"/>
  <c r="AI753" i="2" s="1"/>
  <c r="AH1099" i="2"/>
  <c r="AI1099" i="2" s="1"/>
  <c r="AH1566" i="2"/>
  <c r="AI1566" i="2" s="1"/>
  <c r="AH1459" i="2"/>
  <c r="AI1459" i="2" s="1"/>
  <c r="AH848" i="2"/>
  <c r="AI848" i="2" s="1"/>
  <c r="AH508" i="2"/>
  <c r="AI508" i="2" s="1"/>
  <c r="AH696" i="2"/>
  <c r="AI696" i="2" s="1"/>
  <c r="AH1671" i="2"/>
  <c r="AI1671" i="2" s="1"/>
  <c r="AH932" i="2"/>
  <c r="AI932" i="2" s="1"/>
  <c r="AH1179" i="2"/>
  <c r="AI1179" i="2" s="1"/>
  <c r="AH872" i="2"/>
  <c r="AI872" i="2" s="1"/>
  <c r="AH683" i="2"/>
  <c r="AI683" i="2" s="1"/>
  <c r="AH264" i="2"/>
  <c r="AI264" i="2" s="1"/>
  <c r="AH960" i="2"/>
  <c r="AI960" i="2" s="1"/>
  <c r="AH1634" i="2"/>
  <c r="AI1634" i="2" s="1"/>
  <c r="AH1860" i="2"/>
  <c r="AI1860" i="2" s="1"/>
  <c r="AH2060" i="2"/>
  <c r="AI2060" i="2" s="1"/>
  <c r="AH1497" i="2"/>
  <c r="AI1497" i="2" s="1"/>
  <c r="AH123" i="2"/>
  <c r="AI123" i="2" s="1"/>
  <c r="AH1926" i="2"/>
  <c r="AI1926" i="2" s="1"/>
  <c r="AH560" i="2"/>
  <c r="AI560" i="2" s="1"/>
  <c r="AH1956" i="2"/>
  <c r="AI1956" i="2" s="1"/>
  <c r="AH810" i="2"/>
  <c r="AI810" i="2" s="1"/>
  <c r="AH260" i="2"/>
  <c r="AI260" i="2" s="1"/>
  <c r="AH1262" i="2"/>
  <c r="AI1262" i="2" s="1"/>
  <c r="AH482" i="2"/>
  <c r="AI482" i="2" s="1"/>
  <c r="AH1428" i="2"/>
  <c r="AI1428" i="2" s="1"/>
  <c r="AH415" i="2"/>
  <c r="AI415" i="2" s="1"/>
  <c r="AH467" i="2"/>
  <c r="AI467" i="2" s="1"/>
  <c r="AH469" i="2"/>
  <c r="AI469" i="2" s="1"/>
  <c r="AH1679" i="2"/>
  <c r="AI1679" i="2" s="1"/>
  <c r="AH1521" i="2"/>
  <c r="AI1521" i="2" s="1"/>
  <c r="AH1140" i="2"/>
  <c r="AI1140" i="2" s="1"/>
  <c r="AH706" i="2"/>
  <c r="AI706" i="2" s="1"/>
  <c r="AH1928" i="2"/>
  <c r="AI1928" i="2" s="1"/>
  <c r="AH2038" i="2"/>
  <c r="AI2038" i="2" s="1"/>
  <c r="AH6" i="2"/>
  <c r="AI6" i="2" s="1"/>
  <c r="AH657" i="2"/>
  <c r="AI657" i="2" s="1"/>
  <c r="AH164" i="2"/>
  <c r="AI164" i="2" s="1"/>
  <c r="AH447" i="2"/>
  <c r="AI447" i="2" s="1"/>
  <c r="AH1032" i="2"/>
  <c r="AI1032" i="2" s="1"/>
  <c r="AH131" i="2"/>
  <c r="AI131" i="2" s="1"/>
  <c r="AH403" i="2"/>
  <c r="AI403" i="2" s="1"/>
  <c r="AH624" i="2"/>
  <c r="AI624" i="2" s="1"/>
  <c r="AH968" i="2"/>
  <c r="AI968" i="2" s="1"/>
  <c r="AH409" i="2"/>
  <c r="AI409" i="2" s="1"/>
  <c r="AH745" i="2"/>
  <c r="AI745" i="2" s="1"/>
  <c r="AH571" i="2"/>
  <c r="AI571" i="2" s="1"/>
  <c r="AH1731" i="2"/>
  <c r="AI1731" i="2" s="1"/>
  <c r="AH79" i="2"/>
  <c r="AI79" i="2" s="1"/>
  <c r="AH897" i="2"/>
  <c r="AI897" i="2" s="1"/>
  <c r="AH1784" i="2"/>
  <c r="AI1784" i="2" s="1"/>
  <c r="AH279" i="2"/>
  <c r="AI279" i="2" s="1"/>
  <c r="AH1612" i="2"/>
  <c r="AI1612" i="2" s="1"/>
  <c r="AH794" i="2"/>
  <c r="AI794" i="2" s="1"/>
  <c r="AH1022" i="2"/>
  <c r="AI1022" i="2" s="1"/>
  <c r="AH1915" i="2"/>
  <c r="AI1915" i="2" s="1"/>
  <c r="AH1395" i="2"/>
  <c r="AI1395" i="2" s="1"/>
  <c r="AH1085" i="2"/>
  <c r="AI1085" i="2" s="1"/>
  <c r="AH1071" i="2"/>
  <c r="AI1071" i="2" s="1"/>
  <c r="AH773" i="2"/>
  <c r="AI773" i="2" s="1"/>
  <c r="AH2122" i="2"/>
  <c r="AI2122" i="2" s="1"/>
  <c r="AH1573" i="2"/>
  <c r="AI1573" i="2" s="1"/>
  <c r="AH1719" i="2"/>
  <c r="AI1719" i="2" s="1"/>
  <c r="AH735" i="2"/>
  <c r="AI735" i="2" s="1"/>
  <c r="AH1300" i="2"/>
  <c r="AI1300" i="2" s="1"/>
  <c r="AH563" i="2"/>
  <c r="AI563" i="2" s="1"/>
  <c r="AH1651" i="2"/>
  <c r="AI1651" i="2" s="1"/>
  <c r="AH172" i="2"/>
  <c r="AI172" i="2" s="1"/>
  <c r="AH180" i="2"/>
  <c r="AI180" i="2" s="1"/>
  <c r="AH104" i="2"/>
  <c r="AI104" i="2" s="1"/>
  <c r="AH656" i="2"/>
  <c r="AI656" i="2" s="1"/>
  <c r="AH1645" i="2"/>
  <c r="AI1645" i="2" s="1"/>
  <c r="AH1339" i="2"/>
  <c r="AI1339" i="2" s="1"/>
  <c r="AH1581" i="2"/>
  <c r="AI1581" i="2" s="1"/>
  <c r="AH244" i="2"/>
  <c r="AI244" i="2" s="1"/>
  <c r="AH952" i="2"/>
  <c r="AI952" i="2" s="1"/>
  <c r="AH1758" i="2"/>
  <c r="AI1758" i="2" s="1"/>
  <c r="AH1169" i="2"/>
  <c r="AI1169" i="2" s="1"/>
  <c r="AH385" i="2"/>
  <c r="AI385" i="2" s="1"/>
  <c r="AH2043" i="2"/>
  <c r="AI2043" i="2" s="1"/>
  <c r="AH390" i="2"/>
  <c r="AI390" i="2" s="1"/>
  <c r="AH1633" i="2"/>
  <c r="AI1633" i="2" s="1"/>
  <c r="AH1370" i="2"/>
  <c r="AI1370" i="2" s="1"/>
  <c r="AH43" i="2"/>
  <c r="AI43" i="2" s="1"/>
  <c r="AH186" i="2"/>
  <c r="AI186" i="2" s="1"/>
  <c r="AH906" i="2"/>
  <c r="AI906" i="2" s="1"/>
  <c r="AH91" i="2"/>
  <c r="AI91" i="2" s="1"/>
  <c r="AH474" i="2"/>
  <c r="AI474" i="2" s="1"/>
  <c r="AH2041" i="2"/>
  <c r="AI2041" i="2" s="1"/>
  <c r="AH1948" i="2"/>
  <c r="AI1948" i="2" s="1"/>
  <c r="AH918" i="2"/>
  <c r="AI918" i="2" s="1"/>
  <c r="AH1250" i="2"/>
  <c r="AI1250" i="2" s="1"/>
  <c r="AH1621" i="2"/>
  <c r="AI1621" i="2" s="1"/>
  <c r="AH328" i="2"/>
  <c r="AI328" i="2" s="1"/>
  <c r="AH892" i="2"/>
  <c r="AI892" i="2" s="1"/>
  <c r="AH1843" i="2"/>
  <c r="AI1843" i="2" s="1"/>
  <c r="AH1171" i="2"/>
  <c r="AI1171" i="2" s="1"/>
  <c r="AH615" i="2"/>
  <c r="AI615" i="2" s="1"/>
  <c r="AH1018" i="2"/>
  <c r="AI1018" i="2" s="1"/>
  <c r="AH939" i="2"/>
  <c r="AI939" i="2" s="1"/>
  <c r="AH1311" i="2"/>
  <c r="AI1311" i="2" s="1"/>
  <c r="AH1356" i="2"/>
  <c r="AI1356" i="2" s="1"/>
  <c r="AH2051" i="2"/>
  <c r="AI2051" i="2" s="1"/>
  <c r="AH58" i="2"/>
  <c r="AI58" i="2" s="1"/>
  <c r="AH2015" i="2"/>
  <c r="AI2015" i="2" s="1"/>
  <c r="AH1898" i="2"/>
  <c r="AI1898" i="2" s="1"/>
  <c r="AH1877" i="2"/>
  <c r="AI1877" i="2" s="1"/>
  <c r="AH1429" i="2"/>
  <c r="AI1429" i="2" s="1"/>
  <c r="AH695" i="2"/>
  <c r="AI695" i="2" s="1"/>
  <c r="AH1677" i="2"/>
  <c r="AI1677" i="2" s="1"/>
  <c r="AH1330" i="2"/>
  <c r="AI1330" i="2" s="1"/>
  <c r="AH137" i="2"/>
  <c r="AI137" i="2" s="1"/>
  <c r="AH1927" i="2"/>
  <c r="AI1927" i="2" s="1"/>
  <c r="AH2184" i="2"/>
  <c r="AI2184" i="2" s="1"/>
  <c r="AH2188" i="2"/>
  <c r="AI2188" i="2" s="1"/>
  <c r="AH389" i="2"/>
  <c r="AI389" i="2" s="1"/>
  <c r="AH1933" i="2"/>
  <c r="AI1933" i="2" s="1"/>
  <c r="AH1914" i="2"/>
  <c r="AI1914" i="2" s="1"/>
  <c r="AH1412" i="2"/>
  <c r="AI1412" i="2" s="1"/>
  <c r="AH374" i="2"/>
  <c r="AI374" i="2" s="1"/>
  <c r="AH1386" i="2"/>
  <c r="AI1386" i="2" s="1"/>
  <c r="AH1488" i="2"/>
  <c r="AI1488" i="2" s="1"/>
  <c r="AH1823" i="2"/>
  <c r="AI1823" i="2" s="1"/>
  <c r="AH687" i="2"/>
  <c r="AI687" i="2" s="1"/>
  <c r="AH1073" i="2"/>
  <c r="AI1073" i="2" s="1"/>
  <c r="AH1475" i="2"/>
  <c r="AI1475" i="2" s="1"/>
  <c r="AH18" i="2"/>
  <c r="AI18" i="2" s="1"/>
  <c r="AH2239" i="2"/>
  <c r="AI2239" i="2" s="1"/>
  <c r="AH87" i="2"/>
  <c r="AI87" i="2" s="1"/>
  <c r="AH1138" i="2"/>
  <c r="AI1138" i="2" s="1"/>
  <c r="AH867" i="2"/>
  <c r="AI867" i="2" s="1"/>
  <c r="AH1379" i="2"/>
  <c r="AI1379" i="2" s="1"/>
  <c r="AH13" i="2"/>
  <c r="AI13" i="2" s="1"/>
  <c r="AH152" i="2"/>
  <c r="AI152" i="2" s="1"/>
  <c r="AH835" i="2"/>
  <c r="AI835" i="2" s="1"/>
  <c r="AH1749" i="2"/>
  <c r="AI1749" i="2" s="1"/>
  <c r="AH1582" i="2"/>
  <c r="AI1582" i="2" s="1"/>
  <c r="AH640" i="2"/>
  <c r="AI640" i="2" s="1"/>
  <c r="AH35" i="2"/>
  <c r="AI35" i="2" s="1"/>
  <c r="AH1094" i="2"/>
  <c r="AI1094" i="2" s="1"/>
  <c r="AH1991" i="2"/>
  <c r="AI1991" i="2" s="1"/>
  <c r="AH53" i="2"/>
  <c r="AI53" i="2" s="1"/>
  <c r="AH1941" i="2"/>
  <c r="AI1941" i="2" s="1"/>
  <c r="AH1052" i="2"/>
  <c r="AI1052" i="2" s="1"/>
  <c r="AH534" i="2"/>
  <c r="AI534" i="2" s="1"/>
  <c r="AH1159" i="2"/>
  <c r="AI1159" i="2" s="1"/>
  <c r="AH546" i="2"/>
  <c r="AI546" i="2" s="1"/>
  <c r="AH763" i="2"/>
  <c r="AI763" i="2" s="1"/>
  <c r="AH420" i="2"/>
  <c r="AI420" i="2" s="1"/>
  <c r="AH1516" i="2"/>
  <c r="AI1516" i="2" s="1"/>
  <c r="AH144" i="2"/>
  <c r="AI144" i="2" s="1"/>
  <c r="AH1542" i="2"/>
  <c r="AI1542" i="2" s="1"/>
  <c r="AH2118" i="2"/>
  <c r="AI2118" i="2" s="1"/>
  <c r="AH1157" i="2"/>
  <c r="AI1157" i="2" s="1"/>
  <c r="AH1512" i="2"/>
  <c r="AI1512" i="2" s="1"/>
  <c r="AH1173" i="2"/>
  <c r="AI1173" i="2" s="1"/>
  <c r="AH1496" i="2"/>
  <c r="AI1496" i="2" s="1"/>
  <c r="AH1214" i="2"/>
  <c r="AI1214" i="2" s="1"/>
  <c r="AH1021" i="2"/>
  <c r="AI1021" i="2" s="1"/>
  <c r="AH1830" i="2"/>
  <c r="AI1830" i="2" s="1"/>
  <c r="AH622" i="2"/>
  <c r="AI622" i="2" s="1"/>
  <c r="AH126" i="2"/>
  <c r="AI126" i="2" s="1"/>
  <c r="AH259" i="2"/>
  <c r="AI259" i="2" s="1"/>
  <c r="AH1540" i="2"/>
  <c r="AI1540" i="2" s="1"/>
  <c r="AH1899" i="2"/>
  <c r="AI1899" i="2" s="1"/>
  <c r="AH896" i="2"/>
  <c r="AI896" i="2" s="1"/>
  <c r="AH1627" i="2"/>
  <c r="AI1627" i="2" s="1"/>
  <c r="AH331" i="2"/>
  <c r="AI331" i="2" s="1"/>
  <c r="AH263" i="2"/>
  <c r="AI263" i="2" s="1"/>
  <c r="AH2148" i="2"/>
  <c r="AI2148" i="2" s="1"/>
  <c r="AH2102" i="2"/>
  <c r="AI2102" i="2" s="1"/>
  <c r="AH955" i="2"/>
  <c r="AI955" i="2" s="1"/>
  <c r="AH580" i="2"/>
  <c r="AI580" i="2" s="1"/>
  <c r="AH2230" i="2"/>
  <c r="AI2230" i="2" s="1"/>
  <c r="AH923" i="2"/>
  <c r="AI923" i="2" s="1"/>
  <c r="AH665" i="2"/>
  <c r="AI665" i="2" s="1"/>
  <c r="AH989" i="2"/>
  <c r="AI989" i="2" s="1"/>
  <c r="AH1181" i="2"/>
  <c r="AI1181" i="2" s="1"/>
  <c r="AH1882" i="2"/>
  <c r="AI1882" i="2" s="1"/>
  <c r="AH2097" i="2"/>
  <c r="AI2097" i="2" s="1"/>
  <c r="AH1534" i="2"/>
  <c r="AI1534" i="2" s="1"/>
  <c r="AH141" i="2"/>
  <c r="AI141" i="2" s="1"/>
  <c r="AH318" i="2"/>
  <c r="AI318" i="2" s="1"/>
  <c r="AH45" i="2"/>
  <c r="AI45" i="2" s="1"/>
  <c r="AH1422" i="2"/>
  <c r="AI1422" i="2" s="1"/>
  <c r="AH629" i="2"/>
  <c r="AI629" i="2" s="1"/>
  <c r="AH2037" i="2"/>
  <c r="AI2037" i="2" s="1"/>
  <c r="AH278" i="2"/>
  <c r="AI278" i="2" s="1"/>
  <c r="AH1123" i="2"/>
  <c r="AI1123" i="2" s="1"/>
  <c r="AH999" i="2"/>
  <c r="AI999" i="2" s="1"/>
  <c r="AH1263" i="2"/>
  <c r="AI1263" i="2" s="1"/>
  <c r="AH2020" i="2"/>
  <c r="AI2020" i="2" s="1"/>
  <c r="AH644" i="2"/>
  <c r="AI644" i="2" s="1"/>
  <c r="AH1487" i="2"/>
  <c r="AI1487" i="2" s="1"/>
  <c r="AH2120" i="2"/>
  <c r="AI2120" i="2" s="1"/>
  <c r="AH1223" i="2"/>
  <c r="AI1223" i="2" s="1"/>
  <c r="AH1506" i="2"/>
  <c r="AI1506" i="2" s="1"/>
  <c r="AH2113" i="2"/>
  <c r="AI2113" i="2" s="1"/>
  <c r="AH1578" i="2"/>
  <c r="AI1578" i="2" s="1"/>
  <c r="AH943" i="2"/>
  <c r="AI943" i="2" s="1"/>
  <c r="AH368" i="2"/>
  <c r="AI368" i="2" s="1"/>
  <c r="AH1167" i="2"/>
  <c r="AI1167" i="2" s="1"/>
  <c r="AH1768" i="2"/>
  <c r="AI1768" i="2" s="1"/>
  <c r="AH1296" i="2"/>
  <c r="AI1296" i="2" s="1"/>
  <c r="AH1743" i="2"/>
  <c r="AI1743" i="2" s="1"/>
  <c r="AH581" i="2"/>
  <c r="AI581" i="2" s="1"/>
  <c r="AH1176" i="2"/>
  <c r="AI1176" i="2" s="1"/>
  <c r="AH1175" i="2"/>
  <c r="AI1175" i="2" s="1"/>
  <c r="AH1945" i="2"/>
  <c r="AI1945" i="2" s="1"/>
  <c r="AH1653" i="2"/>
  <c r="AI1653" i="2" s="1"/>
  <c r="AH1150" i="2"/>
  <c r="AI1150" i="2" s="1"/>
  <c r="AH1376" i="2"/>
  <c r="AI1376" i="2" s="1"/>
  <c r="AH1013" i="2"/>
  <c r="AI1013" i="2" s="1"/>
  <c r="AH967" i="2"/>
  <c r="AI967" i="2" s="1"/>
  <c r="AH1338" i="2"/>
  <c r="AI1338" i="2" s="1"/>
  <c r="AH652" i="2"/>
  <c r="AI652" i="2" s="1"/>
  <c r="AH450" i="2"/>
  <c r="AI450" i="2" s="1"/>
  <c r="AH2206" i="2"/>
  <c r="AI2206" i="2" s="1"/>
  <c r="AH1685" i="2"/>
  <c r="AI1685" i="2" s="1"/>
  <c r="AH148" i="2"/>
  <c r="AI148" i="2" s="1"/>
  <c r="AH1096" i="2"/>
  <c r="AI1096" i="2" s="1"/>
  <c r="AH276" i="2"/>
  <c r="AI276" i="2" s="1"/>
  <c r="AH1694" i="2"/>
  <c r="AI1694" i="2" s="1"/>
  <c r="AH727" i="2"/>
  <c r="AI727" i="2" s="1"/>
  <c r="AH1273" i="2"/>
  <c r="AI1273" i="2" s="1"/>
  <c r="AH1745" i="2"/>
  <c r="AI1745" i="2" s="1"/>
  <c r="AH396" i="2"/>
  <c r="AI396" i="2" s="1"/>
  <c r="AH912" i="2"/>
  <c r="AI912" i="2" s="1"/>
  <c r="AH310" i="2"/>
  <c r="AI310" i="2" s="1"/>
  <c r="AH330" i="2"/>
  <c r="AI330" i="2" s="1"/>
  <c r="AH1350" i="2"/>
  <c r="AI1350" i="2" s="1"/>
  <c r="AH783" i="2"/>
  <c r="AI783" i="2" s="1"/>
  <c r="AH588" i="2"/>
  <c r="AI588" i="2" s="1"/>
  <c r="AH1767" i="2"/>
  <c r="AI1767" i="2" s="1"/>
  <c r="AH1801" i="2"/>
  <c r="AI1801" i="2" s="1"/>
  <c r="AH524" i="2"/>
  <c r="AI524" i="2" s="1"/>
  <c r="AH1065" i="2"/>
  <c r="AI1065" i="2" s="1"/>
  <c r="AH638" i="2"/>
  <c r="AI638" i="2" s="1"/>
  <c r="AH2016" i="2"/>
  <c r="AI2016" i="2" s="1"/>
  <c r="AH1762" i="2"/>
  <c r="AI1762" i="2" s="1"/>
  <c r="AH2166" i="2"/>
  <c r="AI2166" i="2" s="1"/>
  <c r="AH1635" i="2"/>
  <c r="AI1635" i="2" s="1"/>
  <c r="AH1158" i="2"/>
  <c r="AI1158" i="2" s="1"/>
  <c r="AH1365" i="2"/>
  <c r="AI1365" i="2" s="1"/>
  <c r="AH1640" i="2"/>
  <c r="AI1640" i="2" s="1"/>
  <c r="AH107" i="2"/>
  <c r="AI107" i="2" s="1"/>
  <c r="AH1076" i="2"/>
  <c r="AI1076" i="2" s="1"/>
  <c r="AH1616" i="2"/>
  <c r="AI1616" i="2" s="1"/>
  <c r="AH2099" i="2"/>
  <c r="AI2099" i="2" s="1"/>
  <c r="AH566" i="2"/>
  <c r="AI566" i="2" s="1"/>
  <c r="AH2169" i="2"/>
  <c r="AI2169" i="2" s="1"/>
  <c r="AH1537" i="2"/>
  <c r="AI1537" i="2" s="1"/>
  <c r="AH860" i="2"/>
  <c r="AI860" i="2" s="1"/>
  <c r="AH879" i="2"/>
  <c r="AI879" i="2" s="1"/>
  <c r="AH127" i="2"/>
  <c r="AI127" i="2" s="1"/>
  <c r="AH430" i="2"/>
  <c r="AI430" i="2" s="1"/>
  <c r="AH908" i="2"/>
  <c r="AI908" i="2" s="1"/>
  <c r="AH1057" i="2"/>
  <c r="AI1057" i="2" s="1"/>
  <c r="AH147" i="2"/>
  <c r="AI147" i="2" s="1"/>
  <c r="AH1372" i="2"/>
  <c r="AI1372" i="2" s="1"/>
  <c r="AH1088" i="2"/>
  <c r="AI1088" i="2" s="1"/>
  <c r="AH297" i="2"/>
  <c r="AI297" i="2" s="1"/>
  <c r="AH1636" i="2"/>
  <c r="AI1636" i="2" s="1"/>
  <c r="AH871" i="2"/>
  <c r="AI871" i="2" s="1"/>
  <c r="AH994" i="2"/>
  <c r="AI994" i="2" s="1"/>
  <c r="AH1652" i="2"/>
  <c r="AI1652" i="2" s="1"/>
  <c r="AH1849" i="2"/>
  <c r="AI1849" i="2" s="1"/>
  <c r="AH175" i="2"/>
  <c r="AI175" i="2" s="1"/>
  <c r="AH214" i="2"/>
  <c r="AI214" i="2" s="1"/>
  <c r="AH1960" i="2"/>
  <c r="AI1960" i="2" s="1"/>
  <c r="AH492" i="2"/>
  <c r="AI492" i="2" s="1"/>
  <c r="AH733" i="2"/>
  <c r="AI733" i="2" s="1"/>
  <c r="AH1298" i="2"/>
  <c r="AI1298" i="2" s="1"/>
  <c r="AH359" i="2"/>
  <c r="AI359" i="2" s="1"/>
  <c r="AH1017" i="2"/>
  <c r="AI1017" i="2" s="1"/>
  <c r="AH1498" i="2"/>
  <c r="AI1498" i="2" s="1"/>
  <c r="AH2149" i="2"/>
  <c r="AI2149" i="2" s="1"/>
  <c r="AH643" i="2"/>
  <c r="AI643" i="2" s="1"/>
  <c r="AH462" i="2"/>
  <c r="AI462" i="2" s="1"/>
  <c r="AH74" i="2"/>
  <c r="AI74" i="2" s="1"/>
  <c r="AH1351" i="2"/>
  <c r="AI1351" i="2" s="1"/>
  <c r="AH2127" i="2"/>
  <c r="AI2127" i="2" s="1"/>
  <c r="AH990" i="2"/>
  <c r="AI990" i="2" s="1"/>
  <c r="AH1951" i="2"/>
  <c r="AI1951" i="2" s="1"/>
  <c r="AH321" i="2"/>
  <c r="AI321" i="2" s="1"/>
  <c r="AH2215" i="2"/>
  <c r="AI2215" i="2" s="1"/>
  <c r="AH1592" i="2"/>
  <c r="AI1592" i="2" s="1"/>
  <c r="AH1550" i="2"/>
  <c r="AI1550" i="2" s="1"/>
  <c r="AH1979" i="2"/>
  <c r="AI1979" i="2" s="1"/>
  <c r="AH1059" i="2"/>
  <c r="AI1059" i="2" s="1"/>
  <c r="AH769" i="2"/>
  <c r="AI769" i="2" s="1"/>
  <c r="AH16" i="2"/>
  <c r="AI16" i="2" s="1"/>
  <c r="AH1007" i="2"/>
  <c r="AI1007" i="2" s="1"/>
  <c r="AH2071" i="2"/>
  <c r="AI2071" i="2" s="1"/>
  <c r="AH843" i="2"/>
  <c r="AI843" i="2" s="1"/>
  <c r="AH662" i="2"/>
  <c r="AI662" i="2" s="1"/>
  <c r="AH1054" i="2"/>
  <c r="AI1054" i="2" s="1"/>
  <c r="AH935" i="2"/>
  <c r="AI935" i="2" s="1"/>
  <c r="AH73" i="2"/>
  <c r="AI73" i="2" s="1"/>
  <c r="AH625" i="2"/>
  <c r="AI625" i="2" s="1"/>
  <c r="AH1025" i="2"/>
  <c r="AI1025" i="2" s="1"/>
  <c r="AH1600" i="2"/>
  <c r="AI1600" i="2" s="1"/>
  <c r="AH738" i="2"/>
  <c r="AI738" i="2" s="1"/>
  <c r="AH785" i="2"/>
  <c r="AI785" i="2" s="1"/>
  <c r="AH2187" i="2"/>
  <c r="AI2187" i="2" s="1"/>
  <c r="AH1729" i="2"/>
  <c r="AI1729" i="2" s="1"/>
  <c r="AH317" i="2"/>
  <c r="AI317" i="2" s="1"/>
  <c r="AH2007" i="2"/>
  <c r="AI2007" i="2" s="1"/>
  <c r="AH19" i="2"/>
  <c r="AI19" i="2" s="1"/>
  <c r="AH845" i="2"/>
  <c r="AI845" i="2" s="1"/>
  <c r="AH1010" i="2"/>
  <c r="AI1010" i="2" s="1"/>
  <c r="AH1576" i="2"/>
  <c r="AI1576" i="2" s="1"/>
  <c r="AH201" i="2"/>
  <c r="AI201" i="2" s="1"/>
  <c r="AH945" i="2"/>
  <c r="AI945" i="2" s="1"/>
  <c r="AH2111" i="2"/>
  <c r="AI2111" i="2" s="1"/>
  <c r="AH1127" i="2"/>
  <c r="AI1127" i="2" s="1"/>
  <c r="AH947" i="2"/>
  <c r="AI947" i="2" s="1"/>
  <c r="AH1509" i="2"/>
  <c r="AI1509" i="2" s="1"/>
  <c r="AH67" i="2"/>
  <c r="AI67" i="2" s="1"/>
  <c r="AH1468" i="2"/>
  <c r="AI1468" i="2" s="1"/>
  <c r="AH325" i="2"/>
  <c r="AI325" i="2" s="1"/>
  <c r="AH623" i="2"/>
  <c r="AI623" i="2" s="1"/>
  <c r="AH2030" i="2"/>
  <c r="AI2030" i="2" s="1"/>
  <c r="AH850" i="2"/>
  <c r="AI850" i="2" s="1"/>
  <c r="AH248" i="2"/>
  <c r="AI248" i="2" s="1"/>
  <c r="AH1237" i="2"/>
  <c r="AI1237" i="2" s="1"/>
  <c r="AH1195" i="2"/>
  <c r="AI1195" i="2" s="1"/>
  <c r="AH1060" i="2"/>
  <c r="AI1060" i="2" s="1"/>
  <c r="AH758" i="2"/>
  <c r="AI758" i="2" s="1"/>
  <c r="AH1545" i="2"/>
  <c r="AI1545" i="2" s="1"/>
  <c r="AH1312" i="2"/>
  <c r="AI1312" i="2" s="1"/>
  <c r="AH1666" i="2"/>
  <c r="AI1666" i="2" s="1"/>
  <c r="AH1841" i="2"/>
  <c r="AI1841" i="2" s="1"/>
  <c r="AH1397" i="2"/>
  <c r="AI1397" i="2" s="1"/>
  <c r="AH292" i="2"/>
  <c r="AI292" i="2" s="1"/>
  <c r="AH553" i="2"/>
  <c r="AI553" i="2" s="1"/>
  <c r="AH685" i="2"/>
  <c r="AI685" i="2" s="1"/>
  <c r="AH1367" i="2"/>
  <c r="AI1367" i="2" s="1"/>
  <c r="AH784" i="2"/>
  <c r="AI784" i="2" s="1"/>
  <c r="AH817" i="2"/>
  <c r="AI817" i="2" s="1"/>
  <c r="AH1811" i="2"/>
  <c r="AI1811" i="2" s="1"/>
  <c r="AH522" i="2"/>
  <c r="AI522" i="2" s="1"/>
  <c r="AH1563" i="2"/>
  <c r="AI1563" i="2" s="1"/>
  <c r="AH1824" i="2"/>
  <c r="AI1824" i="2" s="1"/>
  <c r="AH353" i="2"/>
  <c r="AI353" i="2" s="1"/>
  <c r="AH1774" i="2"/>
  <c r="AI1774" i="2" s="1"/>
  <c r="AH1486" i="2"/>
  <c r="AI1486" i="2" s="1"/>
  <c r="AH1264" i="2"/>
  <c r="AI1264" i="2" s="1"/>
  <c r="AH2220" i="2"/>
  <c r="AI2220" i="2" s="1"/>
  <c r="AH1854" i="2"/>
  <c r="AI1854" i="2" s="1"/>
  <c r="AH868" i="2"/>
  <c r="AI868" i="2" s="1"/>
  <c r="AH1548" i="2"/>
  <c r="AI1548" i="2" s="1"/>
  <c r="AH255" i="2"/>
  <c r="AI255" i="2" s="1"/>
  <c r="AH1692" i="2"/>
  <c r="AI1692" i="2" s="1"/>
  <c r="AH1701" i="2"/>
  <c r="AI1701" i="2" s="1"/>
  <c r="H2221" i="2" l="1"/>
  <c r="H2029" i="2"/>
  <c r="H2017" i="2"/>
  <c r="H2100" i="2"/>
  <c r="H2175" i="2"/>
  <c r="H1919" i="2"/>
  <c r="H1880" i="2"/>
  <c r="H2090" i="2"/>
  <c r="H1695" i="2"/>
  <c r="H1762" i="2"/>
  <c r="H1997" i="2"/>
  <c r="H2053" i="2"/>
  <c r="H2041" i="2"/>
  <c r="H2124" i="2"/>
  <c r="H2199" i="2"/>
  <c r="H1943" i="2"/>
  <c r="H1776" i="2"/>
  <c r="H1847" i="2"/>
  <c r="H1719" i="2"/>
  <c r="H1786" i="2"/>
  <c r="H1624" i="2"/>
  <c r="H2104" i="2"/>
  <c r="H2109" i="2"/>
  <c r="H2225" i="2"/>
  <c r="H1969" i="2"/>
  <c r="H2052" i="2"/>
  <c r="H2127" i="2"/>
  <c r="H1904" i="2"/>
  <c r="H2125" i="2"/>
  <c r="H2241" i="2"/>
  <c r="H2113" i="2"/>
  <c r="H1985" i="2"/>
  <c r="H2196" i="2"/>
  <c r="H2068" i="2"/>
  <c r="H1940" i="2"/>
  <c r="H2143" i="2"/>
  <c r="H2015" i="2"/>
  <c r="H2190" i="2"/>
  <c r="H1848" i="2"/>
  <c r="H1720" i="2"/>
  <c r="H1962" i="2"/>
  <c r="H1791" i="2"/>
  <c r="H2230" i="2"/>
  <c r="H1858" i="2"/>
  <c r="H1730" i="2"/>
  <c r="H1809" i="2"/>
  <c r="H1965" i="2"/>
  <c r="H2149" i="2"/>
  <c r="H2021" i="2"/>
  <c r="H2137" i="2"/>
  <c r="H2009" i="2"/>
  <c r="H2220" i="2"/>
  <c r="H2092" i="2"/>
  <c r="H1964" i="2"/>
  <c r="H2167" i="2"/>
  <c r="H2039" i="2"/>
  <c r="H1911" i="2"/>
  <c r="H1872" i="2"/>
  <c r="H1744" i="2"/>
  <c r="H2058" i="2"/>
  <c r="H1815" i="2"/>
  <c r="H1687" i="2"/>
  <c r="H1882" i="2"/>
  <c r="H1754" i="2"/>
  <c r="H1908" i="2"/>
  <c r="H1989" i="2"/>
  <c r="H2200" i="2"/>
  <c r="H2072" i="2"/>
  <c r="H2205" i="2"/>
  <c r="H2077" i="2"/>
  <c r="H2193" i="2"/>
  <c r="H2065" i="2"/>
  <c r="H1937" i="2"/>
  <c r="H2148" i="2"/>
  <c r="H2020" i="2"/>
  <c r="H2223" i="2"/>
  <c r="H2095" i="2"/>
  <c r="H1967" i="2"/>
  <c r="H1998" i="2"/>
  <c r="H1800" i="2"/>
  <c r="H1672" i="2"/>
  <c r="H1871" i="2"/>
  <c r="H1743" i="2"/>
  <c r="H2038" i="2"/>
  <c r="H1810" i="2"/>
  <c r="H1682" i="2"/>
  <c r="H1648" i="2"/>
  <c r="H1917" i="2"/>
  <c r="H2133" i="2"/>
  <c r="H2005" i="2"/>
  <c r="H2121" i="2"/>
  <c r="H1993" i="2"/>
  <c r="H2204" i="2"/>
  <c r="H2076" i="2"/>
  <c r="H2151" i="2"/>
  <c r="H2222" i="2"/>
  <c r="H1728" i="2"/>
  <c r="H1799" i="2"/>
  <c r="H1866" i="2"/>
  <c r="H1841" i="2"/>
  <c r="H2184" i="2"/>
  <c r="H2080" i="2"/>
  <c r="H2115" i="2"/>
  <c r="H2078" i="2"/>
  <c r="H1692" i="2"/>
  <c r="H1763" i="2"/>
  <c r="H2235" i="2"/>
  <c r="H1979" i="2"/>
  <c r="H1812" i="2"/>
  <c r="H1883" i="2"/>
  <c r="H2086" i="2"/>
  <c r="H1694" i="2"/>
  <c r="H1532" i="2"/>
  <c r="H1631" i="2"/>
  <c r="H1881" i="2"/>
  <c r="H1458" i="2"/>
  <c r="H2176" i="2"/>
  <c r="H2163" i="2"/>
  <c r="H1907" i="2"/>
  <c r="H2209" i="2"/>
  <c r="H1953" i="2"/>
  <c r="H2036" i="2"/>
  <c r="H2111" i="2"/>
  <c r="H2062" i="2"/>
  <c r="H1688" i="2"/>
  <c r="H1759" i="2"/>
  <c r="H1826" i="2"/>
  <c r="H1681" i="2"/>
  <c r="H2117" i="2"/>
  <c r="H2105" i="2"/>
  <c r="H2188" i="2"/>
  <c r="H1932" i="2"/>
  <c r="H2007" i="2"/>
  <c r="H1712" i="2"/>
  <c r="H1783" i="2"/>
  <c r="H1850" i="2"/>
  <c r="H1957" i="2"/>
  <c r="H2040" i="2"/>
  <c r="H2045" i="2"/>
  <c r="H2033" i="2"/>
  <c r="H2116" i="2"/>
  <c r="H2191" i="2"/>
  <c r="H1935" i="2"/>
  <c r="H1896" i="2"/>
  <c r="H1768" i="2"/>
  <c r="H2154" i="2"/>
  <c r="H1711" i="2"/>
  <c r="H1910" i="2"/>
  <c r="H1778" i="2"/>
  <c r="H1650" i="2"/>
  <c r="H1616" i="2"/>
  <c r="H2229" i="2"/>
  <c r="H2101" i="2"/>
  <c r="H2217" i="2"/>
  <c r="H2089" i="2"/>
  <c r="H1961" i="2"/>
  <c r="H2172" i="2"/>
  <c r="H2012" i="2"/>
  <c r="H2087" i="2"/>
  <c r="H1966" i="2"/>
  <c r="H1664" i="2"/>
  <c r="H1735" i="2"/>
  <c r="H1802" i="2"/>
  <c r="H1640" i="2"/>
  <c r="H2120" i="2"/>
  <c r="H1976" i="2"/>
  <c r="H2051" i="2"/>
  <c r="H1884" i="2"/>
  <c r="H2106" i="2"/>
  <c r="H2192" i="2"/>
  <c r="H2171" i="2"/>
  <c r="H1915" i="2"/>
  <c r="H1748" i="2"/>
  <c r="H1819" i="2"/>
  <c r="H1886" i="2"/>
  <c r="H1970" i="2"/>
  <c r="H1468" i="2"/>
  <c r="H1567" i="2"/>
  <c r="H1651" i="2"/>
  <c r="H2178" i="2"/>
  <c r="H2048" i="2"/>
  <c r="H2099" i="2"/>
  <c r="H2014" i="2"/>
  <c r="H2093" i="2"/>
  <c r="H2081" i="2"/>
  <c r="H2164" i="2"/>
  <c r="H2239" i="2"/>
  <c r="H1983" i="2"/>
  <c r="H1816" i="2"/>
  <c r="H1887" i="2"/>
  <c r="H2102" i="2"/>
  <c r="H1698" i="2"/>
  <c r="H1933" i="2"/>
  <c r="H2233" i="2"/>
  <c r="H1977" i="2"/>
  <c r="H2060" i="2"/>
  <c r="H2135" i="2"/>
  <c r="H2158" i="2"/>
  <c r="H1840" i="2"/>
  <c r="H1930" i="2"/>
  <c r="H2198" i="2"/>
  <c r="H1722" i="2"/>
  <c r="H1777" i="2"/>
  <c r="H2168" i="2"/>
  <c r="H2173" i="2"/>
  <c r="H2161" i="2"/>
  <c r="H1905" i="2"/>
  <c r="H1988" i="2"/>
  <c r="H2063" i="2"/>
  <c r="H1839" i="2"/>
  <c r="H2189" i="2"/>
  <c r="H2061" i="2"/>
  <c r="H2177" i="2"/>
  <c r="H2049" i="2"/>
  <c r="H1921" i="2"/>
  <c r="H2132" i="2"/>
  <c r="H2004" i="2"/>
  <c r="H2207" i="2"/>
  <c r="H2079" i="2"/>
  <c r="H1951" i="2"/>
  <c r="H1934" i="2"/>
  <c r="H1784" i="2"/>
  <c r="H2218" i="2"/>
  <c r="H1855" i="2"/>
  <c r="H1727" i="2"/>
  <c r="H1974" i="2"/>
  <c r="H1794" i="2"/>
  <c r="H1666" i="2"/>
  <c r="H1632" i="2"/>
  <c r="H2213" i="2"/>
  <c r="H2085" i="2"/>
  <c r="H2201" i="2"/>
  <c r="H2073" i="2"/>
  <c r="H1945" i="2"/>
  <c r="H2156" i="2"/>
  <c r="H2028" i="2"/>
  <c r="H2231" i="2"/>
  <c r="H2103" i="2"/>
  <c r="H1975" i="2"/>
  <c r="H2030" i="2"/>
  <c r="H1808" i="2"/>
  <c r="H1680" i="2"/>
  <c r="H1879" i="2"/>
  <c r="H1751" i="2"/>
  <c r="H2070" i="2"/>
  <c r="H1818" i="2"/>
  <c r="H1690" i="2"/>
  <c r="H1659" i="2"/>
  <c r="H1925" i="2"/>
  <c r="H2136" i="2"/>
  <c r="H2008" i="2"/>
  <c r="H2141" i="2"/>
  <c r="H2013" i="2"/>
  <c r="H2129" i="2"/>
  <c r="H2001" i="2"/>
  <c r="H2212" i="2"/>
  <c r="H2084" i="2"/>
  <c r="H1956" i="2"/>
  <c r="H2159" i="2"/>
  <c r="H2031" i="2"/>
  <c r="H1903" i="2"/>
  <c r="H1864" i="2"/>
  <c r="H1736" i="2"/>
  <c r="H2026" i="2"/>
  <c r="H1807" i="2"/>
  <c r="H1679" i="2"/>
  <c r="H1874" i="2"/>
  <c r="H1746" i="2"/>
  <c r="H1873" i="2"/>
  <c r="H1981" i="2"/>
  <c r="H2197" i="2"/>
  <c r="H2069" i="2"/>
  <c r="H2185" i="2"/>
  <c r="H2057" i="2"/>
  <c r="H1929" i="2"/>
  <c r="H2140" i="2"/>
  <c r="H1948" i="2"/>
  <c r="H2023" i="2"/>
  <c r="H1856" i="2"/>
  <c r="H1994" i="2"/>
  <c r="H1671" i="2"/>
  <c r="H1738" i="2"/>
  <c r="H1973" i="2"/>
  <c r="H2056" i="2"/>
  <c r="H1912" i="2"/>
  <c r="H1987" i="2"/>
  <c r="H1820" i="2"/>
  <c r="H1891" i="2"/>
  <c r="H2064" i="2"/>
  <c r="H2107" i="2"/>
  <c r="H2046" i="2"/>
  <c r="H1684" i="2"/>
  <c r="H1755" i="2"/>
  <c r="H1822" i="2"/>
  <c r="H1665" i="2"/>
  <c r="H1404" i="2"/>
  <c r="H1503" i="2"/>
  <c r="H1586" i="2"/>
  <c r="H1481" i="2"/>
  <c r="H1960" i="2"/>
  <c r="H2035" i="2"/>
  <c r="H2157" i="2"/>
  <c r="H2145" i="2"/>
  <c r="H2228" i="2"/>
  <c r="H1972" i="2"/>
  <c r="H2047" i="2"/>
  <c r="H1752" i="2"/>
  <c r="H1823" i="2"/>
  <c r="H1890" i="2"/>
  <c r="H2034" i="2"/>
  <c r="H2181" i="2"/>
  <c r="H2169" i="2"/>
  <c r="H1913" i="2"/>
  <c r="H1996" i="2"/>
  <c r="H2071" i="2"/>
  <c r="H1906" i="2"/>
  <c r="H2186" i="2"/>
  <c r="H1942" i="2"/>
  <c r="H1658" i="2"/>
  <c r="H2232" i="2"/>
  <c r="H2237" i="2"/>
  <c r="H2097" i="2"/>
  <c r="H2180" i="2"/>
  <c r="H1924" i="2"/>
  <c r="H1999" i="2"/>
  <c r="H2126" i="2"/>
  <c r="H1832" i="2"/>
  <c r="H1704" i="2"/>
  <c r="H1775" i="2"/>
  <c r="H2166" i="2"/>
  <c r="H1842" i="2"/>
  <c r="H1714" i="2"/>
  <c r="H1745" i="2"/>
  <c r="H1949" i="2"/>
  <c r="H2165" i="2"/>
  <c r="H2037" i="2"/>
  <c r="H2153" i="2"/>
  <c r="H2025" i="2"/>
  <c r="H2236" i="2"/>
  <c r="H2108" i="2"/>
  <c r="H2215" i="2"/>
  <c r="H1959" i="2"/>
  <c r="H1792" i="2"/>
  <c r="H1863" i="2"/>
  <c r="H2006" i="2"/>
  <c r="H1674" i="2"/>
  <c r="H1909" i="2"/>
  <c r="H2208" i="2"/>
  <c r="H2179" i="2"/>
  <c r="H1923" i="2"/>
  <c r="H1756" i="2"/>
  <c r="H1827" i="2"/>
  <c r="H1968" i="2"/>
  <c r="H2043" i="2"/>
  <c r="H1876" i="2"/>
  <c r="H2074" i="2"/>
  <c r="H1691" i="2"/>
  <c r="H1758" i="2"/>
  <c r="H1596" i="2"/>
  <c r="H1805" i="2"/>
  <c r="H1439" i="2"/>
  <c r="H1522" i="2"/>
  <c r="H1352" i="2"/>
  <c r="H2227" i="2"/>
  <c r="H1971" i="2"/>
  <c r="H2044" i="2"/>
  <c r="H1916" i="2"/>
  <c r="H2119" i="2"/>
  <c r="H1991" i="2"/>
  <c r="H2094" i="2"/>
  <c r="H1824" i="2"/>
  <c r="H1696" i="2"/>
  <c r="H1895" i="2"/>
  <c r="H1767" i="2"/>
  <c r="H2134" i="2"/>
  <c r="H1834" i="2"/>
  <c r="H1706" i="2"/>
  <c r="H1713" i="2"/>
  <c r="H1941" i="2"/>
  <c r="H2152" i="2"/>
  <c r="H2024" i="2"/>
  <c r="H2016" i="2"/>
  <c r="H2211" i="2"/>
  <c r="H2083" i="2"/>
  <c r="H1955" i="2"/>
  <c r="H1950" i="2"/>
  <c r="H1788" i="2"/>
  <c r="H2234" i="2"/>
  <c r="H1859" i="2"/>
  <c r="H1731" i="2"/>
  <c r="H2000" i="2"/>
  <c r="H2203" i="2"/>
  <c r="H2075" i="2"/>
  <c r="H1947" i="2"/>
  <c r="H1918" i="2"/>
  <c r="H1780" i="2"/>
  <c r="H2202" i="2"/>
  <c r="H1851" i="2"/>
  <c r="H1723" i="2"/>
  <c r="H1958" i="2"/>
  <c r="H1790" i="2"/>
  <c r="H1662" i="2"/>
  <c r="H1628" i="2"/>
  <c r="H1500" i="2"/>
  <c r="H2018" i="2"/>
  <c r="H1599" i="2"/>
  <c r="H1471" i="2"/>
  <c r="H1753" i="2"/>
  <c r="H1554" i="2"/>
  <c r="H1426" i="2"/>
  <c r="H1384" i="2"/>
  <c r="H2112" i="2"/>
  <c r="H1928" i="2"/>
  <c r="H2131" i="2"/>
  <c r="H2003" i="2"/>
  <c r="H2142" i="2"/>
  <c r="H1836" i="2"/>
  <c r="H1708" i="2"/>
  <c r="H1914" i="2"/>
  <c r="H1779" i="2"/>
  <c r="H2096" i="2"/>
  <c r="H1920" i="2"/>
  <c r="H2123" i="2"/>
  <c r="H1995" i="2"/>
  <c r="H2110" i="2"/>
  <c r="H1828" i="2"/>
  <c r="H1700" i="2"/>
  <c r="H1899" i="2"/>
  <c r="H1771" i="2"/>
  <c r="H2150" i="2"/>
  <c r="H1838" i="2"/>
  <c r="H1710" i="2"/>
  <c r="H1729" i="2"/>
  <c r="H1548" i="2"/>
  <c r="H1420" i="2"/>
  <c r="H1647" i="2"/>
  <c r="H1519" i="2"/>
  <c r="H2066" i="2"/>
  <c r="H1602" i="2"/>
  <c r="H1474" i="2"/>
  <c r="H1545" i="2"/>
  <c r="H1683" i="2"/>
  <c r="H1750" i="2"/>
  <c r="H1588" i="2"/>
  <c r="H1773" i="2"/>
  <c r="H1431" i="2"/>
  <c r="H1514" i="2"/>
  <c r="H1344" i="2"/>
  <c r="H1208" i="2"/>
  <c r="H1080" i="2"/>
  <c r="H952" i="2"/>
  <c r="H1573" i="2"/>
  <c r="H1311" i="2"/>
  <c r="H1183" i="2"/>
  <c r="H1055" i="2"/>
  <c r="H927" i="2"/>
  <c r="H1473" i="2"/>
  <c r="H1480" i="2"/>
  <c r="H1853" i="2"/>
  <c r="H1579" i="2"/>
  <c r="H1451" i="2"/>
  <c r="H1673" i="2"/>
  <c r="H1534" i="2"/>
  <c r="H1798" i="2"/>
  <c r="H1636" i="2"/>
  <c r="H2146" i="2"/>
  <c r="H1479" i="2"/>
  <c r="H1562" i="2"/>
  <c r="H1394" i="2"/>
  <c r="H1232" i="2"/>
  <c r="H1104" i="2"/>
  <c r="H976" i="2"/>
  <c r="H1701" i="2"/>
  <c r="H1335" i="2"/>
  <c r="H1207" i="2"/>
  <c r="H1079" i="2"/>
  <c r="H951" i="2"/>
  <c r="H1569" i="2"/>
  <c r="H1504" i="2"/>
  <c r="H2082" i="2"/>
  <c r="H1603" i="2"/>
  <c r="H1475" i="2"/>
  <c r="H1769" i="2"/>
  <c r="H1715" i="2"/>
  <c r="H1782" i="2"/>
  <c r="H1620" i="2"/>
  <c r="H1901" i="2"/>
  <c r="H1463" i="2"/>
  <c r="H1546" i="2"/>
  <c r="H1376" i="2"/>
  <c r="H1224" i="2"/>
  <c r="H1096" i="2"/>
  <c r="H968" i="2"/>
  <c r="H1637" i="2"/>
  <c r="H1327" i="2"/>
  <c r="H1199" i="2"/>
  <c r="H1071" i="2"/>
  <c r="H943" i="2"/>
  <c r="H1537" i="2"/>
  <c r="H1496" i="2"/>
  <c r="H1954" i="2"/>
  <c r="H1595" i="2"/>
  <c r="H1467" i="2"/>
  <c r="H1737" i="2"/>
  <c r="H1699" i="2"/>
  <c r="H1766" i="2"/>
  <c r="H1604" i="2"/>
  <c r="H1837" i="2"/>
  <c r="H1447" i="2"/>
  <c r="H1530" i="2"/>
  <c r="H1360" i="2"/>
  <c r="H1216" i="2"/>
  <c r="H992" i="2"/>
  <c r="H1351" i="2"/>
  <c r="H1095" i="2"/>
  <c r="H1633" i="2"/>
  <c r="H1392" i="2"/>
  <c r="H1491" i="2"/>
  <c r="H1574" i="2"/>
  <c r="H1401" i="2"/>
  <c r="H1140" i="2"/>
  <c r="H884" i="2"/>
  <c r="H1243" i="2"/>
  <c r="H987" i="2"/>
  <c r="H1346" i="2"/>
  <c r="H1090" i="2"/>
  <c r="H834" i="2"/>
  <c r="H782" i="2"/>
  <c r="H526" i="2"/>
  <c r="H1462" i="2"/>
  <c r="H1292" i="2"/>
  <c r="H1036" i="2"/>
  <c r="H1399" i="2"/>
  <c r="H1139" i="2"/>
  <c r="H883" i="2"/>
  <c r="H1242" i="2"/>
  <c r="H1804" i="2"/>
  <c r="H1676" i="2"/>
  <c r="H1875" i="2"/>
  <c r="H1747" i="2"/>
  <c r="H2032" i="2"/>
  <c r="H2219" i="2"/>
  <c r="H2091" i="2"/>
  <c r="H1963" i="2"/>
  <c r="H1982" i="2"/>
  <c r="H1796" i="2"/>
  <c r="H1668" i="2"/>
  <c r="H1867" i="2"/>
  <c r="H1739" i="2"/>
  <c r="H2022" i="2"/>
  <c r="H1806" i="2"/>
  <c r="H1678" i="2"/>
  <c r="H1644" i="2"/>
  <c r="H1516" i="2"/>
  <c r="H1388" i="2"/>
  <c r="H1615" i="2"/>
  <c r="H1487" i="2"/>
  <c r="H1817" i="2"/>
  <c r="H1570" i="2"/>
  <c r="H1442" i="2"/>
  <c r="H1417" i="2"/>
  <c r="H2054" i="2"/>
  <c r="H1686" i="2"/>
  <c r="H1524" i="2"/>
  <c r="H1623" i="2"/>
  <c r="H1849" i="2"/>
  <c r="H1450" i="2"/>
  <c r="H1304" i="2"/>
  <c r="H1176" i="2"/>
  <c r="H1048" i="2"/>
  <c r="H920" i="2"/>
  <c r="H1445" i="2"/>
  <c r="H1279" i="2"/>
  <c r="H1151" i="2"/>
  <c r="H1023" i="2"/>
  <c r="H895" i="2"/>
  <c r="H1576" i="2"/>
  <c r="H1448" i="2"/>
  <c r="H1725" i="2"/>
  <c r="H1547" i="2"/>
  <c r="H1419" i="2"/>
  <c r="H1630" i="2"/>
  <c r="H1667" i="2"/>
  <c r="H1734" i="2"/>
  <c r="H1572" i="2"/>
  <c r="H1709" i="2"/>
  <c r="H1415" i="2"/>
  <c r="H1498" i="2"/>
  <c r="H1328" i="2"/>
  <c r="H1200" i="2"/>
  <c r="H1072" i="2"/>
  <c r="H944" i="2"/>
  <c r="H1541" i="2"/>
  <c r="H1303" i="2"/>
  <c r="H1175" i="2"/>
  <c r="H1047" i="2"/>
  <c r="H919" i="2"/>
  <c r="H1600" i="2"/>
  <c r="H1472" i="2"/>
  <c r="H1821" i="2"/>
  <c r="H1571" i="2"/>
  <c r="H1443" i="2"/>
  <c r="H1656" i="2"/>
  <c r="H2182" i="2"/>
  <c r="H1718" i="2"/>
  <c r="H1556" i="2"/>
  <c r="H1657" i="2"/>
  <c r="H2194" i="2"/>
  <c r="H1482" i="2"/>
  <c r="H1320" i="2"/>
  <c r="H1192" i="2"/>
  <c r="H1064" i="2"/>
  <c r="H936" i="2"/>
  <c r="H1509" i="2"/>
  <c r="H1295" i="2"/>
  <c r="H1167" i="2"/>
  <c r="H1039" i="2"/>
  <c r="H911" i="2"/>
  <c r="H1592" i="2"/>
  <c r="H1464" i="2"/>
  <c r="H1789" i="2"/>
  <c r="H1563" i="2"/>
  <c r="H1435" i="2"/>
  <c r="H1646" i="2"/>
  <c r="H2118" i="2"/>
  <c r="H1702" i="2"/>
  <c r="H1540" i="2"/>
  <c r="H1639" i="2"/>
  <c r="H1938" i="2"/>
  <c r="H1466" i="2"/>
  <c r="H1312" i="2"/>
  <c r="H1184" i="2"/>
  <c r="H928" i="2"/>
  <c r="H1287" i="2"/>
  <c r="H1031" i="2"/>
  <c r="H1584" i="2"/>
  <c r="H1757" i="2"/>
  <c r="H1427" i="2"/>
  <c r="H1502" i="2"/>
  <c r="H1332" i="2"/>
  <c r="H1076" i="2"/>
  <c r="H1557" i="2"/>
  <c r="H1179" i="2"/>
  <c r="H923" i="2"/>
  <c r="H1282" i="2"/>
  <c r="H1026" i="2"/>
  <c r="H1365" i="2"/>
  <c r="H718" i="2"/>
  <c r="H462" i="2"/>
  <c r="H1398" i="2"/>
  <c r="H1228" i="2"/>
  <c r="H972" i="2"/>
  <c r="H1331" i="2"/>
  <c r="H1075" i="2"/>
  <c r="H1553" i="2"/>
  <c r="H1178" i="2"/>
  <c r="H1980" i="2"/>
  <c r="H2183" i="2"/>
  <c r="H2055" i="2"/>
  <c r="H1927" i="2"/>
  <c r="H1888" i="2"/>
  <c r="H1760" i="2"/>
  <c r="H2122" i="2"/>
  <c r="H1831" i="2"/>
  <c r="H1703" i="2"/>
  <c r="H1898" i="2"/>
  <c r="H1770" i="2"/>
  <c r="H2162" i="2"/>
  <c r="H1608" i="2"/>
  <c r="H2216" i="2"/>
  <c r="H2088" i="2"/>
  <c r="H2144" i="2"/>
  <c r="H1944" i="2"/>
  <c r="H2147" i="2"/>
  <c r="H2019" i="2"/>
  <c r="H2206" i="2"/>
  <c r="H1852" i="2"/>
  <c r="H1724" i="2"/>
  <c r="H1978" i="2"/>
  <c r="H1795" i="2"/>
  <c r="H2128" i="2"/>
  <c r="H1936" i="2"/>
  <c r="H2139" i="2"/>
  <c r="H2011" i="2"/>
  <c r="H2174" i="2"/>
  <c r="H1844" i="2"/>
  <c r="H1716" i="2"/>
  <c r="H1946" i="2"/>
  <c r="H1787" i="2"/>
  <c r="H2214" i="2"/>
  <c r="H1854" i="2"/>
  <c r="H1726" i="2"/>
  <c r="H1793" i="2"/>
  <c r="H1564" i="2"/>
  <c r="H1436" i="2"/>
  <c r="H1677" i="2"/>
  <c r="H1535" i="2"/>
  <c r="H1407" i="2"/>
  <c r="H1618" i="2"/>
  <c r="H1490" i="2"/>
  <c r="H1609" i="2"/>
  <c r="H2240" i="2"/>
  <c r="H1992" i="2"/>
  <c r="H2195" i="2"/>
  <c r="H2067" i="2"/>
  <c r="H1939" i="2"/>
  <c r="H1900" i="2"/>
  <c r="H1772" i="2"/>
  <c r="H2170" i="2"/>
  <c r="H1843" i="2"/>
  <c r="H2224" i="2"/>
  <c r="H1984" i="2"/>
  <c r="H2187" i="2"/>
  <c r="H2059" i="2"/>
  <c r="H1931" i="2"/>
  <c r="H1892" i="2"/>
  <c r="H1764" i="2"/>
  <c r="H2138" i="2"/>
  <c r="H1835" i="2"/>
  <c r="H1707" i="2"/>
  <c r="H1902" i="2"/>
  <c r="H1774" i="2"/>
  <c r="H2226" i="2"/>
  <c r="H1612" i="2"/>
  <c r="H1484" i="2"/>
  <c r="H1869" i="2"/>
  <c r="H1583" i="2"/>
  <c r="H1455" i="2"/>
  <c r="H1689" i="2"/>
  <c r="H1538" i="2"/>
  <c r="H1410" i="2"/>
  <c r="H1368" i="2"/>
  <c r="H1878" i="2"/>
  <c r="H1889" i="2"/>
  <c r="H1460" i="2"/>
  <c r="H1559" i="2"/>
  <c r="H1642" i="2"/>
  <c r="H1845" i="2"/>
  <c r="H1272" i="2"/>
  <c r="H1144" i="2"/>
  <c r="H1016" i="2"/>
  <c r="H888" i="2"/>
  <c r="H1375" i="2"/>
  <c r="H1247" i="2"/>
  <c r="H1119" i="2"/>
  <c r="H991" i="2"/>
  <c r="H2050" i="2"/>
  <c r="H1544" i="2"/>
  <c r="H1416" i="2"/>
  <c r="H1643" i="2"/>
  <c r="H1515" i="2"/>
  <c r="H2002" i="2"/>
  <c r="H1598" i="2"/>
  <c r="H1990" i="2"/>
  <c r="H1670" i="2"/>
  <c r="H1508" i="2"/>
  <c r="H1607" i="2"/>
  <c r="H1785" i="2"/>
  <c r="H1434" i="2"/>
  <c r="H1296" i="2"/>
  <c r="H1168" i="2"/>
  <c r="H1040" i="2"/>
  <c r="H912" i="2"/>
  <c r="H1413" i="2"/>
  <c r="H1271" i="2"/>
  <c r="H1143" i="2"/>
  <c r="H1015" i="2"/>
  <c r="H887" i="2"/>
  <c r="H1568" i="2"/>
  <c r="H1440" i="2"/>
  <c r="H1693" i="2"/>
  <c r="H1539" i="2"/>
  <c r="H1411" i="2"/>
  <c r="H1622" i="2"/>
  <c r="H1926" i="2"/>
  <c r="H1654" i="2"/>
  <c r="H1492" i="2"/>
  <c r="H1591" i="2"/>
  <c r="H1721" i="2"/>
  <c r="H1418" i="2"/>
  <c r="H1288" i="2"/>
  <c r="H1160" i="2"/>
  <c r="H1032" i="2"/>
  <c r="H904" i="2"/>
  <c r="H1393" i="2"/>
  <c r="H1263" i="2"/>
  <c r="H1135" i="2"/>
  <c r="H1007" i="2"/>
  <c r="H879" i="2"/>
  <c r="H1560" i="2"/>
  <c r="H1432" i="2"/>
  <c r="H1663" i="2"/>
  <c r="H1531" i="2"/>
  <c r="H1403" i="2"/>
  <c r="H1614" i="2"/>
  <c r="H1894" i="2"/>
  <c r="H2098" i="2"/>
  <c r="H1476" i="2"/>
  <c r="H1575" i="2"/>
  <c r="H1661" i="2"/>
  <c r="H1402" i="2"/>
  <c r="H1280" i="2"/>
  <c r="H1120" i="2"/>
  <c r="H2114" i="2"/>
  <c r="H1223" i="2"/>
  <c r="H967" i="2"/>
  <c r="H1520" i="2"/>
  <c r="H1619" i="2"/>
  <c r="H1833" i="2"/>
  <c r="H1438" i="2"/>
  <c r="H1268" i="2"/>
  <c r="H1012" i="2"/>
  <c r="H1371" i="2"/>
  <c r="H1115" i="2"/>
  <c r="H1877" i="2"/>
  <c r="H1218" i="2"/>
  <c r="H962" i="2"/>
  <c r="H1109" i="2"/>
  <c r="H654" i="2"/>
  <c r="H398" i="2"/>
  <c r="H1497" i="2"/>
  <c r="H1164" i="2"/>
  <c r="H908" i="2"/>
  <c r="H1267" i="2"/>
  <c r="H1011" i="2"/>
  <c r="H1370" i="2"/>
  <c r="H1868" i="2"/>
  <c r="H1740" i="2"/>
  <c r="H2042" i="2"/>
  <c r="H1811" i="2"/>
  <c r="H2160" i="2"/>
  <c r="H1952" i="2"/>
  <c r="H2155" i="2"/>
  <c r="H2027" i="2"/>
  <c r="H2238" i="2"/>
  <c r="H1860" i="2"/>
  <c r="H1732" i="2"/>
  <c r="H2010" i="2"/>
  <c r="H1803" i="2"/>
  <c r="H1675" i="2"/>
  <c r="H1870" i="2"/>
  <c r="H1742" i="2"/>
  <c r="H1857" i="2"/>
  <c r="H1580" i="2"/>
  <c r="H1452" i="2"/>
  <c r="H1741" i="2"/>
  <c r="H1551" i="2"/>
  <c r="H1423" i="2"/>
  <c r="H1634" i="2"/>
  <c r="H1506" i="2"/>
  <c r="H1717" i="2"/>
  <c r="H1336" i="2"/>
  <c r="H1814" i="2"/>
  <c r="H1653" i="2"/>
  <c r="H1396" i="2"/>
  <c r="H1495" i="2"/>
  <c r="H1578" i="2"/>
  <c r="H1449" i="2"/>
  <c r="H1240" i="2"/>
  <c r="H1112" i="2"/>
  <c r="H984" i="2"/>
  <c r="H1829" i="2"/>
  <c r="H1343" i="2"/>
  <c r="H1215" i="2"/>
  <c r="H1087" i="2"/>
  <c r="H959" i="2"/>
  <c r="H1601" i="2"/>
  <c r="H1512" i="2"/>
  <c r="H2210" i="2"/>
  <c r="H1611" i="2"/>
  <c r="H1483" i="2"/>
  <c r="H1801" i="2"/>
  <c r="H1566" i="2"/>
  <c r="H1862" i="2"/>
  <c r="H1825" i="2"/>
  <c r="H1444" i="2"/>
  <c r="H1543" i="2"/>
  <c r="H1626" i="2"/>
  <c r="H1641" i="2"/>
  <c r="H1264" i="2"/>
  <c r="H1136" i="2"/>
  <c r="H1008" i="2"/>
  <c r="H880" i="2"/>
  <c r="H1367" i="2"/>
  <c r="H1239" i="2"/>
  <c r="H1111" i="2"/>
  <c r="H983" i="2"/>
  <c r="H1813" i="2"/>
  <c r="H1536" i="2"/>
  <c r="H1408" i="2"/>
  <c r="H1635" i="2"/>
  <c r="H1507" i="2"/>
  <c r="H1897" i="2"/>
  <c r="H1590" i="2"/>
  <c r="H1846" i="2"/>
  <c r="H1761" i="2"/>
  <c r="H1428" i="2"/>
  <c r="H1527" i="2"/>
  <c r="H1610" i="2"/>
  <c r="H1577" i="2"/>
  <c r="H1256" i="2"/>
  <c r="H1128" i="2"/>
  <c r="H1000" i="2"/>
  <c r="H872" i="2"/>
  <c r="H1359" i="2"/>
  <c r="H1231" i="2"/>
  <c r="H1103" i="2"/>
  <c r="H975" i="2"/>
  <c r="H1685" i="2"/>
  <c r="H1528" i="2"/>
  <c r="H1400" i="2"/>
  <c r="H1627" i="2"/>
  <c r="H1499" i="2"/>
  <c r="H1865" i="2"/>
  <c r="H1582" i="2"/>
  <c r="H1830" i="2"/>
  <c r="H1697" i="2"/>
  <c r="H1412" i="2"/>
  <c r="H1511" i="2"/>
  <c r="H1594" i="2"/>
  <c r="H1513" i="2"/>
  <c r="H1248" i="2"/>
  <c r="H1056" i="2"/>
  <c r="H1477" i="2"/>
  <c r="H1159" i="2"/>
  <c r="H903" i="2"/>
  <c r="H1456" i="2"/>
  <c r="H1555" i="2"/>
  <c r="H1638" i="2"/>
  <c r="H1660" i="2"/>
  <c r="H1204" i="2"/>
  <c r="H948" i="2"/>
  <c r="H1307" i="2"/>
  <c r="H1051" i="2"/>
  <c r="H1457" i="2"/>
  <c r="H1154" i="2"/>
  <c r="H898" i="2"/>
  <c r="H861" i="2"/>
  <c r="H590" i="2"/>
  <c r="H1526" i="2"/>
  <c r="H1356" i="2"/>
  <c r="H1100" i="2"/>
  <c r="H1655" i="2"/>
  <c r="H1203" i="2"/>
  <c r="H947" i="2"/>
  <c r="H1306" i="2"/>
  <c r="H1088" i="2"/>
  <c r="H960" i="2"/>
  <c r="H1605" i="2"/>
  <c r="H1319" i="2"/>
  <c r="H1191" i="2"/>
  <c r="H1063" i="2"/>
  <c r="H935" i="2"/>
  <c r="H1505" i="2"/>
  <c r="H1488" i="2"/>
  <c r="H1885" i="2"/>
  <c r="H1587" i="2"/>
  <c r="H1459" i="2"/>
  <c r="H1705" i="2"/>
  <c r="H1542" i="2"/>
  <c r="H1406" i="2"/>
  <c r="H1364" i="2"/>
  <c r="H1236" i="2"/>
  <c r="H1108" i="2"/>
  <c r="H980" i="2"/>
  <c r="H1765" i="2"/>
  <c r="H1339" i="2"/>
  <c r="H1211" i="2"/>
  <c r="H1083" i="2"/>
  <c r="H955" i="2"/>
  <c r="H1585" i="2"/>
  <c r="H1314" i="2"/>
  <c r="H1186" i="2"/>
  <c r="H1058" i="2"/>
  <c r="H930" i="2"/>
  <c r="H802" i="2"/>
  <c r="H981" i="2"/>
  <c r="H750" i="2"/>
  <c r="H622" i="2"/>
  <c r="H494" i="2"/>
  <c r="H366" i="2"/>
  <c r="H1430" i="2"/>
  <c r="H1389" i="2"/>
  <c r="H1260" i="2"/>
  <c r="H1132" i="2"/>
  <c r="H1004" i="2"/>
  <c r="H876" i="2"/>
  <c r="H1363" i="2"/>
  <c r="H1235" i="2"/>
  <c r="H1107" i="2"/>
  <c r="H979" i="2"/>
  <c r="H1749" i="2"/>
  <c r="H1338" i="2"/>
  <c r="H1210" i="2"/>
  <c r="H1082" i="2"/>
  <c r="H954" i="2"/>
  <c r="H826" i="2"/>
  <c r="H1077" i="2"/>
  <c r="H774" i="2"/>
  <c r="H646" i="2"/>
  <c r="H518" i="2"/>
  <c r="H390" i="2"/>
  <c r="H1441" i="2"/>
  <c r="H1278" i="2"/>
  <c r="H1150" i="2"/>
  <c r="H1022" i="2"/>
  <c r="H894" i="2"/>
  <c r="H1349" i="2"/>
  <c r="H856" i="2"/>
  <c r="H714" i="2"/>
  <c r="H586" i="2"/>
  <c r="H458" i="2"/>
  <c r="H330" i="2"/>
  <c r="H993" i="2"/>
  <c r="H753" i="2"/>
  <c r="H625" i="2"/>
  <c r="H497" i="2"/>
  <c r="H1558" i="2"/>
  <c r="H1422" i="2"/>
  <c r="H1380" i="2"/>
  <c r="H1252" i="2"/>
  <c r="H1124" i="2"/>
  <c r="H996" i="2"/>
  <c r="H868" i="2"/>
  <c r="H1355" i="2"/>
  <c r="H1227" i="2"/>
  <c r="H1099" i="2"/>
  <c r="H971" i="2"/>
  <c r="H1649" i="2"/>
  <c r="H1330" i="2"/>
  <c r="H1202" i="2"/>
  <c r="H1074" i="2"/>
  <c r="H946" i="2"/>
  <c r="H818" i="2"/>
  <c r="H1045" i="2"/>
  <c r="H766" i="2"/>
  <c r="H638" i="2"/>
  <c r="H510" i="2"/>
  <c r="H382" i="2"/>
  <c r="H1446" i="2"/>
  <c r="H1433" i="2"/>
  <c r="H1276" i="2"/>
  <c r="H1148" i="2"/>
  <c r="H1020" i="2"/>
  <c r="H892" i="2"/>
  <c r="H1379" i="2"/>
  <c r="H1251" i="2"/>
  <c r="H1123" i="2"/>
  <c r="H995" i="2"/>
  <c r="H867" i="2"/>
  <c r="H1354" i="2"/>
  <c r="H1226" i="2"/>
  <c r="H1098" i="2"/>
  <c r="H970" i="2"/>
  <c r="H842" i="2"/>
  <c r="H1141" i="2"/>
  <c r="H790" i="2"/>
  <c r="H662" i="2"/>
  <c r="H534" i="2"/>
  <c r="H406" i="2"/>
  <c r="H1281" i="2"/>
  <c r="H1294" i="2"/>
  <c r="H1166" i="2"/>
  <c r="H1038" i="2"/>
  <c r="H910" i="2"/>
  <c r="H1469" i="2"/>
  <c r="H901" i="2"/>
  <c r="H730" i="2"/>
  <c r="H602" i="2"/>
  <c r="H474" i="2"/>
  <c r="H346" i="2"/>
  <c r="H1057" i="2"/>
  <c r="H769" i="2"/>
  <c r="H641" i="2"/>
  <c r="H513" i="2"/>
  <c r="H385" i="2"/>
  <c r="H1270" i="2"/>
  <c r="H1014" i="2"/>
  <c r="H1317" i="2"/>
  <c r="H706" i="2"/>
  <c r="H450" i="2"/>
  <c r="H961" i="2"/>
  <c r="H617" i="2"/>
  <c r="H369" i="2"/>
  <c r="H1149" i="2"/>
  <c r="H792" i="2"/>
  <c r="H664" i="2"/>
  <c r="H817" i="2"/>
  <c r="H557" i="2"/>
  <c r="H1390" i="2"/>
  <c r="H724" i="2"/>
  <c r="H464" i="2"/>
  <c r="H583" i="2"/>
  <c r="H133" i="2"/>
  <c r="H126" i="2"/>
  <c r="H580" i="2"/>
  <c r="H324" i="2"/>
  <c r="H1126" i="2"/>
  <c r="H824" i="2"/>
  <c r="H1395" i="2"/>
  <c r="H473" i="2"/>
  <c r="H864" i="2"/>
  <c r="H945" i="2"/>
  <c r="H613" i="2"/>
  <c r="H357" i="2"/>
  <c r="H780" i="2"/>
  <c r="H520" i="2"/>
  <c r="H809" i="2"/>
  <c r="H189" i="2"/>
  <c r="H70" i="2"/>
  <c r="H636" i="2"/>
  <c r="H380" i="2"/>
  <c r="H297" i="2"/>
  <c r="H41" i="2"/>
  <c r="H1001" i="2"/>
  <c r="H192" i="2"/>
  <c r="H1050" i="2"/>
  <c r="H922" i="2"/>
  <c r="H1669" i="2"/>
  <c r="H949" i="2"/>
  <c r="H742" i="2"/>
  <c r="H614" i="2"/>
  <c r="H486" i="2"/>
  <c r="H358" i="2"/>
  <c r="H1374" i="2"/>
  <c r="H1246" i="2"/>
  <c r="H1118" i="2"/>
  <c r="H990" i="2"/>
  <c r="H862" i="2"/>
  <c r="H1221" i="2"/>
  <c r="H813" i="2"/>
  <c r="H682" i="2"/>
  <c r="H554" i="2"/>
  <c r="H426" i="2"/>
  <c r="H1361" i="2"/>
  <c r="H865" i="2"/>
  <c r="H721" i="2"/>
  <c r="H593" i="2"/>
  <c r="H465" i="2"/>
  <c r="H1518" i="2"/>
  <c r="H1922" i="2"/>
  <c r="H1348" i="2"/>
  <c r="H1220" i="2"/>
  <c r="H1092" i="2"/>
  <c r="H964" i="2"/>
  <c r="H1621" i="2"/>
  <c r="H1323" i="2"/>
  <c r="H1195" i="2"/>
  <c r="H1067" i="2"/>
  <c r="H939" i="2"/>
  <c r="H1521" i="2"/>
  <c r="H1298" i="2"/>
  <c r="H1170" i="2"/>
  <c r="H1042" i="2"/>
  <c r="H914" i="2"/>
  <c r="H1533" i="2"/>
  <c r="H917" i="2"/>
  <c r="H734" i="2"/>
  <c r="H606" i="2"/>
  <c r="H478" i="2"/>
  <c r="H1550" i="2"/>
  <c r="H1414" i="2"/>
  <c r="H1372" i="2"/>
  <c r="H1244" i="2"/>
  <c r="H1116" i="2"/>
  <c r="H988" i="2"/>
  <c r="H1893" i="2"/>
  <c r="H1347" i="2"/>
  <c r="H1219" i="2"/>
  <c r="H1091" i="2"/>
  <c r="H963" i="2"/>
  <c r="H1617" i="2"/>
  <c r="H1322" i="2"/>
  <c r="H1194" i="2"/>
  <c r="H1066" i="2"/>
  <c r="H938" i="2"/>
  <c r="H810" i="2"/>
  <c r="H1013" i="2"/>
  <c r="H758" i="2"/>
  <c r="H630" i="2"/>
  <c r="H502" i="2"/>
  <c r="H374" i="2"/>
  <c r="H1391" i="2"/>
  <c r="H1262" i="2"/>
  <c r="H1134" i="2"/>
  <c r="H1006" i="2"/>
  <c r="H878" i="2"/>
  <c r="H1285" i="2"/>
  <c r="H835" i="2"/>
  <c r="H698" i="2"/>
  <c r="H570" i="2"/>
  <c r="H442" i="2"/>
  <c r="H1517" i="2"/>
  <c r="H929" i="2"/>
  <c r="H737" i="2"/>
  <c r="H609" i="2"/>
  <c r="H481" i="2"/>
  <c r="H1581" i="2"/>
  <c r="H1206" i="2"/>
  <c r="H950" i="2"/>
  <c r="H1061" i="2"/>
  <c r="H642" i="2"/>
  <c r="H386" i="2"/>
  <c r="H812" i="2"/>
  <c r="H553" i="2"/>
  <c r="H337" i="2"/>
  <c r="H1021" i="2"/>
  <c r="H760" i="2"/>
  <c r="H1105" i="2"/>
  <c r="H749" i="2"/>
  <c r="H493" i="2"/>
  <c r="H1133" i="2"/>
  <c r="H656" i="2"/>
  <c r="H400" i="2"/>
  <c r="H327" i="2"/>
  <c r="H69" i="2"/>
  <c r="H1613" i="2"/>
  <c r="H516" i="2"/>
  <c r="H759" i="2"/>
  <c r="H998" i="2"/>
  <c r="H690" i="2"/>
  <c r="H897" i="2"/>
  <c r="H361" i="2"/>
  <c r="H784" i="2"/>
  <c r="H807" i="2"/>
  <c r="H549" i="2"/>
  <c r="H1357" i="2"/>
  <c r="H716" i="2"/>
  <c r="H456" i="2"/>
  <c r="H551" i="2"/>
  <c r="H125" i="2"/>
  <c r="H134" i="2"/>
  <c r="H572" i="2"/>
  <c r="H1421" i="2"/>
  <c r="H233" i="2"/>
  <c r="H26" i="2"/>
  <c r="H627" i="2"/>
  <c r="H128" i="2"/>
  <c r="H1152" i="2"/>
  <c r="H1024" i="2"/>
  <c r="H896" i="2"/>
  <c r="H1383" i="2"/>
  <c r="H1255" i="2"/>
  <c r="H1127" i="2"/>
  <c r="H999" i="2"/>
  <c r="H871" i="2"/>
  <c r="H1552" i="2"/>
  <c r="H1424" i="2"/>
  <c r="H1652" i="2"/>
  <c r="H1523" i="2"/>
  <c r="H2130" i="2"/>
  <c r="H1606" i="2"/>
  <c r="H1470" i="2"/>
  <c r="H1529" i="2"/>
  <c r="H1300" i="2"/>
  <c r="H1172" i="2"/>
  <c r="H1044" i="2"/>
  <c r="H916" i="2"/>
  <c r="H1429" i="2"/>
  <c r="H1275" i="2"/>
  <c r="H1147" i="2"/>
  <c r="H1019" i="2"/>
  <c r="H891" i="2"/>
  <c r="H1378" i="2"/>
  <c r="H1250" i="2"/>
  <c r="H1122" i="2"/>
  <c r="H994" i="2"/>
  <c r="H866" i="2"/>
  <c r="H1237" i="2"/>
  <c r="H819" i="2"/>
  <c r="H686" i="2"/>
  <c r="H558" i="2"/>
  <c r="H430" i="2"/>
  <c r="H1494" i="2"/>
  <c r="H1625" i="2"/>
  <c r="H1324" i="2"/>
  <c r="H1196" i="2"/>
  <c r="H1068" i="2"/>
  <c r="H940" i="2"/>
  <c r="H1525" i="2"/>
  <c r="H1299" i="2"/>
  <c r="H1171" i="2"/>
  <c r="H1043" i="2"/>
  <c r="H915" i="2"/>
  <c r="H1425" i="2"/>
  <c r="H1274" i="2"/>
  <c r="H1146" i="2"/>
  <c r="H1018" i="2"/>
  <c r="H890" i="2"/>
  <c r="H1333" i="2"/>
  <c r="H851" i="2"/>
  <c r="H710" i="2"/>
  <c r="H582" i="2"/>
  <c r="H454" i="2"/>
  <c r="H1861" i="2"/>
  <c r="H1342" i="2"/>
  <c r="H1214" i="2"/>
  <c r="H1086" i="2"/>
  <c r="H958" i="2"/>
  <c r="H830" i="2"/>
  <c r="H1093" i="2"/>
  <c r="H778" i="2"/>
  <c r="H650" i="2"/>
  <c r="H522" i="2"/>
  <c r="H394" i="2"/>
  <c r="H1233" i="2"/>
  <c r="H823" i="2"/>
  <c r="H689" i="2"/>
  <c r="H561" i="2"/>
  <c r="H433" i="2"/>
  <c r="H1486" i="2"/>
  <c r="H1593" i="2"/>
  <c r="H1316" i="2"/>
  <c r="H1188" i="2"/>
  <c r="H1060" i="2"/>
  <c r="H932" i="2"/>
  <c r="H1493" i="2"/>
  <c r="H1291" i="2"/>
  <c r="H1163" i="2"/>
  <c r="H1035" i="2"/>
  <c r="H907" i="2"/>
  <c r="H1397" i="2"/>
  <c r="H1266" i="2"/>
  <c r="H1138" i="2"/>
  <c r="H1010" i="2"/>
  <c r="H882" i="2"/>
  <c r="H1301" i="2"/>
  <c r="H840" i="2"/>
  <c r="H702" i="2"/>
  <c r="H574" i="2"/>
  <c r="H446" i="2"/>
  <c r="H1510" i="2"/>
  <c r="H1781" i="2"/>
  <c r="H1340" i="2"/>
  <c r="H1212" i="2"/>
  <c r="H1084" i="2"/>
  <c r="H956" i="2"/>
  <c r="H1589" i="2"/>
  <c r="H1315" i="2"/>
  <c r="H1187" i="2"/>
  <c r="H1059" i="2"/>
  <c r="H931" i="2"/>
  <c r="H1489" i="2"/>
  <c r="H1290" i="2"/>
  <c r="H1162" i="2"/>
  <c r="H1034" i="2"/>
  <c r="H906" i="2"/>
  <c r="H1405" i="2"/>
  <c r="H885" i="2"/>
  <c r="H726" i="2"/>
  <c r="H598" i="2"/>
  <c r="H470" i="2"/>
  <c r="H342" i="2"/>
  <c r="H1358" i="2"/>
  <c r="H1230" i="2"/>
  <c r="H1102" i="2"/>
  <c r="H974" i="2"/>
  <c r="H846" i="2"/>
  <c r="H1157" i="2"/>
  <c r="H794" i="2"/>
  <c r="H666" i="2"/>
  <c r="H538" i="2"/>
  <c r="H410" i="2"/>
  <c r="H1297" i="2"/>
  <c r="H844" i="2"/>
  <c r="H705" i="2"/>
  <c r="H577" i="2"/>
  <c r="H449" i="2"/>
  <c r="H1409" i="2"/>
  <c r="H1142" i="2"/>
  <c r="H886" i="2"/>
  <c r="H845" i="2"/>
  <c r="H578" i="2"/>
  <c r="H1645" i="2"/>
  <c r="H745" i="2"/>
  <c r="H489" i="2"/>
  <c r="H1437" i="2"/>
  <c r="H893" i="2"/>
  <c r="H728" i="2"/>
  <c r="H977" i="2"/>
  <c r="H685" i="2"/>
  <c r="H429" i="2"/>
  <c r="H877" i="2"/>
  <c r="H592" i="2"/>
  <c r="H344" i="2"/>
  <c r="H261" i="2"/>
  <c r="H5" i="2"/>
  <c r="H739" i="2"/>
  <c r="H452" i="2"/>
  <c r="H1382" i="2"/>
  <c r="H870" i="2"/>
  <c r="H562" i="2"/>
  <c r="H729" i="2"/>
  <c r="H1373" i="2"/>
  <c r="H720" i="2"/>
  <c r="H741" i="2"/>
  <c r="H485" i="2"/>
  <c r="H1101" i="2"/>
  <c r="H648" i="2"/>
  <c r="H392" i="2"/>
  <c r="H317" i="2"/>
  <c r="H61" i="2"/>
  <c r="H1321" i="2"/>
  <c r="H508" i="2"/>
  <c r="H727" i="2"/>
  <c r="H169" i="2"/>
  <c r="H90" i="2"/>
  <c r="H320" i="2"/>
  <c r="H1114" i="2"/>
  <c r="H986" i="2"/>
  <c r="H858" i="2"/>
  <c r="H1205" i="2"/>
  <c r="H808" i="2"/>
  <c r="H678" i="2"/>
  <c r="H550" i="2"/>
  <c r="H422" i="2"/>
  <c r="H1345" i="2"/>
  <c r="H1310" i="2"/>
  <c r="H1182" i="2"/>
  <c r="H1054" i="2"/>
  <c r="H926" i="2"/>
  <c r="H1986" i="2"/>
  <c r="H965" i="2"/>
  <c r="H746" i="2"/>
  <c r="H618" i="2"/>
  <c r="H490" i="2"/>
  <c r="H362" i="2"/>
  <c r="H1121" i="2"/>
  <c r="H785" i="2"/>
  <c r="H657" i="2"/>
  <c r="H529" i="2"/>
  <c r="H401" i="2"/>
  <c r="H1454" i="2"/>
  <c r="H1465" i="2"/>
  <c r="H1284" i="2"/>
  <c r="H1156" i="2"/>
  <c r="H1028" i="2"/>
  <c r="H900" i="2"/>
  <c r="H1387" i="2"/>
  <c r="H1259" i="2"/>
  <c r="H1131" i="2"/>
  <c r="H1003" i="2"/>
  <c r="H875" i="2"/>
  <c r="H1362" i="2"/>
  <c r="H1234" i="2"/>
  <c r="H1106" i="2"/>
  <c r="H978" i="2"/>
  <c r="H850" i="2"/>
  <c r="H1173" i="2"/>
  <c r="H798" i="2"/>
  <c r="H670" i="2"/>
  <c r="H542" i="2"/>
  <c r="H414" i="2"/>
  <c r="H1478" i="2"/>
  <c r="H1561" i="2"/>
  <c r="H1308" i="2"/>
  <c r="H1180" i="2"/>
  <c r="H1052" i="2"/>
  <c r="H924" i="2"/>
  <c r="H1461" i="2"/>
  <c r="H1283" i="2"/>
  <c r="H1155" i="2"/>
  <c r="H1027" i="2"/>
  <c r="H899" i="2"/>
  <c r="H1386" i="2"/>
  <c r="H1258" i="2"/>
  <c r="H1130" i="2"/>
  <c r="H1002" i="2"/>
  <c r="H874" i="2"/>
  <c r="H1269" i="2"/>
  <c r="H829" i="2"/>
  <c r="H694" i="2"/>
  <c r="H566" i="2"/>
  <c r="H438" i="2"/>
  <c r="H1453" i="2"/>
  <c r="H1326" i="2"/>
  <c r="H1198" i="2"/>
  <c r="H1070" i="2"/>
  <c r="H942" i="2"/>
  <c r="H814" i="2"/>
  <c r="H1029" i="2"/>
  <c r="H762" i="2"/>
  <c r="H634" i="2"/>
  <c r="H506" i="2"/>
  <c r="H378" i="2"/>
  <c r="H1185" i="2"/>
  <c r="H801" i="2"/>
  <c r="H673" i="2"/>
  <c r="H545" i="2"/>
  <c r="H417" i="2"/>
  <c r="H1334" i="2"/>
  <c r="H1078" i="2"/>
  <c r="H822" i="2"/>
  <c r="H770" i="2"/>
  <c r="H514" i="2"/>
  <c r="H1217" i="2"/>
  <c r="H681" i="2"/>
  <c r="H425" i="2"/>
  <c r="H1277" i="2"/>
  <c r="H832" i="2"/>
  <c r="H696" i="2"/>
  <c r="H860" i="2"/>
  <c r="H621" i="2"/>
  <c r="H365" i="2"/>
  <c r="H788" i="2"/>
  <c r="H528" i="2"/>
  <c r="H852" i="2"/>
  <c r="H197" i="2"/>
  <c r="H62" i="2"/>
  <c r="H644" i="2"/>
  <c r="H388" i="2"/>
  <c r="H1254" i="2"/>
  <c r="H1253" i="2"/>
  <c r="H434" i="2"/>
  <c r="H601" i="2"/>
  <c r="H1117" i="2"/>
  <c r="H1201" i="2"/>
  <c r="H677" i="2"/>
  <c r="H421" i="2"/>
  <c r="H859" i="2"/>
  <c r="H584" i="2"/>
  <c r="H336" i="2"/>
  <c r="H253" i="2"/>
  <c r="H6" i="2"/>
  <c r="H707" i="2"/>
  <c r="H444" i="2"/>
  <c r="H471" i="2"/>
  <c r="H105" i="2"/>
  <c r="H154" i="2"/>
  <c r="H256" i="2"/>
  <c r="H781" i="2"/>
  <c r="H653" i="2"/>
  <c r="H525" i="2"/>
  <c r="H397" i="2"/>
  <c r="H1261" i="2"/>
  <c r="H827" i="2"/>
  <c r="H692" i="2"/>
  <c r="H560" i="2"/>
  <c r="H432" i="2"/>
  <c r="H1337" i="2"/>
  <c r="H455" i="2"/>
  <c r="H229" i="2"/>
  <c r="H101" i="2"/>
  <c r="H30" i="2"/>
  <c r="H158" i="2"/>
  <c r="H611" i="2"/>
  <c r="H548" i="2"/>
  <c r="H420" i="2"/>
  <c r="H1017" i="2"/>
  <c r="H1318" i="2"/>
  <c r="H1062" i="2"/>
  <c r="H806" i="2"/>
  <c r="H754" i="2"/>
  <c r="H498" i="2"/>
  <c r="H1153" i="2"/>
  <c r="H665" i="2"/>
  <c r="H409" i="2"/>
  <c r="H1245" i="2"/>
  <c r="H821" i="2"/>
  <c r="H688" i="2"/>
  <c r="H849" i="2"/>
  <c r="H709" i="2"/>
  <c r="H581" i="2"/>
  <c r="H453" i="2"/>
  <c r="H325" i="2"/>
  <c r="H973" i="2"/>
  <c r="H748" i="2"/>
  <c r="H616" i="2"/>
  <c r="H488" i="2"/>
  <c r="H368" i="2"/>
  <c r="H679" i="2"/>
  <c r="H285" i="2"/>
  <c r="H157" i="2"/>
  <c r="H29" i="2"/>
  <c r="H102" i="2"/>
  <c r="H847" i="2"/>
  <c r="H604" i="2"/>
  <c r="H476" i="2"/>
  <c r="H348" i="2"/>
  <c r="H599" i="2"/>
  <c r="H265" i="2"/>
  <c r="H137" i="2"/>
  <c r="H9" i="2"/>
  <c r="H122" i="2"/>
  <c r="H755" i="2"/>
  <c r="H288" i="2"/>
  <c r="H160" i="2"/>
  <c r="H32" i="2"/>
  <c r="H99" i="2"/>
  <c r="H451" i="2"/>
  <c r="H228" i="2"/>
  <c r="H350" i="2"/>
  <c r="H1238" i="2"/>
  <c r="H982" i="2"/>
  <c r="H1189" i="2"/>
  <c r="H674" i="2"/>
  <c r="H418" i="2"/>
  <c r="H855" i="2"/>
  <c r="H585" i="2"/>
  <c r="H353" i="2"/>
  <c r="H1085" i="2"/>
  <c r="H776" i="2"/>
  <c r="H1169" i="2"/>
  <c r="H797" i="2"/>
  <c r="H669" i="2"/>
  <c r="H541" i="2"/>
  <c r="H413" i="2"/>
  <c r="H1325" i="2"/>
  <c r="H848" i="2"/>
  <c r="H708" i="2"/>
  <c r="H576" i="2"/>
  <c r="H448" i="2"/>
  <c r="H328" i="2"/>
  <c r="H519" i="2"/>
  <c r="H245" i="2"/>
  <c r="H117" i="2"/>
  <c r="H14" i="2"/>
  <c r="H142" i="2"/>
  <c r="H675" i="2"/>
  <c r="H564" i="2"/>
  <c r="H436" i="2"/>
  <c r="H1273" i="2"/>
  <c r="H334" i="2"/>
  <c r="H1222" i="2"/>
  <c r="H966" i="2"/>
  <c r="H1125" i="2"/>
  <c r="H658" i="2"/>
  <c r="H402" i="2"/>
  <c r="H833" i="2"/>
  <c r="H569" i="2"/>
  <c r="H345" i="2"/>
  <c r="H1053" i="2"/>
  <c r="H768" i="2"/>
  <c r="H1137" i="2"/>
  <c r="H789" i="2"/>
  <c r="H661" i="2"/>
  <c r="H533" i="2"/>
  <c r="H405" i="2"/>
  <c r="H1293" i="2"/>
  <c r="H837" i="2"/>
  <c r="H700" i="2"/>
  <c r="H568" i="2"/>
  <c r="H440" i="2"/>
  <c r="H1733" i="2"/>
  <c r="H487" i="2"/>
  <c r="H237" i="2"/>
  <c r="H109" i="2"/>
  <c r="H22" i="2"/>
  <c r="H150" i="2"/>
  <c r="H643" i="2"/>
  <c r="H556" i="2"/>
  <c r="H364" i="2"/>
  <c r="H281" i="2"/>
  <c r="H25" i="2"/>
  <c r="H825" i="2"/>
  <c r="H176" i="2"/>
  <c r="H83" i="2"/>
  <c r="H244" i="2"/>
  <c r="H34" i="2"/>
  <c r="H120" i="2"/>
  <c r="H108" i="2"/>
  <c r="H667" i="2"/>
  <c r="H287" i="2"/>
  <c r="H209" i="2"/>
  <c r="H467" i="2"/>
  <c r="H195" i="2"/>
  <c r="H36" i="2"/>
  <c r="H607" i="2"/>
  <c r="H250" i="2"/>
  <c r="H127" i="2"/>
  <c r="H311" i="2"/>
  <c r="H294" i="2"/>
  <c r="H3" i="2"/>
  <c r="H147" i="2"/>
  <c r="H326" i="2"/>
  <c r="H196" i="2"/>
  <c r="H1313" i="2"/>
  <c r="H1174" i="2"/>
  <c r="H918" i="2"/>
  <c r="H933" i="2"/>
  <c r="H610" i="2"/>
  <c r="H354" i="2"/>
  <c r="H777" i="2"/>
  <c r="H521" i="2"/>
  <c r="H1797" i="2"/>
  <c r="H957" i="2"/>
  <c r="H744" i="2"/>
  <c r="H1041" i="2"/>
  <c r="H765" i="2"/>
  <c r="H637" i="2"/>
  <c r="H509" i="2"/>
  <c r="H381" i="2"/>
  <c r="H1197" i="2"/>
  <c r="H805" i="2"/>
  <c r="H676" i="2"/>
  <c r="H544" i="2"/>
  <c r="H416" i="2"/>
  <c r="H1081" i="2"/>
  <c r="H391" i="2"/>
  <c r="H213" i="2"/>
  <c r="H85" i="2"/>
  <c r="H46" i="2"/>
  <c r="H174" i="2"/>
  <c r="H660" i="2"/>
  <c r="H532" i="2"/>
  <c r="H404" i="2"/>
  <c r="H831" i="2"/>
  <c r="H1249" i="2"/>
  <c r="H1158" i="2"/>
  <c r="H902" i="2"/>
  <c r="H869" i="2"/>
  <c r="H594" i="2"/>
  <c r="H338" i="2"/>
  <c r="H761" i="2"/>
  <c r="H505" i="2"/>
  <c r="H1565" i="2"/>
  <c r="H925" i="2"/>
  <c r="H736" i="2"/>
  <c r="H1009" i="2"/>
  <c r="H757" i="2"/>
  <c r="H629" i="2"/>
  <c r="H501" i="2"/>
  <c r="H373" i="2"/>
  <c r="H1165" i="2"/>
  <c r="H796" i="2"/>
  <c r="H668" i="2"/>
  <c r="H536" i="2"/>
  <c r="H408" i="2"/>
  <c r="H953" i="2"/>
  <c r="H359" i="2"/>
  <c r="H205" i="2"/>
  <c r="H77" i="2"/>
  <c r="H54" i="2"/>
  <c r="H182" i="2"/>
  <c r="H652" i="2"/>
  <c r="H524" i="2"/>
  <c r="H1145" i="2"/>
  <c r="H217" i="2"/>
  <c r="H42" i="2"/>
  <c r="H563" i="2"/>
  <c r="H112" i="2"/>
  <c r="H179" i="2"/>
  <c r="H439" i="2"/>
  <c r="H162" i="2"/>
  <c r="H11" i="2"/>
  <c r="H12" i="2"/>
  <c r="H278" i="2"/>
  <c r="H347" i="2"/>
  <c r="H81" i="2"/>
  <c r="H232" i="2"/>
  <c r="H300" i="2"/>
  <c r="H31" i="2"/>
  <c r="H351" i="2"/>
  <c r="H523" i="2"/>
  <c r="H191" i="2"/>
  <c r="H247" i="2"/>
  <c r="H274" i="2"/>
  <c r="H717" i="2"/>
  <c r="H589" i="2"/>
  <c r="H461" i="2"/>
  <c r="H333" i="2"/>
  <c r="H1005" i="2"/>
  <c r="H756" i="2"/>
  <c r="H624" i="2"/>
  <c r="H496" i="2"/>
  <c r="H376" i="2"/>
  <c r="H711" i="2"/>
  <c r="H293" i="2"/>
  <c r="H165" i="2"/>
  <c r="H37" i="2"/>
  <c r="H94" i="2"/>
  <c r="H937" i="2"/>
  <c r="H612" i="2"/>
  <c r="H484" i="2"/>
  <c r="H356" i="2"/>
  <c r="H1377" i="2"/>
  <c r="H1190" i="2"/>
  <c r="H934" i="2"/>
  <c r="H997" i="2"/>
  <c r="H626" i="2"/>
  <c r="H370" i="2"/>
  <c r="H793" i="2"/>
  <c r="H537" i="2"/>
  <c r="H329" i="2"/>
  <c r="H989" i="2"/>
  <c r="H752" i="2"/>
  <c r="H1073" i="2"/>
  <c r="H773" i="2"/>
  <c r="H645" i="2"/>
  <c r="H517" i="2"/>
  <c r="H389" i="2"/>
  <c r="H1229" i="2"/>
  <c r="H816" i="2"/>
  <c r="H684" i="2"/>
  <c r="H552" i="2"/>
  <c r="H424" i="2"/>
  <c r="H1209" i="2"/>
  <c r="H423" i="2"/>
  <c r="H221" i="2"/>
  <c r="H93" i="2"/>
  <c r="H38" i="2"/>
  <c r="H166" i="2"/>
  <c r="H531" i="2"/>
  <c r="H540" i="2"/>
  <c r="H412" i="2"/>
  <c r="H889" i="2"/>
  <c r="H343" i="2"/>
  <c r="H201" i="2"/>
  <c r="H73" i="2"/>
  <c r="H58" i="2"/>
  <c r="H186" i="2"/>
  <c r="H435" i="2"/>
  <c r="H224" i="2"/>
  <c r="H96" i="2"/>
  <c r="H35" i="2"/>
  <c r="H1305" i="2"/>
  <c r="H292" i="2"/>
  <c r="H164" i="2"/>
  <c r="H1366" i="2"/>
  <c r="H1110" i="2"/>
  <c r="H854" i="2"/>
  <c r="H803" i="2"/>
  <c r="H546" i="2"/>
  <c r="H1329" i="2"/>
  <c r="H713" i="2"/>
  <c r="H457" i="2"/>
  <c r="H1341" i="2"/>
  <c r="H853" i="2"/>
  <c r="H712" i="2"/>
  <c r="H913" i="2"/>
  <c r="H733" i="2"/>
  <c r="H605" i="2"/>
  <c r="H477" i="2"/>
  <c r="H349" i="2"/>
  <c r="H1069" i="2"/>
  <c r="H772" i="2"/>
  <c r="H640" i="2"/>
  <c r="H512" i="2"/>
  <c r="H499" i="2"/>
  <c r="H775" i="2"/>
  <c r="H309" i="2"/>
  <c r="H181" i="2"/>
  <c r="H53" i="2"/>
  <c r="H78" i="2"/>
  <c r="H1193" i="2"/>
  <c r="H628" i="2"/>
  <c r="H500" i="2"/>
  <c r="H372" i="2"/>
  <c r="H695" i="2"/>
  <c r="H1350" i="2"/>
  <c r="H1094" i="2"/>
  <c r="H838" i="2"/>
  <c r="H786" i="2"/>
  <c r="H530" i="2"/>
  <c r="H1265" i="2"/>
  <c r="H697" i="2"/>
  <c r="H441" i="2"/>
  <c r="H1309" i="2"/>
  <c r="H843" i="2"/>
  <c r="H704" i="2"/>
  <c r="H881" i="2"/>
  <c r="H725" i="2"/>
  <c r="H597" i="2"/>
  <c r="H469" i="2"/>
  <c r="H341" i="2"/>
  <c r="H1037" i="2"/>
  <c r="H764" i="2"/>
  <c r="H632" i="2"/>
  <c r="H504" i="2"/>
  <c r="H384" i="2"/>
  <c r="H743" i="2"/>
  <c r="H301" i="2"/>
  <c r="H173" i="2"/>
  <c r="H45" i="2"/>
  <c r="H86" i="2"/>
  <c r="H1065" i="2"/>
  <c r="H620" i="2"/>
  <c r="H492" i="2"/>
  <c r="H663" i="2"/>
  <c r="H153" i="2"/>
  <c r="H106" i="2"/>
  <c r="H304" i="2"/>
  <c r="H48" i="2"/>
  <c r="H515" i="2"/>
  <c r="H225" i="2"/>
  <c r="H595" i="2"/>
  <c r="H163" i="2"/>
  <c r="H123" i="2"/>
  <c r="H119" i="2"/>
  <c r="H258" i="2"/>
  <c r="H50" i="2"/>
  <c r="H104" i="2"/>
  <c r="H180" i="2"/>
  <c r="H95" i="2"/>
  <c r="H267" i="2"/>
  <c r="H238" i="2"/>
  <c r="H783" i="2"/>
  <c r="H731" i="2"/>
  <c r="H64" i="2"/>
  <c r="H67" i="2"/>
  <c r="H579" i="2"/>
  <c r="H260" i="2"/>
  <c r="H132" i="2"/>
  <c r="H1302" i="2"/>
  <c r="H1046" i="2"/>
  <c r="H1597" i="2"/>
  <c r="H738" i="2"/>
  <c r="H482" i="2"/>
  <c r="H1089" i="2"/>
  <c r="H649" i="2"/>
  <c r="H393" i="2"/>
  <c r="H1213" i="2"/>
  <c r="H811" i="2"/>
  <c r="H680" i="2"/>
  <c r="H839" i="2"/>
  <c r="H701" i="2"/>
  <c r="H573" i="2"/>
  <c r="H445" i="2"/>
  <c r="H1629" i="2"/>
  <c r="H941" i="2"/>
  <c r="H740" i="2"/>
  <c r="H608" i="2"/>
  <c r="H480" i="2"/>
  <c r="H360" i="2"/>
  <c r="H647" i="2"/>
  <c r="H277" i="2"/>
  <c r="H149" i="2"/>
  <c r="H21" i="2"/>
  <c r="H110" i="2"/>
  <c r="H804" i="2"/>
  <c r="H596" i="2"/>
  <c r="H468" i="2"/>
  <c r="H340" i="2"/>
  <c r="H567" i="2"/>
  <c r="H1286" i="2"/>
  <c r="H1030" i="2"/>
  <c r="H1381" i="2"/>
  <c r="H722" i="2"/>
  <c r="H466" i="2"/>
  <c r="H1025" i="2"/>
  <c r="H633" i="2"/>
  <c r="H377" i="2"/>
  <c r="H1181" i="2"/>
  <c r="H800" i="2"/>
  <c r="H672" i="2"/>
  <c r="H828" i="2"/>
  <c r="H693" i="2"/>
  <c r="H565" i="2"/>
  <c r="H437" i="2"/>
  <c r="H1501" i="2"/>
  <c r="H909" i="2"/>
  <c r="H732" i="2"/>
  <c r="H600" i="2"/>
  <c r="H472" i="2"/>
  <c r="H352" i="2"/>
  <c r="H615" i="2"/>
  <c r="H269" i="2"/>
  <c r="H141" i="2"/>
  <c r="H13" i="2"/>
  <c r="H118" i="2"/>
  <c r="H771" i="2"/>
  <c r="H588" i="2"/>
  <c r="H428" i="2"/>
  <c r="H407" i="2"/>
  <c r="H89" i="2"/>
  <c r="H170" i="2"/>
  <c r="H240" i="2"/>
  <c r="H19" i="2"/>
  <c r="H308" i="2"/>
  <c r="H97" i="2"/>
  <c r="H248" i="2"/>
  <c r="H252" i="2"/>
  <c r="H511" i="2"/>
  <c r="H687" i="2"/>
  <c r="H375" i="2"/>
  <c r="H178" i="2"/>
  <c r="H27" i="2"/>
  <c r="H100" i="2"/>
  <c r="H1549" i="2"/>
  <c r="H203" i="2"/>
  <c r="H571" i="2"/>
  <c r="H527" i="2"/>
  <c r="H857" i="2"/>
  <c r="H396" i="2"/>
  <c r="H791" i="2"/>
  <c r="H313" i="2"/>
  <c r="H185" i="2"/>
  <c r="H57" i="2"/>
  <c r="H74" i="2"/>
  <c r="H1257" i="2"/>
  <c r="H371" i="2"/>
  <c r="H208" i="2"/>
  <c r="H80" i="2"/>
  <c r="H51" i="2"/>
  <c r="H841" i="2"/>
  <c r="H276" i="2"/>
  <c r="H289" i="2"/>
  <c r="H33" i="2"/>
  <c r="H873" i="2"/>
  <c r="H184" i="2"/>
  <c r="H75" i="2"/>
  <c r="H188" i="2"/>
  <c r="H55" i="2"/>
  <c r="H275" i="2"/>
  <c r="H699" i="2"/>
  <c r="H431" i="2"/>
  <c r="H331" i="2"/>
  <c r="H273" i="2"/>
  <c r="H17" i="2"/>
  <c r="H787" i="2"/>
  <c r="H168" i="2"/>
  <c r="H91" i="2"/>
  <c r="H236" i="2"/>
  <c r="H68" i="2"/>
  <c r="H63" i="2"/>
  <c r="H735" i="2"/>
  <c r="H299" i="2"/>
  <c r="H539" i="2"/>
  <c r="H246" i="2"/>
  <c r="H555" i="2"/>
  <c r="H1113" i="2"/>
  <c r="H399" i="2"/>
  <c r="H215" i="2"/>
  <c r="H715" i="2"/>
  <c r="H763" i="2"/>
  <c r="H60" i="2"/>
  <c r="H703" i="2"/>
  <c r="H227" i="2"/>
  <c r="H318" i="2"/>
  <c r="H751" i="2"/>
  <c r="H207" i="2"/>
  <c r="H290" i="2"/>
  <c r="H257" i="2"/>
  <c r="H2" i="2"/>
  <c r="H723" i="2"/>
  <c r="H152" i="2"/>
  <c r="H107" i="2"/>
  <c r="H172" i="2"/>
  <c r="H103" i="2"/>
  <c r="H1161" i="2"/>
  <c r="H683" i="2"/>
  <c r="H303" i="2"/>
  <c r="H226" i="2"/>
  <c r="H241" i="2"/>
  <c r="H18" i="2"/>
  <c r="H659" i="2"/>
  <c r="H136" i="2"/>
  <c r="H131" i="2"/>
  <c r="H204" i="2"/>
  <c r="H52" i="2"/>
  <c r="H79" i="2"/>
  <c r="H671" i="2"/>
  <c r="H283" i="2"/>
  <c r="H314" i="2"/>
  <c r="H206" i="2"/>
  <c r="H815" i="2"/>
  <c r="H863" i="2"/>
  <c r="H335" i="2"/>
  <c r="H1485" i="2"/>
  <c r="H459" i="2"/>
  <c r="H507" i="2"/>
  <c r="H44" i="2"/>
  <c r="H639" i="2"/>
  <c r="H211" i="2"/>
  <c r="H286" i="2"/>
  <c r="H820" i="2"/>
  <c r="H905" i="2"/>
  <c r="H322" i="2"/>
  <c r="H363" i="2"/>
  <c r="H7" i="2"/>
  <c r="H447" i="2"/>
  <c r="H411" i="2"/>
  <c r="H443" i="2"/>
  <c r="H623" i="2"/>
  <c r="H266" i="2"/>
  <c r="H491" i="2"/>
  <c r="H193" i="2"/>
  <c r="H66" i="2"/>
  <c r="H403" i="2"/>
  <c r="H88" i="2"/>
  <c r="H419" i="2"/>
  <c r="H92" i="2"/>
  <c r="H1177" i="2"/>
  <c r="H218" i="2"/>
  <c r="H167" i="2"/>
  <c r="H239" i="2"/>
  <c r="H635" i="2"/>
  <c r="H177" i="2"/>
  <c r="H82" i="2"/>
  <c r="H339" i="2"/>
  <c r="H72" i="2"/>
  <c r="H767" i="2"/>
  <c r="H156" i="2"/>
  <c r="H20" i="2"/>
  <c r="H111" i="2"/>
  <c r="H543" i="2"/>
  <c r="H251" i="2"/>
  <c r="H190" i="2"/>
  <c r="H270" i="2"/>
  <c r="H143" i="2"/>
  <c r="H719" i="2"/>
  <c r="H295" i="2"/>
  <c r="H475" i="2"/>
  <c r="H230" i="2"/>
  <c r="H619" i="2"/>
  <c r="H23" i="2"/>
  <c r="H383" i="2"/>
  <c r="H282" i="2"/>
  <c r="H427" i="2"/>
  <c r="H559" i="2"/>
  <c r="H202" i="2"/>
  <c r="H747" i="2"/>
  <c r="H460" i="2"/>
  <c r="H332" i="2"/>
  <c r="H535" i="2"/>
  <c r="H249" i="2"/>
  <c r="H121" i="2"/>
  <c r="H10" i="2"/>
  <c r="H138" i="2"/>
  <c r="H691" i="2"/>
  <c r="H272" i="2"/>
  <c r="H144" i="2"/>
  <c r="H16" i="2"/>
  <c r="H115" i="2"/>
  <c r="H387" i="2"/>
  <c r="H212" i="2"/>
  <c r="H161" i="2"/>
  <c r="H98" i="2"/>
  <c r="H312" i="2"/>
  <c r="H56" i="2"/>
  <c r="H316" i="2"/>
  <c r="H76" i="2"/>
  <c r="H799" i="2"/>
  <c r="H969" i="2"/>
  <c r="H183" i="2"/>
  <c r="H223" i="2"/>
  <c r="H379" i="2"/>
  <c r="H145" i="2"/>
  <c r="H114" i="2"/>
  <c r="H296" i="2"/>
  <c r="H40" i="2"/>
  <c r="H483" i="2"/>
  <c r="H140" i="2"/>
  <c r="H4" i="2"/>
  <c r="H139" i="2"/>
  <c r="H479" i="2"/>
  <c r="H235" i="2"/>
  <c r="H1097" i="2"/>
  <c r="H302" i="2"/>
  <c r="H159" i="2"/>
  <c r="H655" i="2"/>
  <c r="H279" i="2"/>
  <c r="H298" i="2"/>
  <c r="H210" i="2"/>
  <c r="H1049" i="2"/>
  <c r="H71" i="2"/>
  <c r="H323" i="2"/>
  <c r="H1289" i="2"/>
  <c r="H135" i="2"/>
  <c r="H367" i="2"/>
  <c r="H1033" i="2"/>
  <c r="H631" i="2"/>
  <c r="H129" i="2"/>
  <c r="H130" i="2"/>
  <c r="H280" i="2"/>
  <c r="H24" i="2"/>
  <c r="H284" i="2"/>
  <c r="H28" i="2"/>
  <c r="H575" i="2"/>
  <c r="H395" i="2"/>
  <c r="H985" i="2"/>
  <c r="H603" i="2"/>
  <c r="H503" i="2"/>
  <c r="H113" i="2"/>
  <c r="H146" i="2"/>
  <c r="H264" i="2"/>
  <c r="H8" i="2"/>
  <c r="H355" i="2"/>
  <c r="H116" i="2"/>
  <c r="H15" i="2"/>
  <c r="H171" i="2"/>
  <c r="H415" i="2"/>
  <c r="H219" i="2"/>
  <c r="H779" i="2"/>
  <c r="H836" i="2"/>
  <c r="H175" i="2"/>
  <c r="H591" i="2"/>
  <c r="H263" i="2"/>
  <c r="H234" i="2"/>
  <c r="H242" i="2"/>
  <c r="H547" i="2"/>
  <c r="H87" i="2"/>
  <c r="H307" i="2"/>
  <c r="H651" i="2"/>
  <c r="H151" i="2"/>
  <c r="H319" i="2"/>
  <c r="H1353" i="2"/>
  <c r="H124" i="2"/>
  <c r="H155" i="2"/>
  <c r="H259" i="2"/>
  <c r="H214" i="2"/>
  <c r="H199" i="2"/>
  <c r="H271" i="2"/>
  <c r="H262" i="2"/>
  <c r="H321" i="2"/>
  <c r="H65" i="2"/>
  <c r="H1385" i="2"/>
  <c r="H216" i="2"/>
  <c r="H43" i="2"/>
  <c r="H220" i="2"/>
  <c r="H39" i="2"/>
  <c r="H291" i="2"/>
  <c r="H254" i="2"/>
  <c r="H495" i="2"/>
  <c r="H587" i="2"/>
  <c r="H305" i="2"/>
  <c r="H49" i="2"/>
  <c r="H1129" i="2"/>
  <c r="H200" i="2"/>
  <c r="H59" i="2"/>
  <c r="H268" i="2"/>
  <c r="H84" i="2"/>
  <c r="H47" i="2"/>
  <c r="H921" i="2"/>
  <c r="H315" i="2"/>
  <c r="H795" i="2"/>
  <c r="H310" i="2"/>
  <c r="H194" i="2"/>
  <c r="H1369" i="2"/>
  <c r="H463" i="2"/>
  <c r="H231" i="2"/>
  <c r="H1225" i="2"/>
  <c r="H306" i="2"/>
  <c r="H148" i="2"/>
  <c r="H187" i="2"/>
  <c r="H243" i="2"/>
  <c r="H222" i="2"/>
  <c r="H1241" i="2"/>
  <c r="H255" i="2"/>
  <c r="H1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97E2B-DA63-404D-A990-D27C518255A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<sst xmlns="http://schemas.openxmlformats.org/spreadsheetml/2006/main" count="13543" uniqueCount="82">
  <si>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</si>
  <si>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</si>
  <si>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</si>
  <si>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</si>
  <si>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</si>
  <si>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</si>
  <si>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</si>
  <si>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</si>
  <si>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</si>
  <si>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</si>
  <si>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</si>
  <si>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</si>
  <si>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</si>
  <si>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</si>
  <si>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</si>
  <si>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</si>
  <si>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</si>
  <si>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</si>
  <si>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</si>
  <si>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</si>
  <si>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</si>
  <si>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</si>
  <si>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</si>
  <si>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</si>
  <si>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</si>
  <si>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</si>
  <si>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</si>
  <si>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</si>
  <si>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</si>
  <si>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</si>
  <si>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</si>
  <si>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</si>
  <si>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</si>
  <si>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</si>
  <si>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</si>
  <si>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</si>
  <si>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</si>
  <si>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</si>
  <si>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</si>
  <si>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</si>
  <si>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</si>
  <si>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</si>
  <si>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</si>
  <si>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</si>
  <si>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</si>
  <si>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</si>
  <si>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</si>
  <si>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</si>
  <si>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</si>
  <si>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Total_Spend</t>
  </si>
  <si>
    <t>Total_Purchases</t>
  </si>
  <si>
    <t>Web_revenue</t>
  </si>
  <si>
    <t>Catalog_revenue</t>
  </si>
  <si>
    <t>Store_revenue</t>
  </si>
  <si>
    <t>Sum of Web_revenue</t>
  </si>
  <si>
    <t>Sum of Store_revenue</t>
  </si>
  <si>
    <t>Sum of Catalog_revenue</t>
  </si>
  <si>
    <t>Row Labels</t>
  </si>
  <si>
    <t>Grand Total</t>
  </si>
  <si>
    <t>REVENUE BY CHANNEL</t>
  </si>
  <si>
    <t>Sum of MntWines</t>
  </si>
  <si>
    <t>Sum of MntFruits</t>
  </si>
  <si>
    <t>Sum of MntMeatProducts</t>
  </si>
  <si>
    <t>Sum of MntFishProducts</t>
  </si>
  <si>
    <t>Sum of MntSweetProducts</t>
  </si>
  <si>
    <t>Sum of MntGoldProds</t>
  </si>
  <si>
    <t>REVENUE BY PRODUCT</t>
  </si>
  <si>
    <t>Count of ID</t>
  </si>
  <si>
    <t>Age</t>
  </si>
  <si>
    <t>Age_group</t>
  </si>
  <si>
    <t>Inc_group</t>
  </si>
  <si>
    <t>55-70</t>
  </si>
  <si>
    <t>40-55</t>
  </si>
  <si>
    <t>70+</t>
  </si>
  <si>
    <t>Under 40</t>
  </si>
  <si>
    <t>CUSTOMER SEGMENTATION BY AGE</t>
  </si>
  <si>
    <t>CUSTOMER SEGMENTATION BY COUNTRY</t>
  </si>
  <si>
    <t>CUSTOMER SEGMENTATION BY INCOME</t>
  </si>
  <si>
    <t>High income</t>
  </si>
  <si>
    <t>Low income</t>
  </si>
  <si>
    <t>Upper middle</t>
  </si>
  <si>
    <t>Lower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</si>
</sst>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7" formatCode="dd/mm/yyyy\ hh:mm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1.65966863426" createdVersion="8" refreshedVersion="8" minRefreshableVersion="3" recordCount="2240" xr:uid="{5CCC5780-C5E8-4652-A9D8-7C6F48838CAC}">
  <cacheSource type="worksheet">
    <worksheetSource name="Table1_1"/>
  </cacheSource>
  <cacheFields count="39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 Income 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22">
      <sharedItems containsSemiMixedTypes="0" containsNonDate="0" containsDate="1" containsString="0" minDate="2012-07-30T00:00:00" maxDate="2014-06-30T00:00:00" count="663">
        <d v="2013-06-02T00:00:00"/>
        <d v="2013-06-03T00:00:00"/>
        <d v="2012-08-04T00:00:00"/>
        <d v="2013-06-04T00:00:00"/>
        <d v="2014-03-01T00:00:00"/>
        <d v="2013-04-29T00:00:00"/>
        <d v="2013-08-29T00:00:00"/>
        <d v="2014-02-07T00:00:00"/>
        <d v="2014-05-28T00:00:00"/>
        <d v="2013-01-21T00:00:00"/>
        <d v="2013-04-05T00:00:00"/>
        <d v="2012-11-02T00:00:00"/>
        <d v="2013-03-12T00:00:00"/>
        <d v="2014-02-17T00:00:00"/>
        <d v="2013-08-06T00:00:00"/>
        <d v="2013-04-23T00:00:00"/>
        <d v="2014-05-23T00:00:00"/>
        <d v="2012-12-03T00:00:00"/>
        <d v="2013-10-09T00:00:00"/>
        <d v="2012-09-01T00:00:00"/>
        <d v="2014-02-12T00:00:00"/>
        <d v="2014-04-03T00:00:00"/>
        <d v="2013-03-04T00:00:00"/>
        <d v="2013-05-07T00:00:00"/>
        <d v="2013-04-13T00:00:00"/>
        <d v="2013-08-19T00:00:00"/>
        <d v="2014-04-24T00:00:00"/>
        <d v="2012-10-19T00:00:00"/>
        <d v="2014-04-20T00:00:00"/>
        <d v="2013-12-19T00:00:00"/>
        <d v="2013-05-01T00:00:00"/>
        <d v="2014-01-15T00:00:00"/>
        <d v="2012-12-12T00:00:00"/>
        <d v="2013-11-23T00:00:00"/>
        <d v="2013-10-17T00:00:00"/>
        <d v="2013-01-17T00:00:00"/>
        <d v="2012-10-20T00:00:00"/>
        <d v="2013-03-27T00:00:00"/>
        <d v="2013-02-22T00:00:00"/>
        <d v="2014-03-31T00:00:00"/>
        <d v="2013-07-29T00:00:00"/>
        <d v="2014-01-24T00:00:00"/>
        <d v="2013-05-22T00:00:00"/>
        <d v="2014-02-13T00:00:00"/>
        <d v="2014-04-28T00:00:00"/>
        <d v="2014-01-03T00:00:00"/>
        <d v="2013-12-14T00:00:00"/>
        <d v="2014-04-29T00:00:00"/>
        <d v="2012-09-26T00:00:00"/>
        <d v="2013-12-23T00:00:00"/>
        <d v="2013-04-15T00:00:00"/>
        <d v="2013-02-25T00:00:00"/>
        <d v="2012-09-15T00:00:00"/>
        <d v="2014-03-17T00:00:00"/>
        <d v="2012-12-07T00:00:00"/>
        <d v="2014-05-02T00:00:00"/>
        <d v="2013-07-03T00:00:00"/>
        <d v="2014-02-05T00:00:00"/>
        <d v="2014-03-19T00:00:00"/>
        <d v="2012-08-18T00:00:00"/>
        <d v="2013-07-27T00:00:00"/>
        <d v="2012-09-23T00:00:00"/>
        <d v="2014-05-08T00:00:00"/>
        <d v="2012-12-15T00:00:00"/>
        <d v="2013-11-07T00:00:00"/>
        <d v="2012-09-12T00:00:00"/>
        <d v="2013-09-05T00:00:00"/>
        <d v="2013-02-27T00:00:00"/>
        <d v="2013-11-21T00:00:00"/>
        <d v="2014-04-05T00:00:00"/>
        <d v="2012-08-08T00:00:00"/>
        <d v="2013-04-19T00:00:00"/>
        <d v="2013-01-02T00:00:00"/>
        <d v="2014-05-29T00:00:00"/>
        <d v="2014-01-23T00:00:00"/>
        <d v="2013-05-05T00:00:00"/>
        <d v="2013-05-03T00:00:00"/>
        <d v="2013-04-20T00:00:00"/>
        <d v="2014-03-21T00:00:00"/>
        <d v="2014-01-07T00:00:00"/>
        <d v="2012-11-12T00:00:00"/>
        <d v="2014-06-21T00:00:00"/>
        <d v="2013-06-08T00:00:00"/>
        <d v="2014-04-09T00:00:00"/>
        <d v="2013-10-04T00:00:00"/>
        <d v="2013-05-09T00:00:00"/>
        <d v="2014-06-16T00:00:00"/>
        <d v="2013-11-22T00:00:00"/>
        <d v="2013-01-04T00:00:00"/>
        <d v="2014-02-02T00:00:00"/>
        <d v="2013-08-07T00:00:00"/>
        <d v="2014-05-11T00:00:00"/>
        <d v="2013-04-18T00:00:00"/>
        <d v="2014-06-20T00:00:00"/>
        <d v="2013-05-12T00:00:00"/>
        <d v="2012-12-16T00:00:00"/>
        <d v="2013-10-08T00:00:00"/>
        <d v="2013-11-15T00:00:00"/>
        <d v="2014-02-03T00:00:00"/>
        <d v="2013-05-08T00:00:00"/>
        <d v="2013-09-26T00:00:00"/>
        <d v="2014-05-01T00:00:00"/>
        <d v="2014-06-17T00:00:00"/>
        <d v="2013-12-31T00:00:00"/>
        <d v="2012-09-25T00:00:00"/>
        <d v="2012-09-18T00:00:00"/>
        <d v="2012-10-10T00:00:00"/>
        <d v="2013-02-10T00:00:00"/>
        <d v="2012-09-22T00:00:00"/>
        <d v="2014-05-18T00:00:00"/>
        <d v="2013-03-03T00:00:00"/>
        <d v="2012-11-24T00:00:00"/>
        <d v="2013-09-10T00:00:00"/>
        <d v="2013-11-05T00:00:00"/>
        <d v="2013-09-27T00:00:00"/>
        <d v="2013-11-10T00:00:00"/>
        <d v="2014-06-07T00:00:00"/>
        <d v="2012-08-01T00:00:00"/>
        <d v="2014-04-02T00:00:00"/>
        <d v="2012-10-31T00:00:00"/>
        <d v="2013-12-02T00:00:00"/>
        <d v="2014-03-12T00:00:00"/>
        <d v="2012-11-19T00:00:00"/>
        <d v="2012-11-06T00:00:00"/>
        <d v="2013-03-30T00:00:00"/>
        <d v="2012-09-17T00:00:00"/>
        <d v="2014-03-10T00:00:00"/>
        <d v="2014-01-25T00:00:00"/>
        <d v="2013-11-25T00:00:00"/>
        <d v="2013-08-15T00:00:00"/>
        <d v="2013-07-02T00:00:00"/>
        <d v="2013-05-28T00:00:00"/>
        <d v="2012-11-07T00:00:00"/>
        <d v="2012-08-20T00:00:00"/>
        <d v="2013-01-05T00:00:00"/>
        <d v="2012-09-29T00:00:00"/>
        <d v="2013-04-22T00:00:00"/>
        <d v="2012-10-26T00:00:00"/>
        <d v="2013-06-16T00:00:00"/>
        <d v="2013-11-06T00:00:00"/>
        <d v="2013-03-01T00:00:00"/>
        <d v="2014-01-22T00:00:00"/>
        <d v="2012-12-22T00:00:00"/>
        <d v="2014-02-25T00:00:00"/>
        <d v="2013-02-06T00:00:00"/>
        <d v="2012-10-30T00:00:00"/>
        <d v="2013-12-29T00:00:00"/>
        <d v="2013-07-19T00:00:00"/>
        <d v="2014-01-13T00:00:00"/>
        <d v="2013-04-14T00:00:00"/>
        <d v="2014-05-07T00:00:00"/>
        <d v="2013-12-27T00:00:00"/>
        <d v="2013-05-11T00:00:00"/>
        <d v="2013-01-08T00:00:00"/>
        <d v="2013-02-28T00:00:00"/>
        <d v="2013-03-28T00:00:00"/>
        <d v="2014-05-12T00:00:00"/>
        <d v="2013-09-17T00:00:00"/>
        <d v="2013-05-23T00:00:00"/>
        <d v="2012-08-22T00:00:00"/>
        <d v="2012-10-12T00:00:00"/>
        <d v="2012-10-14T00:00:00"/>
        <d v="2012-11-10T00:00:00"/>
        <d v="2013-09-09T00:00:00"/>
        <d v="2013-08-20T00:00:00"/>
        <d v="2013-09-30T00:00:00"/>
        <d v="2013-01-11T00:00:00"/>
        <d v="2013-05-20T00:00:00"/>
        <d v="2014-02-14T00:00:00"/>
        <d v="2014-06-26T00:00:00"/>
        <d v="2013-09-19T00:00:00"/>
        <d v="2014-06-28T00:00:00"/>
        <d v="2014-06-18T00:00:00"/>
        <d v="2014-06-02T00:00:00"/>
        <d v="2014-04-08T00:00:00"/>
        <d v="2013-04-21T00:00:00"/>
        <d v="2013-05-17T00:00:00"/>
        <d v="2014-04-27T00:00:00"/>
        <d v="2014-06-22T00:00:00"/>
        <d v="2012-12-19T00:00:00"/>
        <d v="2012-08-29T00:00:00"/>
        <d v="2012-08-11T00:00:00"/>
        <d v="2012-09-24T00:00:00"/>
        <d v="2013-12-12T00:00:00"/>
        <d v="2013-10-25T00:00:00"/>
        <d v="2012-09-14T00:00:00"/>
        <d v="2012-08-09T00:00:00"/>
        <d v="2012-09-28T00:00:00"/>
        <d v="2014-02-19T00:00:00"/>
        <d v="2013-12-01T00:00:00"/>
        <d v="2012-10-24T00:00:00"/>
        <d v="2013-06-29T00:00:00"/>
        <d v="2014-06-27T00:00:00"/>
        <d v="2013-02-15T00:00:00"/>
        <d v="2013-04-16T00:00:00"/>
        <d v="2013-10-28T00:00:00"/>
        <d v="2013-12-11T00:00:00"/>
        <d v="2012-09-10T00:00:00"/>
        <d v="2013-05-26T00:00:00"/>
        <d v="2014-03-18T00:00:00"/>
        <d v="2014-04-30T00:00:00"/>
        <d v="2013-11-27T00:00:00"/>
        <d v="2014-05-16T00:00:00"/>
        <d v="2013-03-10T00:00:00"/>
        <d v="2014-04-14T00:00:00"/>
        <d v="2012-10-29T00:00:00"/>
        <d v="2013-10-01T00:00:00"/>
        <d v="2014-02-10T00:00:00"/>
        <d v="2012-08-25T00:00:00"/>
        <d v="2013-08-28T00:00:00"/>
        <d v="2014-03-05T00:00:00"/>
        <d v="2013-11-26T00:00:00"/>
        <d v="2014-05-10T00:00:00"/>
        <d v="2013-12-16T00:00:00"/>
        <d v="2014-06-09T00:00:00"/>
        <d v="2013-11-02T00:00:00"/>
        <d v="2013-01-26T00:00:00"/>
        <d v="2014-02-28T00:00:00"/>
        <d v="2013-05-29T00:00:00"/>
        <d v="2013-10-27T00:00:00"/>
        <d v="2013-10-13T00:00:00"/>
        <d v="2014-02-15T00:00:00"/>
        <d v="2014-05-03T00:00:00"/>
        <d v="2014-03-08T00:00:00"/>
        <d v="2013-08-16T00:00:00"/>
        <d v="2014-01-14T00:00:00"/>
        <d v="2014-05-24T00:00:00"/>
        <d v="2012-08-17T00:00:00"/>
        <d v="2014-02-06T00:00:00"/>
        <d v="2014-05-13T00:00:00"/>
        <d v="2012-11-29T00:00:00"/>
        <d v="2013-12-09T00:00:00"/>
        <d v="2013-04-08T00:00:00"/>
        <d v="2013-12-24T00:00:00"/>
        <d v="2013-07-04T00:00:00"/>
        <d v="2012-12-06T00:00:00"/>
        <d v="2012-08-02T00:00:00"/>
        <d v="2013-11-09T00:00:00"/>
        <d v="2013-02-02T00:00:00"/>
        <d v="2013-05-06T00:00:00"/>
        <d v="2012-10-04T00:00:00"/>
        <d v="2014-04-15T00:00:00"/>
        <d v="2013-01-29T00:00:00"/>
        <d v="2012-09-27T00:00:00"/>
        <d v="2012-08-27T00:00:00"/>
        <d v="2012-09-04T00:00:00"/>
        <d v="2014-05-22T00:00:00"/>
        <d v="2013-01-23T00:00:00"/>
        <d v="2013-04-28T00:00:00"/>
        <d v="2013-01-09T00:00:00"/>
        <d v="2012-09-11T00:00:00"/>
        <d v="2013-03-08T00:00:00"/>
        <d v="2013-09-12T00:00:00"/>
        <d v="2013-05-18T00:00:00"/>
        <d v="2013-08-24T00:00:00"/>
        <d v="2014-05-04T00:00:00"/>
        <d v="2013-08-12T00:00:00"/>
        <d v="2013-02-14T00:00:00"/>
        <d v="2014-01-26T00:00:00"/>
        <d v="2012-08-26T00:00:00"/>
        <d v="2013-12-30T00:00:00"/>
        <d v="2013-03-19T00:00:00"/>
        <d v="2014-02-24T00:00:00"/>
        <d v="2013-03-02T00:00:00"/>
        <d v="2013-11-13T00:00:00"/>
        <d v="2013-11-28T00:00:00"/>
        <d v="2012-11-25T00:00:00"/>
        <d v="2013-12-05T00:00:00"/>
        <d v="2014-05-31T00:00:00"/>
        <d v="2013-12-26T00:00:00"/>
        <d v="2013-08-31T00:00:00"/>
        <d v="2013-06-19T00:00:00"/>
        <d v="2014-01-21T00:00:00"/>
        <d v="2013-10-29T00:00:00"/>
        <d v="2013-09-18T00:00:00"/>
        <d v="2014-04-25T00:00:00"/>
        <d v="2012-11-08T00:00:00"/>
        <d v="2013-04-06T00:00:00"/>
        <d v="2013-11-14T00:00:00"/>
        <d v="2013-04-17T00:00:00"/>
        <d v="2012-08-13T00:00:00"/>
        <d v="2013-03-11T00:00:00"/>
        <d v="2012-11-27T00:00:00"/>
        <d v="2013-04-10T00:00:00"/>
        <d v="2013-02-13T00:00:00"/>
        <d v="2012-10-27T00:00:00"/>
        <d v="2014-06-23T00:00:00"/>
        <d v="2012-11-17T00:00:00"/>
        <d v="2012-10-16T00:00:00"/>
        <d v="2013-01-10T00:00:00"/>
        <d v="2013-12-25T00:00:00"/>
        <d v="2013-01-16T00:00:00"/>
        <d v="2012-09-21T00:00:00"/>
        <d v="2013-10-24T00:00:00"/>
        <d v="2012-11-13T00:00:00"/>
        <d v="2013-07-09T00:00:00"/>
        <d v="2012-11-01T00:00:00"/>
        <d v="2013-08-21T00:00:00"/>
        <d v="2013-11-17T00:00:00"/>
        <d v="2013-06-25T00:00:00"/>
        <d v="2013-02-18T00:00:00"/>
        <d v="2013-03-29T00:00:00"/>
        <d v="2013-08-23T00:00:00"/>
        <d v="2013-02-16T00:00:00"/>
        <d v="2014-03-09T00:00:00"/>
        <d v="2012-10-06T00:00:00"/>
        <d v="2013-12-17T00:00:00"/>
        <d v="2013-02-17T00:00:00"/>
        <d v="2014-02-11T00:00:00"/>
        <d v="2013-05-04T00:00:00"/>
        <d v="2014-01-19T00:00:00"/>
        <d v="2014-04-07T00:00:00"/>
        <d v="2013-10-14T00:00:00"/>
        <d v="2013-10-30T00:00:00"/>
        <d v="2013-12-06T00:00:00"/>
        <d v="2012-10-15T00:00:00"/>
        <d v="2013-06-01T00:00:00"/>
        <d v="2013-06-23T00:00:00"/>
        <d v="2012-10-05T00:00:00"/>
        <d v="2013-10-06T00:00:00"/>
        <d v="2014-06-03T00:00:00"/>
        <d v="2013-10-21T00:00:00"/>
        <d v="2012-09-30T00:00:00"/>
        <d v="2012-11-05T00:00:00"/>
        <d v="2014-01-02T00:00:00"/>
        <d v="2013-07-15T00:00:00"/>
        <d v="2013-04-02T00:00:00"/>
        <d v="2013-07-21T00:00:00"/>
        <d v="2013-09-22T00:00:00"/>
        <d v="2013-09-28T00:00:00"/>
        <d v="2013-03-31T00:00:00"/>
        <d v="2013-08-27T00:00:00"/>
        <d v="2013-06-12T00:00:00"/>
        <d v="2013-10-02T00:00:00"/>
        <d v="2014-05-26T00:00:00"/>
        <d v="2013-02-19T00:00:00"/>
        <d v="2013-03-17T00:00:00"/>
        <d v="2013-07-07T00:00:00"/>
        <d v="2012-11-14T00:00:00"/>
        <d v="2014-03-23T00:00:00"/>
        <d v="2014-06-14T00:00:00"/>
        <d v="2014-06-29T00:00:00"/>
        <d v="2014-01-27T00:00:00"/>
        <d v="2012-11-09T00:00:00"/>
        <d v="2013-11-19T00:00:00"/>
        <d v="2012-11-22T00:00:00"/>
        <d v="2012-08-30T00:00:00"/>
        <d v="2014-06-25T00:00:00"/>
        <d v="2013-02-20T00:00:00"/>
        <d v="2012-08-10T00:00:00"/>
        <d v="2013-01-12T00:00:00"/>
        <d v="2013-01-13T00:00:00"/>
        <d v="2012-11-04T00:00:00"/>
        <d v="2012-08-07T00:00:00"/>
        <d v="2013-10-18T00:00:00"/>
        <d v="2012-10-01T00:00:00"/>
        <d v="2013-12-07T00:00:00"/>
        <d v="2013-06-11T00:00:00"/>
        <d v="2012-08-31T00:00:00"/>
        <d v="2012-08-12T00:00:00"/>
        <d v="2013-07-16T00:00:00"/>
        <d v="2012-09-05T00:00:00"/>
        <d v="2013-01-15T00:00:00"/>
        <d v="2013-12-21T00:00:00"/>
        <d v="2013-03-26T00:00:00"/>
        <d v="2013-01-06T00:00:00"/>
        <d v="2014-03-04T00:00:00"/>
        <d v="2013-09-16T00:00:00"/>
        <d v="2013-07-14T00:00:00"/>
        <d v="2014-01-12T00:00:00"/>
        <d v="2012-09-07T00:00:00"/>
        <d v="2013-08-17T00:00:00"/>
        <d v="2014-03-03T00:00:00"/>
        <d v="2012-12-05T00:00:00"/>
        <d v="2012-08-14T00:00:00"/>
        <d v="2013-12-04T00:00:00"/>
        <d v="2013-03-07T00:00:00"/>
        <d v="2013-04-03T00:00:00"/>
        <d v="2013-02-26T00:00:00"/>
        <d v="2013-01-20T00:00:00"/>
        <d v="2014-03-02T00:00:00"/>
        <d v="2014-05-30T00:00:00"/>
        <d v="2014-03-07T00:00:00"/>
        <d v="2013-06-28T00:00:00"/>
        <d v="2014-01-31T00:00:00"/>
        <d v="2014-03-29T00:00:00"/>
        <d v="2014-04-11T00:00:00"/>
        <d v="2014-06-13T00:00:00"/>
        <d v="2014-01-10T00:00:00"/>
        <d v="2014-01-30T00:00:00"/>
        <d v="2013-08-01T00:00:00"/>
        <d v="2014-01-17T00:00:00"/>
        <d v="2014-01-11T00:00:00"/>
        <d v="2013-04-24T00:00:00"/>
        <d v="2013-09-11T00:00:00"/>
        <d v="2012-09-03T00:00:00"/>
        <d v="2013-07-25T00:00:00"/>
        <d v="2012-11-16T00:00:00"/>
        <d v="2012-12-23T00:00:00"/>
        <d v="2012-11-23T00:00:00"/>
        <d v="2013-06-10T00:00:00"/>
        <d v="2013-10-22T00:00:00"/>
        <d v="2014-02-18T00:00:00"/>
        <d v="2012-08-24T00:00:00"/>
        <d v="2013-02-07T00:00:00"/>
        <d v="2013-01-22T00:00:00"/>
        <d v="2012-08-03T00:00:00"/>
        <d v="2013-09-23T00:00:00"/>
        <d v="2013-03-23T00:00:00"/>
        <d v="2014-06-10T00:00:00"/>
        <d v="2013-12-20T00:00:00"/>
        <d v="2012-12-02T00:00:00"/>
        <d v="2013-08-09T00:00:00"/>
        <d v="2012-09-02T00:00:00"/>
        <d v="2013-07-30T00:00:00"/>
        <d v="2012-09-08T00:00:00"/>
        <d v="2013-02-09T00:00:00"/>
        <d v="2012-11-11T00:00:00"/>
        <d v="2013-03-24T00:00:00"/>
        <d v="2012-11-26T00:00:00"/>
        <d v="2014-01-29T00:00:00"/>
        <d v="2013-07-06T00:00:00"/>
        <d v="2014-06-06T00:00:00"/>
        <d v="2014-03-20T00:00:00"/>
        <d v="2012-12-30T00:00:00"/>
        <d v="2013-05-19T00:00:00"/>
        <d v="2013-06-17T00:00:00"/>
        <d v="2013-11-18T00:00:00"/>
        <d v="2013-10-03T00:00:00"/>
        <d v="2014-01-06T00:00:00"/>
        <d v="2013-07-05T00:00:00"/>
        <d v="2014-03-22T00:00:00"/>
        <d v="2012-10-23T00:00:00"/>
        <d v="2013-08-25T00:00:00"/>
        <d v="2013-01-31T00:00:00"/>
        <d v="2013-07-26T00:00:00"/>
        <d v="2013-11-20T00:00:00"/>
        <d v="2014-02-04T00:00:00"/>
        <d v="2013-12-13T00:00:00"/>
        <d v="2013-09-14T00:00:00"/>
        <d v="2013-07-17T00:00:00"/>
        <d v="2012-12-09T00:00:00"/>
        <d v="2013-02-08T00:00:00"/>
        <d v="2013-04-25T00:00:00"/>
        <d v="2013-08-02T00:00:00"/>
        <d v="2013-10-12T00:00:00"/>
        <d v="2014-01-04T00:00:00"/>
        <d v="2013-06-13T00:00:00"/>
        <d v="2014-04-23T00:00:00"/>
        <d v="2012-10-09T00:00:00"/>
        <d v="2012-10-11T00:00:00"/>
        <d v="2012-08-28T00:00:00"/>
        <d v="2014-01-01T00:00:00"/>
        <d v="2013-06-24T00:00:00"/>
        <d v="2013-09-06T00:00:00"/>
        <d v="2013-04-01T00:00:00"/>
        <d v="2012-10-07T00:00:00"/>
        <d v="2014-05-17T00:00:00"/>
        <d v="2013-06-26T00:00:00"/>
        <d v="2012-11-30T00:00:00"/>
        <d v="2013-07-22T00:00:00"/>
        <d v="2013-04-12T00:00:00"/>
        <d v="2012-10-18T00:00:00"/>
        <d v="2012-12-01T00:00:00"/>
        <d v="2013-03-22T00:00:00"/>
        <d v="2013-10-23T00:00:00"/>
        <d v="2014-04-19T00:00:00"/>
        <d v="2013-11-08T00:00:00"/>
        <d v="2012-09-09T00:00:00"/>
        <d v="2013-05-02T00:00:00"/>
        <d v="2014-04-06T00:00:00"/>
        <d v="2012-09-20T00:00:00"/>
        <d v="2012-11-20T00:00:00"/>
        <d v="2013-05-14T00:00:00"/>
        <d v="2014-04-13T00:00:00"/>
        <d v="2013-01-25T00:00:00"/>
        <d v="2014-02-16T00:00:00"/>
        <d v="2013-11-12T00:00:00"/>
        <d v="2014-01-09T00:00:00"/>
        <d v="2013-08-08T00:00:00"/>
        <d v="2014-06-15T00:00:00"/>
        <d v="2012-12-11T00:00:00"/>
        <d v="2013-10-11T00:00:00"/>
        <d v="2012-12-25T00:00:00"/>
        <d v="2013-07-23T00:00:00"/>
        <d v="2013-06-20T00:00:00"/>
        <d v="2013-07-20T00:00:00"/>
        <d v="2012-08-23T00:00:00"/>
        <d v="2012-11-28T00:00:00"/>
        <d v="2013-12-22T00:00:00"/>
        <d v="2013-10-05T00:00:00"/>
        <d v="2012-12-24T00:00:00"/>
        <d v="2012-10-21T00:00:00"/>
        <d v="2014-04-17T00:00:00"/>
        <d v="2012-07-30T00:00:00"/>
        <d v="2013-01-19T00:00:00"/>
        <d v="2012-08-21T00:00:00"/>
        <d v="2013-08-05T00:00:00"/>
        <d v="2014-02-09T00:00:00"/>
        <d v="2013-07-11T00:00:00"/>
        <d v="2014-06-08T00:00:00"/>
        <d v="2013-04-27T00:00:00"/>
        <d v="2013-02-04T00:00:00"/>
        <d v="2013-03-18T00:00:00"/>
        <d v="2013-06-27T00:00:00"/>
        <d v="2014-03-06T00:00:00"/>
        <d v="2012-08-16T00:00:00"/>
        <d v="2013-05-27T00:00:00"/>
        <d v="2013-02-11T00:00:00"/>
        <d v="2013-02-12T00:00:00"/>
        <d v="2013-10-26T00:00:00"/>
        <d v="2013-05-15T00:00:00"/>
        <d v="2013-05-30T00:00:00"/>
        <d v="2013-01-07T00:00:00"/>
        <d v="2014-03-24T00:00:00"/>
        <d v="2013-08-13T00:00:00"/>
        <d v="2012-11-03T00:00:00"/>
        <d v="2012-07-31T00:00:00"/>
        <d v="2014-04-04T00:00:00"/>
        <d v="2013-10-15T00:00:00"/>
        <d v="2013-04-11T00:00:00"/>
        <d v="2014-03-11T00:00:00"/>
        <d v="2013-09-07T00:00:00"/>
        <d v="2012-12-28T00:00:00"/>
        <d v="2014-05-27T00:00:00"/>
        <d v="2013-08-11T00:00:00"/>
        <d v="2013-05-31T00:00:00"/>
        <d v="2013-06-22T00:00:00"/>
        <d v="2012-10-25T00:00:00"/>
        <d v="2014-02-23T00:00:00"/>
        <d v="2014-04-01T00:00:00"/>
        <d v="2013-07-08T00:00:00"/>
        <d v="2013-12-18T00:00:00"/>
        <d v="2014-06-19T00:00:00"/>
        <d v="2012-12-10T00:00:00"/>
        <d v="2013-06-21T00:00:00"/>
        <d v="2014-04-18T00:00:00"/>
        <d v="2014-01-28T00:00:00"/>
        <d v="2013-06-18T00:00:00"/>
        <d v="2014-04-21T00:00:00"/>
        <d v="2012-10-17T00:00:00"/>
        <d v="2013-07-24T00:00:00"/>
        <d v="2014-05-25T00:00:00"/>
        <d v="2013-11-04T00:00:00"/>
        <d v="2013-12-15T00:00:00"/>
        <d v="2013-03-05T00:00:00"/>
        <d v="2012-08-15T00:00:00"/>
        <d v="2013-10-20T00:00:00"/>
        <d v="2013-11-03T00:00:00"/>
        <d v="2013-09-24T00:00:00"/>
        <d v="2013-02-01T00:00:00"/>
        <d v="2014-04-12T00:00:00"/>
        <d v="2014-01-05T00:00:00"/>
        <d v="2013-05-13T00:00:00"/>
        <d v="2013-05-21T00:00:00"/>
        <d v="2012-10-28T00:00:00"/>
        <d v="2013-12-03T00:00:00"/>
        <d v="2012-10-22T00:00:00"/>
        <d v="2013-09-01T00:00:00"/>
        <d v="2013-07-12T00:00:00"/>
        <d v="2012-11-18T00:00:00"/>
        <d v="2013-06-06T00:00:00"/>
        <d v="2013-07-18T00:00:00"/>
        <d v="2013-08-18T00:00:00"/>
        <d v="2014-05-05T00:00:00"/>
        <d v="2012-12-14T00:00:00"/>
        <d v="2013-11-29T00:00:00"/>
        <d v="2014-02-27T00:00:00"/>
        <d v="2013-02-23T00:00:00"/>
        <d v="2013-09-25T00:00:00"/>
        <d v="2013-08-26T00:00:00"/>
        <d v="2013-10-16T00:00:00"/>
        <d v="2013-05-16T00:00:00"/>
        <d v="2012-12-21T00:00:00"/>
        <d v="2014-01-18T00:00:00"/>
        <d v="2013-03-15T00:00:00"/>
        <d v="2013-08-30T00:00:00"/>
        <d v="2014-04-16T00:00:00"/>
        <d v="2013-08-22T00:00:00"/>
        <d v="2012-10-13T00:00:00"/>
        <d v="2013-02-03T00:00:00"/>
        <d v="2012-08-06T00:00:00"/>
        <d v="2012-11-21T00:00:00"/>
        <d v="2013-11-30T00:00:00"/>
        <d v="2013-11-01T00:00:00"/>
        <d v="2013-06-30T00:00:00"/>
        <d v="2014-03-25T00:00:00"/>
        <d v="2013-10-19T00:00:00"/>
        <d v="2012-09-19T00:00:00"/>
        <d v="2013-05-24T00:00:00"/>
        <d v="2014-05-09T00:00:00"/>
        <d v="2013-08-14T00:00:00"/>
        <d v="2013-03-06T00:00:00"/>
        <d v="2013-04-09T00:00:00"/>
        <d v="2014-02-08T00:00:00"/>
        <d v="2013-02-21T00:00:00"/>
        <d v="2013-01-01T00:00:00"/>
        <d v="2013-04-07T00:00:00"/>
        <d v="2013-12-08T00:00:00"/>
        <d v="2012-08-19T00:00:00"/>
        <d v="2013-01-24T00:00:00"/>
        <d v="2013-08-04T00:00:00"/>
        <d v="2013-05-25T00:00:00"/>
        <d v="2012-12-18T00:00:00"/>
        <d v="2013-05-10T00:00:00"/>
        <d v="2014-04-26T00:00:00"/>
        <d v="2014-03-30T00:00:00"/>
        <d v="2013-09-13T00:00:00"/>
        <d v="2014-06-24T00:00:00"/>
        <d v="2013-09-20T00:00:00"/>
        <d v="2013-03-14T00:00:00"/>
        <d v="2013-10-10T00:00:00"/>
        <d v="2014-05-06T00:00:00"/>
        <d v="2014-02-26T00:00:00"/>
        <d v="2014-02-01T00:00:00"/>
        <d v="2013-03-20T00:00:00"/>
        <d v="2013-09-15T00:00:00"/>
        <d v="2013-12-28T00:00:00"/>
        <d v="2012-09-06T00:00:00"/>
        <d v="2013-07-28T00:00:00"/>
        <d v="2012-12-20T00:00:00"/>
        <d v="2014-04-10T00:00:00"/>
        <d v="2012-08-05T00:00:00"/>
        <d v="2013-09-21T00:00:00"/>
        <d v="2014-03-16T00:00:00"/>
        <d v="2014-05-19T00:00:00"/>
        <d v="2014-04-22T00:00:00"/>
        <d v="2014-03-26T00:00:00"/>
        <d v="2013-01-27T00:00:00"/>
        <d v="2013-07-01T00:00:00"/>
        <d v="2012-12-26T00:00:00"/>
        <d v="2013-07-13T00:00:00"/>
        <d v="2014-06-12T00:00:00"/>
        <d v="2012-12-04T00:00:00"/>
        <d v="2013-03-09T00:00:00"/>
        <d v="2013-01-03T00:00:00"/>
        <d v="2014-03-28T00:00:00"/>
        <d v="2013-06-14T00:00:00"/>
        <d v="2014-06-05T00:00:00"/>
        <d v="2013-03-16T00:00:00"/>
        <d v="2013-09-02T00:00:00"/>
        <d v="2014-05-15T00:00:00"/>
        <d v="2013-03-21T00:00:00"/>
        <d v="2013-01-14T00:00:00"/>
        <d v="2013-03-25T00:00:00"/>
        <d v="2013-09-04T00:00:00"/>
        <d v="2013-08-10T00:00:00"/>
        <d v="2013-12-10T00:00:00"/>
        <d v="2012-12-29T00:00:00"/>
        <d v="2013-06-09T00:00:00"/>
        <d v="2014-06-04T00:00:00"/>
        <d v="2013-07-31T00:00:00"/>
        <d v="2014-03-27T00:00:00"/>
        <d v="2014-06-11T00:00:00"/>
        <d v="2013-04-30T00:00:00"/>
        <d v="2012-12-17T00:00:00"/>
        <d v="2014-02-22T00:00:00"/>
        <d v="2012-12-31T00:00:00"/>
        <d v="2013-08-03T00:00:00"/>
        <d v="2012-10-02T00:00:00"/>
        <d v="2012-12-27T00:00:00"/>
        <d v="2012-12-08T00:00:00"/>
        <d v="2014-03-13T00:00:00"/>
      </sharedItems>
      <fieldGroup par="38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Total_Spend" numFmtId="0">
      <sharedItems containsSemiMixedTypes="0" containsString="0" containsNumber="1" containsInteger="1" minValue="5" maxValue="2525"/>
    </cacheField>
    <cacheField name="Total_Purchases" numFmtId="0">
      <sharedItems containsSemiMixedTypes="0" containsString="0" containsNumber="1" containsInteger="1" minValue="0" maxValue="32"/>
    </cacheField>
    <cacheField name="Web_revenue" numFmtId="0">
      <sharedItems containsSemiMixedTypes="0" containsString="0" containsNumber="1" minValue="0" maxValue="1097"/>
    </cacheField>
    <cacheField name="Store_revenue" numFmtId="0">
      <sharedItems containsSemiMixedTypes="0" containsString="0" containsNumber="1" minValue="0" maxValue="1679"/>
    </cacheField>
    <cacheField name="Catalog_revenue" numFmtId="0">
      <sharedItems containsSemiMixedTypes="0" containsString="0" containsNumber="1" minValue="0" maxValue="1730"/>
    </cacheField>
    <cacheField name="Inc_group" numFmtId="0">
      <sharedItems count="4">
        <s v="High income"/>
        <s v="Upper middle"/>
        <s v="Lower middle"/>
        <s v="Low income"/>
      </sharedItems>
    </cacheField>
    <cacheField name="Age" numFmtId="1">
      <sharedItems containsSemiMixedTypes="0" containsString="0" containsNumber="1" containsInteger="1" minValue="30" maxValue="133"/>
    </cacheField>
    <cacheField name="Age_group" numFmtId="0">
      <sharedItems count="7">
        <s v="40-55"/>
        <s v="55-70"/>
        <s v="70+"/>
        <s v="Under 40"/>
        <s v="Middle age" u="1"/>
        <s v="Old" u="1"/>
        <s v="Invalid" u="1"/>
      </sharedItems>
    </cacheField>
    <cacheField name="Country" numFmtId="0">
      <sharedItems count="8">
        <s v="Saudi Arabia"/>
        <s v="Spain"/>
        <s v="USA"/>
        <s v="India"/>
        <s v="Canada"/>
        <s v="Germany"/>
        <s v="Australia"/>
        <s v="Mexico"/>
      </sharedItems>
    </cacheField>
    <cacheField name="Months (Dt_Customer)" numFmtId="0" databaseField="0">
      <fieldGroup base="7">
        <rangePr groupBy="months" startDate="2012-07-30T00:00:00" endDate="2014-06-30T00:00:00"/>
        <groupItems count="14">
          <s v="&lt;30-07-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14"/>
        </groupItems>
      </fieldGroup>
    </cacheField>
    <cacheField name="Quarters (Dt_Customer)" numFmtId="0" databaseField="0">
      <fieldGroup base="7">
        <rangePr groupBy="quarters" startDate="2012-07-30T00:00:00" endDate="2014-06-30T00:00:00"/>
        <groupItems count="6">
          <s v="&lt;30-07-2012"/>
          <s v="Qtr1"/>
          <s v="Qtr2"/>
          <s v="Qtr3"/>
          <s v="Qtr4"/>
          <s v="&gt;30-06-2014"/>
        </groupItems>
      </fieldGroup>
    </cacheField>
    <cacheField name="Years (Dt_Customer)" numFmtId="0" databaseField="0">
      <fieldGroup base="7">
        <rangePr groupBy="years" startDate="2012-07-30T00:00:00" endDate="2014-06-30T00:00:00"/>
        <groupItems count="5">
          <s v="&lt;30-07-2012"/>
          <s v="2012"/>
          <s v="2013"/>
          <s v="2014"/>
          <s v="&gt;30-06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9432"/>
    <n v="1977"/>
    <s v="Graduation"/>
    <s v="Together"/>
    <n v="666666"/>
    <n v="1"/>
    <n v="0"/>
    <x v="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  <n v="62"/>
    <n v="7"/>
    <n v="26.57"/>
    <n v="26.57"/>
    <n v="8.86"/>
    <x v="0"/>
    <n v="49"/>
    <x v="0"/>
    <x v="0"/>
  </r>
  <r>
    <n v="1503"/>
    <n v="1976"/>
    <s v="PhD"/>
    <s v="Together"/>
    <n v="162397"/>
    <n v="1"/>
    <n v="1"/>
    <x v="1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  <n v="107"/>
    <n v="1"/>
    <n v="0"/>
    <n v="107"/>
    <n v="0"/>
    <x v="0"/>
    <n v="50"/>
    <x v="0"/>
    <x v="1"/>
  </r>
  <r>
    <n v="1501"/>
    <n v="1982"/>
    <s v="PhD"/>
    <s v="Married"/>
    <n v="160803"/>
    <n v="0"/>
    <n v="0"/>
    <x v="2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  <n v="1717"/>
    <n v="29"/>
    <n v="0"/>
    <n v="59.21"/>
    <n v="1657.79"/>
    <x v="0"/>
    <n v="44"/>
    <x v="0"/>
    <x v="2"/>
  </r>
  <r>
    <n v="5336"/>
    <n v="1971"/>
    <s v="Master"/>
    <s v="Together"/>
    <n v="157733"/>
    <n v="1"/>
    <n v="0"/>
    <x v="3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  <n v="59"/>
    <n v="2"/>
    <n v="29.5"/>
    <n v="29.5"/>
    <n v="0"/>
    <x v="0"/>
    <n v="55"/>
    <x v="1"/>
    <x v="1"/>
  </r>
  <r>
    <n v="8475"/>
    <n v="1973"/>
    <s v="PhD"/>
    <s v="Married"/>
    <n v="157243"/>
    <n v="0"/>
    <n v="1"/>
    <x v="4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  <n v="1608"/>
    <n v="22"/>
    <n v="0"/>
    <n v="0"/>
    <n v="1608"/>
    <x v="0"/>
    <n v="53"/>
    <x v="0"/>
    <x v="3"/>
  </r>
  <r>
    <n v="4931"/>
    <n v="1977"/>
    <s v="Graduation"/>
    <s v="Together"/>
    <n v="157146"/>
    <n v="0"/>
    <n v="0"/>
    <x v="5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  <n v="1730"/>
    <n v="28"/>
    <n v="0"/>
    <n v="0"/>
    <n v="1730"/>
    <x v="0"/>
    <n v="49"/>
    <x v="0"/>
    <x v="0"/>
  </r>
  <r>
    <n v="11181"/>
    <n v="1949"/>
    <s v="PhD"/>
    <s v="Married"/>
    <n v="156924"/>
    <n v="0"/>
    <n v="0"/>
    <x v="6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  <n v="8"/>
    <n v="0"/>
    <n v="0"/>
    <n v="0"/>
    <n v="0"/>
    <x v="0"/>
    <n v="77"/>
    <x v="2"/>
    <x v="4"/>
  </r>
  <r>
    <n v="5555"/>
    <n v="1975"/>
    <s v="Graduation"/>
    <s v="Divorced"/>
    <n v="153924"/>
    <n v="0"/>
    <n v="0"/>
    <x v="7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6"/>
    <n v="0"/>
    <n v="0"/>
    <n v="0"/>
    <n v="0"/>
    <x v="0"/>
    <n v="51"/>
    <x v="0"/>
    <x v="1"/>
  </r>
  <r>
    <n v="4619"/>
    <n v="1945"/>
    <s v="PhD"/>
    <s v="Single"/>
    <n v="113734"/>
    <n v="0"/>
    <n v="0"/>
    <x v="8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n v="277"/>
    <n v="27"/>
    <n v="277"/>
    <n v="0"/>
    <n v="0"/>
    <x v="1"/>
    <n v="81"/>
    <x v="2"/>
    <x v="1"/>
  </r>
  <r>
    <n v="4611"/>
    <n v="1970"/>
    <s v="Graduation"/>
    <s v="Together"/>
    <n v="105471"/>
    <n v="0"/>
    <n v="0"/>
    <x v="9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1"/>
    <n v="0"/>
    <n v="1724"/>
    <n v="30"/>
    <n v="517.20000000000005"/>
    <n v="747.07"/>
    <n v="459.73"/>
    <x v="1"/>
    <n v="56"/>
    <x v="1"/>
    <x v="1"/>
  </r>
  <r>
    <n v="10089"/>
    <n v="1974"/>
    <s v="Graduation"/>
    <s v="Divorced"/>
    <n v="102692"/>
    <n v="0"/>
    <n v="0"/>
    <x v="1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1"/>
    <n v="0"/>
    <n v="1112"/>
    <n v="28"/>
    <n v="238.29"/>
    <n v="516.29"/>
    <n v="357.43"/>
    <x v="1"/>
    <n v="52"/>
    <x v="0"/>
    <x v="0"/>
  </r>
  <r>
    <n v="2798"/>
    <n v="1977"/>
    <s v="PhD"/>
    <s v="Together"/>
    <n v="102160"/>
    <n v="0"/>
    <n v="0"/>
    <x v="11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1"/>
    <n v="0"/>
    <n v="1240"/>
    <n v="26"/>
    <n v="333.85"/>
    <n v="476.92"/>
    <n v="429.23"/>
    <x v="1"/>
    <n v="49"/>
    <x v="0"/>
    <x v="0"/>
  </r>
  <r>
    <n v="7215"/>
    <n v="1983"/>
    <s v="Graduation"/>
    <s v="Single"/>
    <n v="101970"/>
    <n v="0"/>
    <n v="0"/>
    <x v="12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1"/>
    <n v="0"/>
    <n v="1135"/>
    <n v="27"/>
    <n v="252.22"/>
    <n v="546.48"/>
    <n v="336.3"/>
    <x v="1"/>
    <n v="43"/>
    <x v="0"/>
    <x v="4"/>
  </r>
  <r>
    <n v="7451"/>
    <n v="1960"/>
    <s v="Master"/>
    <s v="Single"/>
    <n v="98777"/>
    <n v="0"/>
    <n v="0"/>
    <x v="13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n v="2008"/>
    <n v="19"/>
    <n v="422.74"/>
    <n v="951.16"/>
    <n v="634.11"/>
    <x v="2"/>
    <n v="66"/>
    <x v="1"/>
    <x v="1"/>
  </r>
  <r>
    <n v="4248"/>
    <n v="1960"/>
    <s v="Master"/>
    <s v="Single"/>
    <n v="98777"/>
    <n v="0"/>
    <n v="0"/>
    <x v="13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n v="2008"/>
    <n v="19"/>
    <n v="422.74"/>
    <n v="951.16"/>
    <n v="634.11"/>
    <x v="2"/>
    <n v="66"/>
    <x v="1"/>
    <x v="1"/>
  </r>
  <r>
    <n v="500"/>
    <n v="1977"/>
    <s v="Graduation"/>
    <s v="Together"/>
    <n v="96876"/>
    <n v="0"/>
    <n v="0"/>
    <x v="14"/>
    <n v="79"/>
    <n v="908"/>
    <n v="43"/>
    <n v="735"/>
    <n v="40"/>
    <n v="194"/>
    <n v="21"/>
    <n v="1"/>
    <n v="7"/>
    <n v="7"/>
    <n v="9"/>
    <n v="2"/>
    <n v="0"/>
    <n v="1"/>
    <n v="1"/>
    <n v="1"/>
    <n v="0"/>
    <n v="1"/>
    <n v="0"/>
    <n v="1941"/>
    <n v="23"/>
    <n v="590.74"/>
    <n v="759.52"/>
    <n v="590.74"/>
    <x v="2"/>
    <n v="49"/>
    <x v="0"/>
    <x v="1"/>
  </r>
  <r>
    <n v="2109"/>
    <n v="1990"/>
    <s v="Graduation"/>
    <s v="Single"/>
    <n v="96843"/>
    <n v="0"/>
    <n v="0"/>
    <x v="15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1"/>
    <n v="0"/>
    <n v="1544"/>
    <n v="27"/>
    <n v="343.11"/>
    <n v="571.85"/>
    <n v="629.04"/>
    <x v="2"/>
    <n v="36"/>
    <x v="3"/>
    <x v="1"/>
  </r>
  <r>
    <n v="6815"/>
    <n v="1980"/>
    <s v="2n Cycle"/>
    <s v="Married"/>
    <n v="96547"/>
    <n v="0"/>
    <n v="0"/>
    <x v="16"/>
    <n v="4"/>
    <n v="448"/>
    <n v="21"/>
    <n v="125"/>
    <n v="52"/>
    <n v="101"/>
    <n v="62"/>
    <n v="0"/>
    <n v="7"/>
    <n v="6"/>
    <n v="8"/>
    <n v="2"/>
    <n v="1"/>
    <n v="0"/>
    <n v="1"/>
    <n v="1"/>
    <n v="0"/>
    <n v="1"/>
    <n v="0"/>
    <n v="809"/>
    <n v="21"/>
    <n v="269.67"/>
    <n v="308.19"/>
    <n v="231.14"/>
    <x v="2"/>
    <n v="46"/>
    <x v="0"/>
    <x v="1"/>
  </r>
  <r>
    <n v="10619"/>
    <n v="1994"/>
    <s v="Graduation"/>
    <s v="Single"/>
    <n v="95529"/>
    <n v="0"/>
    <n v="0"/>
    <x v="17"/>
    <n v="29"/>
    <n v="770"/>
    <n v="29"/>
    <n v="890"/>
    <n v="250"/>
    <n v="27"/>
    <n v="24"/>
    <n v="1"/>
    <n v="7"/>
    <n v="3"/>
    <n v="7"/>
    <n v="3"/>
    <n v="0"/>
    <n v="0"/>
    <n v="1"/>
    <n v="0"/>
    <n v="0"/>
    <n v="1"/>
    <n v="0"/>
    <n v="1990"/>
    <n v="17"/>
    <n v="819.41"/>
    <n v="819.41"/>
    <n v="351.18"/>
    <x v="2"/>
    <n v="32"/>
    <x v="3"/>
    <x v="0"/>
  </r>
  <r>
    <n v="7962"/>
    <n v="1987"/>
    <s v="PhD"/>
    <s v="Single"/>
    <n v="95169"/>
    <n v="0"/>
    <n v="0"/>
    <x v="18"/>
    <n v="1"/>
    <n v="1285"/>
    <n v="21"/>
    <n v="449"/>
    <n v="106"/>
    <n v="20"/>
    <n v="20"/>
    <n v="1"/>
    <n v="4"/>
    <n v="3"/>
    <n v="4"/>
    <n v="1"/>
    <n v="0"/>
    <n v="0"/>
    <n v="1"/>
    <n v="1"/>
    <n v="0"/>
    <n v="1"/>
    <n v="0"/>
    <n v="1901"/>
    <n v="11"/>
    <n v="691.27"/>
    <n v="691.27"/>
    <n v="518.45000000000005"/>
    <x v="2"/>
    <n v="39"/>
    <x v="3"/>
    <x v="1"/>
  </r>
  <r>
    <n v="4070"/>
    <n v="1969"/>
    <s v="PhD"/>
    <s v="Married"/>
    <n v="94871"/>
    <n v="0"/>
    <n v="2"/>
    <x v="19"/>
    <n v="99"/>
    <n v="169"/>
    <n v="24"/>
    <n v="553"/>
    <n v="188"/>
    <n v="0"/>
    <n v="144"/>
    <n v="1"/>
    <n v="8"/>
    <n v="5"/>
    <n v="4"/>
    <n v="7"/>
    <n v="0"/>
    <n v="1"/>
    <n v="1"/>
    <n v="0"/>
    <n v="0"/>
    <n v="1"/>
    <n v="0"/>
    <n v="1078"/>
    <n v="17"/>
    <n v="507.29"/>
    <n v="253.65"/>
    <n v="317.06"/>
    <x v="2"/>
    <n v="57"/>
    <x v="1"/>
    <x v="4"/>
  </r>
  <r>
    <n v="3334"/>
    <n v="1951"/>
    <s v="Graduation"/>
    <s v="Married"/>
    <n v="94642"/>
    <n v="0"/>
    <n v="0"/>
    <x v="2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  <n v="2211"/>
    <n v="21"/>
    <n v="526.42999999999995"/>
    <n v="947.57"/>
    <n v="737"/>
    <x v="2"/>
    <n v="75"/>
    <x v="2"/>
    <x v="1"/>
  </r>
  <r>
    <n v="10164"/>
    <n v="1958"/>
    <s v="Graduation"/>
    <s v="Single"/>
    <n v="94472"/>
    <n v="0"/>
    <n v="1"/>
    <x v="2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  <n v="1691"/>
    <n v="15"/>
    <n v="563.66999999999996"/>
    <n v="563.66999999999996"/>
    <n v="563.66999999999996"/>
    <x v="2"/>
    <n v="68"/>
    <x v="1"/>
    <x v="1"/>
  </r>
  <r>
    <n v="5386"/>
    <n v="1953"/>
    <s v="Graduation"/>
    <s v="Together"/>
    <n v="94384"/>
    <n v="0"/>
    <n v="0"/>
    <x v="22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n v="2302"/>
    <n v="18"/>
    <n v="639.44000000000005"/>
    <n v="639.44000000000005"/>
    <n v="1023.11"/>
    <x v="2"/>
    <n v="73"/>
    <x v="2"/>
    <x v="0"/>
  </r>
  <r>
    <n v="6024"/>
    <n v="1953"/>
    <s v="Graduation"/>
    <s v="Together"/>
    <n v="94384"/>
    <n v="0"/>
    <n v="0"/>
    <x v="22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n v="2302"/>
    <n v="18"/>
    <n v="639.44000000000005"/>
    <n v="639.44000000000005"/>
    <n v="1023.11"/>
    <x v="2"/>
    <n v="73"/>
    <x v="2"/>
    <x v="1"/>
  </r>
  <r>
    <n v="10133"/>
    <n v="1970"/>
    <s v="Graduation"/>
    <s v="Single"/>
    <n v="93790"/>
    <n v="0"/>
    <n v="0"/>
    <x v="2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1"/>
    <n v="0"/>
    <n v="2349"/>
    <n v="25"/>
    <n v="563.76"/>
    <n v="1127.52"/>
    <n v="657.72"/>
    <x v="2"/>
    <n v="56"/>
    <x v="1"/>
    <x v="4"/>
  </r>
  <r>
    <n v="9499"/>
    <n v="1954"/>
    <s v="Graduation"/>
    <s v="Married"/>
    <n v="93404"/>
    <n v="1"/>
    <n v="2"/>
    <x v="23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  <n v="1616"/>
    <n v="14"/>
    <n v="346.29"/>
    <n v="808"/>
    <n v="461.71"/>
    <x v="2"/>
    <n v="72"/>
    <x v="2"/>
    <x v="4"/>
  </r>
  <r>
    <n v="6932"/>
    <n v="1941"/>
    <s v="PhD"/>
    <s v="Married"/>
    <n v="93027"/>
    <n v="0"/>
    <n v="0"/>
    <x v="24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  <n v="2119"/>
    <n v="22"/>
    <n v="674.23"/>
    <n v="481.59"/>
    <n v="963.18"/>
    <x v="2"/>
    <n v="85"/>
    <x v="2"/>
    <x v="1"/>
  </r>
  <r>
    <n v="10489"/>
    <n v="1973"/>
    <s v="Graduation"/>
    <s v="Married"/>
    <n v="92955"/>
    <n v="0"/>
    <n v="0"/>
    <x v="25"/>
    <n v="35"/>
    <n v="693"/>
    <n v="21"/>
    <n v="925"/>
    <n v="31"/>
    <n v="24"/>
    <n v="84"/>
    <n v="1"/>
    <n v="6"/>
    <n v="7"/>
    <n v="9"/>
    <n v="2"/>
    <n v="0"/>
    <n v="0"/>
    <n v="1"/>
    <n v="1"/>
    <n v="0"/>
    <n v="1"/>
    <n v="0"/>
    <n v="1778"/>
    <n v="22"/>
    <n v="484.91"/>
    <n v="727.36"/>
    <n v="565.73"/>
    <x v="2"/>
    <n v="53"/>
    <x v="0"/>
    <x v="0"/>
  </r>
  <r>
    <n v="1340"/>
    <n v="1986"/>
    <s v="Graduation"/>
    <s v="Married"/>
    <n v="92910"/>
    <n v="0"/>
    <n v="0"/>
    <x v="26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  <n v="1795"/>
    <n v="26"/>
    <n v="414.23"/>
    <n v="897.5"/>
    <n v="483.27"/>
    <x v="2"/>
    <n v="40"/>
    <x v="0"/>
    <x v="1"/>
  </r>
  <r>
    <n v="821"/>
    <n v="1992"/>
    <s v="Master"/>
    <s v="Single"/>
    <n v="92859"/>
    <n v="0"/>
    <n v="0"/>
    <x v="27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n v="2077"/>
    <n v="21"/>
    <n v="494.52"/>
    <n v="1186.8599999999999"/>
    <n v="395.62"/>
    <x v="2"/>
    <n v="34"/>
    <x v="3"/>
    <x v="4"/>
  </r>
  <r>
    <n v="5832"/>
    <n v="1960"/>
    <s v="2n Cycle"/>
    <s v="Together"/>
    <n v="92556"/>
    <n v="0"/>
    <n v="0"/>
    <x v="28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n v="1263"/>
    <n v="21"/>
    <n v="180.43"/>
    <n v="781.86"/>
    <n v="300.70999999999998"/>
    <x v="2"/>
    <n v="66"/>
    <x v="1"/>
    <x v="1"/>
  </r>
  <r>
    <n v="9349"/>
    <n v="1985"/>
    <s v="Graduation"/>
    <s v="Married"/>
    <n v="92533"/>
    <n v="0"/>
    <n v="0"/>
    <x v="29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  <n v="1131"/>
    <n v="22"/>
    <n v="308.45"/>
    <n v="565.5"/>
    <n v="257.05"/>
    <x v="2"/>
    <n v="41"/>
    <x v="0"/>
    <x v="5"/>
  </r>
  <r>
    <n v="1172"/>
    <n v="1983"/>
    <s v="PhD"/>
    <s v="Married"/>
    <n v="92491"/>
    <n v="0"/>
    <n v="0"/>
    <x v="3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1"/>
    <n v="0"/>
    <n v="2034"/>
    <n v="24"/>
    <n v="593.25"/>
    <n v="1017"/>
    <n v="423.75"/>
    <x v="2"/>
    <n v="43"/>
    <x v="0"/>
    <x v="1"/>
  </r>
  <r>
    <n v="10909"/>
    <n v="1948"/>
    <s v="Graduation"/>
    <s v="Married"/>
    <n v="92344"/>
    <n v="0"/>
    <n v="0"/>
    <x v="31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  <n v="1899"/>
    <n v="20"/>
    <n v="474.75"/>
    <n v="474.75"/>
    <n v="949.5"/>
    <x v="2"/>
    <n v="78"/>
    <x v="2"/>
    <x v="6"/>
  </r>
  <r>
    <n v="7627"/>
    <n v="1975"/>
    <s v="Master"/>
    <s v="Married"/>
    <n v="92163"/>
    <n v="0"/>
    <n v="0"/>
    <x v="32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1"/>
    <n v="0"/>
    <n v="2086"/>
    <n v="21"/>
    <n v="496.67"/>
    <n v="496.67"/>
    <n v="1092.67"/>
    <x v="2"/>
    <n v="51"/>
    <x v="0"/>
    <x v="1"/>
  </r>
  <r>
    <n v="6303"/>
    <n v="1986"/>
    <s v="PhD"/>
    <s v="Together"/>
    <n v="91820"/>
    <n v="0"/>
    <n v="0"/>
    <x v="3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n v="1497"/>
    <n v="22"/>
    <n v="340.23"/>
    <n v="816.55"/>
    <n v="340.23"/>
    <x v="2"/>
    <n v="40"/>
    <x v="0"/>
    <x v="4"/>
  </r>
  <r>
    <n v="6248"/>
    <n v="1947"/>
    <s v="Master"/>
    <s v="Single"/>
    <n v="91712"/>
    <n v="0"/>
    <n v="0"/>
    <x v="34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1"/>
    <n v="0"/>
    <n v="2217"/>
    <n v="27"/>
    <n v="739"/>
    <n v="903.22"/>
    <n v="574.78"/>
    <x v="2"/>
    <n v="79"/>
    <x v="2"/>
    <x v="1"/>
  </r>
  <r>
    <n v="9220"/>
    <n v="1971"/>
    <s v="Graduation"/>
    <s v="Single"/>
    <n v="91700"/>
    <n v="0"/>
    <n v="0"/>
    <x v="35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1"/>
    <n v="0"/>
    <n v="1968"/>
    <n v="19"/>
    <n v="828.63"/>
    <n v="517.89"/>
    <n v="621.47"/>
    <x v="2"/>
    <n v="55"/>
    <x v="1"/>
    <x v="1"/>
  </r>
  <r>
    <n v="3138"/>
    <n v="1956"/>
    <s v="Graduation"/>
    <s v="Single"/>
    <n v="91249"/>
    <n v="0"/>
    <n v="0"/>
    <x v="36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1"/>
    <n v="0"/>
    <n v="1676"/>
    <n v="22"/>
    <n v="533.27"/>
    <n v="457.09"/>
    <n v="685.64"/>
    <x v="2"/>
    <n v="70"/>
    <x v="1"/>
    <x v="1"/>
  </r>
  <r>
    <n v="3520"/>
    <n v="1990"/>
    <s v="Master"/>
    <s v="Single"/>
    <n v="91172"/>
    <n v="0"/>
    <n v="0"/>
    <x v="37"/>
    <n v="94"/>
    <n v="162"/>
    <n v="28"/>
    <n v="818"/>
    <n v="0"/>
    <n v="28"/>
    <n v="56"/>
    <n v="0"/>
    <n v="4"/>
    <n v="3"/>
    <n v="7"/>
    <n v="3"/>
    <n v="1"/>
    <n v="0"/>
    <n v="1"/>
    <n v="1"/>
    <n v="1"/>
    <n v="1"/>
    <n v="0"/>
    <n v="1092"/>
    <n v="14"/>
    <n v="312"/>
    <n v="546"/>
    <n v="234"/>
    <x v="2"/>
    <n v="36"/>
    <x v="3"/>
    <x v="4"/>
  </r>
  <r>
    <n v="4216"/>
    <n v="1981"/>
    <s v="Graduation"/>
    <s v="Single"/>
    <n v="91065"/>
    <n v="0"/>
    <n v="0"/>
    <x v="38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1"/>
    <n v="0"/>
    <n v="1474"/>
    <n v="25"/>
    <n v="412.72"/>
    <n v="530.64"/>
    <n v="530.64"/>
    <x v="2"/>
    <n v="45"/>
    <x v="0"/>
    <x v="1"/>
  </r>
  <r>
    <n v="5558"/>
    <n v="1954"/>
    <s v="PhD"/>
    <s v="Single"/>
    <n v="90933"/>
    <n v="0"/>
    <n v="0"/>
    <x v="39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  <n v="1685"/>
    <n v="14"/>
    <n v="481.43"/>
    <n v="481.43"/>
    <n v="722.14"/>
    <x v="2"/>
    <n v="72"/>
    <x v="2"/>
    <x v="1"/>
  </r>
  <r>
    <n v="5147"/>
    <n v="1948"/>
    <s v="Graduation"/>
    <s v="Single"/>
    <n v="90842"/>
    <n v="0"/>
    <n v="0"/>
    <x v="4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n v="1424"/>
    <n v="26"/>
    <n v="219.08"/>
    <n v="712"/>
    <n v="492.92"/>
    <x v="2"/>
    <n v="78"/>
    <x v="2"/>
    <x v="1"/>
  </r>
  <r>
    <n v="1592"/>
    <n v="1970"/>
    <s v="Graduation"/>
    <s v="Married"/>
    <n v="90765"/>
    <n v="0"/>
    <n v="0"/>
    <x v="41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  <n v="1724"/>
    <n v="15"/>
    <n v="459.73"/>
    <n v="574.66999999999996"/>
    <n v="689.6"/>
    <x v="2"/>
    <n v="56"/>
    <x v="1"/>
    <x v="4"/>
  </r>
  <r>
    <n v="3979"/>
    <n v="1983"/>
    <s v="PhD"/>
    <s v="Divorced"/>
    <n v="90687"/>
    <n v="0"/>
    <n v="0"/>
    <x v="42"/>
    <n v="98"/>
    <n v="982"/>
    <n v="17"/>
    <n v="672"/>
    <n v="23"/>
    <n v="34"/>
    <n v="51"/>
    <n v="1"/>
    <n v="6"/>
    <n v="2"/>
    <n v="8"/>
    <n v="2"/>
    <n v="0"/>
    <n v="0"/>
    <n v="1"/>
    <n v="0"/>
    <n v="0"/>
    <n v="1"/>
    <n v="0"/>
    <n v="1779"/>
    <n v="16"/>
    <n v="667.13"/>
    <n v="889.5"/>
    <n v="222.38"/>
    <x v="2"/>
    <n v="43"/>
    <x v="0"/>
    <x v="1"/>
  </r>
  <r>
    <n v="5735"/>
    <n v="1991"/>
    <s v="Master"/>
    <s v="Single"/>
    <n v="90638"/>
    <n v="0"/>
    <n v="0"/>
    <x v="43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  <n v="2525"/>
    <n v="17"/>
    <n v="445.59"/>
    <n v="1485.29"/>
    <n v="594.12"/>
    <x v="2"/>
    <n v="35"/>
    <x v="3"/>
    <x v="1"/>
  </r>
  <r>
    <n v="5350"/>
    <n v="1991"/>
    <s v="Master"/>
    <s v="Single"/>
    <n v="90638"/>
    <n v="0"/>
    <n v="0"/>
    <x v="43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1"/>
    <n v="0"/>
    <n v="2525"/>
    <n v="17"/>
    <n v="445.59"/>
    <n v="1485.29"/>
    <n v="594.12"/>
    <x v="2"/>
    <n v="35"/>
    <x v="3"/>
    <x v="0"/>
  </r>
  <r>
    <n v="1619"/>
    <n v="1956"/>
    <s v="Graduation"/>
    <s v="Married"/>
    <n v="90369"/>
    <n v="0"/>
    <n v="0"/>
    <x v="44"/>
    <n v="2"/>
    <n v="292"/>
    <n v="51"/>
    <n v="981"/>
    <n v="224"/>
    <n v="23"/>
    <n v="17"/>
    <n v="1"/>
    <n v="4"/>
    <n v="6"/>
    <n v="6"/>
    <n v="1"/>
    <n v="0"/>
    <n v="0"/>
    <n v="0"/>
    <n v="0"/>
    <n v="0"/>
    <n v="1"/>
    <n v="0"/>
    <n v="1588"/>
    <n v="16"/>
    <n v="397"/>
    <n v="595.5"/>
    <n v="595.5"/>
    <x v="2"/>
    <n v="70"/>
    <x v="1"/>
    <x v="1"/>
  </r>
  <r>
    <n v="8318"/>
    <n v="1979"/>
    <s v="Graduation"/>
    <s v="Together"/>
    <n v="90300"/>
    <n v="0"/>
    <n v="0"/>
    <x v="45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  <n v="1738"/>
    <n v="19"/>
    <n v="457.37"/>
    <n v="731.79"/>
    <n v="548.84"/>
    <x v="2"/>
    <n v="47"/>
    <x v="0"/>
    <x v="1"/>
  </r>
  <r>
    <n v="569"/>
    <n v="1991"/>
    <s v="Graduation"/>
    <s v="Single"/>
    <n v="90273"/>
    <n v="0"/>
    <n v="0"/>
    <x v="46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1"/>
    <n v="0"/>
    <n v="1991"/>
    <n v="18"/>
    <n v="553.05999999999995"/>
    <n v="774.28"/>
    <n v="663.67"/>
    <x v="2"/>
    <n v="35"/>
    <x v="3"/>
    <x v="1"/>
  </r>
  <r>
    <n v="8029"/>
    <n v="1988"/>
    <s v="Master"/>
    <s v="Single"/>
    <n v="90247"/>
    <n v="0"/>
    <n v="0"/>
    <x v="47"/>
    <n v="27"/>
    <n v="1184"/>
    <n v="32"/>
    <n v="352"/>
    <n v="21"/>
    <n v="16"/>
    <n v="16"/>
    <n v="1"/>
    <n v="3"/>
    <n v="4"/>
    <n v="7"/>
    <n v="1"/>
    <n v="0"/>
    <n v="1"/>
    <n v="1"/>
    <n v="1"/>
    <n v="0"/>
    <n v="1"/>
    <n v="0"/>
    <n v="1621"/>
    <n v="14"/>
    <n v="347.36"/>
    <n v="810.5"/>
    <n v="463.14"/>
    <x v="2"/>
    <n v="38"/>
    <x v="3"/>
    <x v="2"/>
  </r>
  <r>
    <n v="5453"/>
    <n v="1956"/>
    <s v="Master"/>
    <s v="Married"/>
    <n v="90226"/>
    <n v="0"/>
    <n v="0"/>
    <x v="48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  <n v="2352"/>
    <n v="23"/>
    <n v="409.04"/>
    <n v="1227.1300000000001"/>
    <n v="715.83"/>
    <x v="2"/>
    <n v="70"/>
    <x v="1"/>
    <x v="0"/>
  </r>
  <r>
    <n v="10394"/>
    <n v="1984"/>
    <s v="Graduation"/>
    <s v="Married"/>
    <n v="90000"/>
    <n v="0"/>
    <n v="0"/>
    <x v="49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  <n v="1479"/>
    <n v="17"/>
    <n v="348"/>
    <n v="435"/>
    <n v="696"/>
    <x v="2"/>
    <n v="42"/>
    <x v="0"/>
    <x v="4"/>
  </r>
  <r>
    <n v="11101"/>
    <n v="1991"/>
    <s v="Graduation"/>
    <s v="Together"/>
    <n v="89891"/>
    <n v="0"/>
    <n v="0"/>
    <x v="5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  <n v="836"/>
    <n v="25"/>
    <n v="367.84"/>
    <n v="267.52"/>
    <n v="200.64"/>
    <x v="2"/>
    <n v="35"/>
    <x v="3"/>
    <x v="6"/>
  </r>
  <r>
    <n v="10430"/>
    <n v="1973"/>
    <s v="Graduation"/>
    <s v="Divorced"/>
    <n v="89694"/>
    <n v="1"/>
    <n v="1"/>
    <x v="18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  <n v="1472"/>
    <n v="11"/>
    <n v="535.27"/>
    <n v="535.27"/>
    <n v="401.45"/>
    <x v="2"/>
    <n v="53"/>
    <x v="0"/>
    <x v="6"/>
  </r>
  <r>
    <n v="4418"/>
    <n v="1983"/>
    <s v="Master"/>
    <s v="Single"/>
    <n v="89616"/>
    <n v="0"/>
    <n v="0"/>
    <x v="51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1"/>
    <n v="0"/>
    <n v="1644"/>
    <n v="24"/>
    <n v="479.5"/>
    <n v="822"/>
    <n v="342.5"/>
    <x v="2"/>
    <n v="43"/>
    <x v="0"/>
    <x v="4"/>
  </r>
  <r>
    <n v="4947"/>
    <n v="1966"/>
    <s v="2n Cycle"/>
    <s v="Single"/>
    <n v="89572"/>
    <n v="0"/>
    <n v="0"/>
    <x v="52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1"/>
    <n v="0"/>
    <n v="2059"/>
    <n v="23"/>
    <n v="626.65"/>
    <n v="805.7"/>
    <n v="626.65"/>
    <x v="2"/>
    <n v="60"/>
    <x v="1"/>
    <x v="1"/>
  </r>
  <r>
    <n v="6036"/>
    <n v="1959"/>
    <s v="Master"/>
    <s v="Together"/>
    <n v="89120"/>
    <n v="0"/>
    <n v="0"/>
    <x v="53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  <n v="1924"/>
    <n v="18"/>
    <n v="534.44000000000005"/>
    <n v="748.22"/>
    <n v="641.33000000000004"/>
    <x v="2"/>
    <n v="67"/>
    <x v="1"/>
    <x v="1"/>
  </r>
  <r>
    <n v="10991"/>
    <n v="1960"/>
    <s v="Master"/>
    <s v="Married"/>
    <n v="89058"/>
    <n v="0"/>
    <n v="0"/>
    <x v="54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n v="850"/>
    <n v="13"/>
    <n v="326.92"/>
    <n v="261.54000000000002"/>
    <n v="261.54000000000002"/>
    <x v="2"/>
    <n v="66"/>
    <x v="1"/>
    <x v="4"/>
  </r>
  <r>
    <n v="3010"/>
    <n v="1989"/>
    <s v="Master"/>
    <s v="Together"/>
    <n v="88420"/>
    <n v="0"/>
    <n v="0"/>
    <x v="55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  <n v="2069"/>
    <n v="19"/>
    <n v="435.58"/>
    <n v="871.16"/>
    <n v="762.26"/>
    <x v="2"/>
    <n v="37"/>
    <x v="3"/>
    <x v="1"/>
  </r>
  <r>
    <n v="6421"/>
    <n v="1961"/>
    <s v="Graduation"/>
    <s v="Together"/>
    <n v="88347"/>
    <n v="0"/>
    <n v="0"/>
    <x v="56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  <n v="2116"/>
    <n v="20"/>
    <n v="423.2"/>
    <n v="952.2"/>
    <n v="740.6"/>
    <x v="2"/>
    <n v="65"/>
    <x v="1"/>
    <x v="1"/>
  </r>
  <r>
    <n v="10469"/>
    <n v="1981"/>
    <s v="Graduation"/>
    <s v="Together"/>
    <n v="88325"/>
    <n v="0"/>
    <n v="0"/>
    <x v="57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n v="1623"/>
    <n v="17"/>
    <n v="572.82000000000005"/>
    <n v="859.24"/>
    <n v="190.94"/>
    <x v="2"/>
    <n v="45"/>
    <x v="0"/>
    <x v="3"/>
  </r>
  <r>
    <n v="9369"/>
    <n v="1979"/>
    <s v="2n Cycle"/>
    <s v="Single"/>
    <n v="88194"/>
    <n v="0"/>
    <n v="1"/>
    <x v="58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1"/>
    <n v="0"/>
    <n v="1274"/>
    <n v="31"/>
    <n v="452.06"/>
    <n v="410.97"/>
    <n v="410.97"/>
    <x v="2"/>
    <n v="47"/>
    <x v="0"/>
    <x v="5"/>
  </r>
  <r>
    <n v="2535"/>
    <n v="1978"/>
    <s v="Master"/>
    <s v="Married"/>
    <n v="88097"/>
    <n v="1"/>
    <n v="0"/>
    <x v="59"/>
    <n v="24"/>
    <n v="163"/>
    <n v="0"/>
    <n v="480"/>
    <n v="0"/>
    <n v="126"/>
    <n v="75"/>
    <n v="1"/>
    <n v="6"/>
    <n v="5"/>
    <n v="8"/>
    <n v="9"/>
    <n v="0"/>
    <n v="1"/>
    <n v="1"/>
    <n v="1"/>
    <n v="0"/>
    <n v="1"/>
    <n v="0"/>
    <n v="844"/>
    <n v="19"/>
    <n v="266.52999999999997"/>
    <n v="355.37"/>
    <n v="222.11"/>
    <x v="2"/>
    <n v="48"/>
    <x v="0"/>
    <x v="1"/>
  </r>
  <r>
    <n v="5536"/>
    <n v="1959"/>
    <s v="Graduation"/>
    <s v="Together"/>
    <n v="87771"/>
    <n v="0"/>
    <n v="1"/>
    <x v="4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n v="1957"/>
    <n v="19"/>
    <n v="515"/>
    <n v="412"/>
    <n v="1030"/>
    <x v="2"/>
    <n v="67"/>
    <x v="1"/>
    <x v="4"/>
  </r>
  <r>
    <n v="3174"/>
    <n v="1959"/>
    <s v="Graduation"/>
    <s v="Together"/>
    <n v="87771"/>
    <n v="0"/>
    <n v="1"/>
    <x v="4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n v="1957"/>
    <n v="19"/>
    <n v="515"/>
    <n v="412"/>
    <n v="1030"/>
    <x v="2"/>
    <n v="67"/>
    <x v="1"/>
    <x v="1"/>
  </r>
  <r>
    <n v="1763"/>
    <n v="1988"/>
    <s v="Graduation"/>
    <s v="Together"/>
    <n v="87679"/>
    <n v="0"/>
    <n v="0"/>
    <x v="6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1"/>
    <n v="0"/>
    <n v="2524"/>
    <n v="28"/>
    <n v="631"/>
    <n v="901.43"/>
    <n v="991.57"/>
    <x v="2"/>
    <n v="38"/>
    <x v="3"/>
    <x v="4"/>
  </r>
  <r>
    <n v="3619"/>
    <n v="1960"/>
    <s v="2n Cycle"/>
    <s v="Divorced"/>
    <n v="87305"/>
    <n v="0"/>
    <n v="0"/>
    <x v="61"/>
    <n v="19"/>
    <n v="345"/>
    <n v="25"/>
    <n v="501"/>
    <n v="63"/>
    <n v="138"/>
    <n v="80"/>
    <n v="1"/>
    <n v="5"/>
    <n v="3"/>
    <n v="8"/>
    <n v="2"/>
    <n v="0"/>
    <n v="0"/>
    <n v="1"/>
    <n v="0"/>
    <n v="0"/>
    <n v="1"/>
    <n v="0"/>
    <n v="1152"/>
    <n v="16"/>
    <n v="360"/>
    <n v="576"/>
    <n v="216"/>
    <x v="2"/>
    <n v="66"/>
    <x v="1"/>
    <x v="6"/>
  </r>
  <r>
    <n v="8908"/>
    <n v="1959"/>
    <s v="Graduation"/>
    <s v="Married"/>
    <n v="87195"/>
    <n v="0"/>
    <n v="0"/>
    <x v="62"/>
    <n v="35"/>
    <n v="217"/>
    <n v="76"/>
    <n v="690"/>
    <n v="50"/>
    <n v="26"/>
    <n v="38"/>
    <n v="1"/>
    <n v="3"/>
    <n v="11"/>
    <n v="5"/>
    <n v="1"/>
    <n v="0"/>
    <n v="0"/>
    <n v="0"/>
    <n v="0"/>
    <n v="0"/>
    <n v="1"/>
    <n v="0"/>
    <n v="1097"/>
    <n v="19"/>
    <n v="173.21"/>
    <n v="288.68"/>
    <n v="635.11"/>
    <x v="2"/>
    <n v="67"/>
    <x v="1"/>
    <x v="4"/>
  </r>
  <r>
    <n v="4278"/>
    <n v="1983"/>
    <s v="PhD"/>
    <s v="Single"/>
    <n v="87188"/>
    <n v="0"/>
    <n v="0"/>
    <x v="1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1"/>
    <n v="0"/>
    <n v="1923"/>
    <n v="18"/>
    <n v="1068.33"/>
    <n v="641"/>
    <n v="213.67"/>
    <x v="2"/>
    <n v="43"/>
    <x v="0"/>
    <x v="3"/>
  </r>
  <r>
    <n v="4207"/>
    <n v="1981"/>
    <s v="PhD"/>
    <s v="Married"/>
    <n v="87171"/>
    <n v="0"/>
    <n v="0"/>
    <x v="3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  <n v="1298"/>
    <n v="24"/>
    <n v="324.5"/>
    <n v="594.91999999999996"/>
    <n v="378.58"/>
    <x v="2"/>
    <n v="45"/>
    <x v="0"/>
    <x v="1"/>
  </r>
  <r>
    <n v="2802"/>
    <n v="1992"/>
    <s v="2n Cycle"/>
    <s v="Married"/>
    <n v="87000"/>
    <n v="0"/>
    <n v="0"/>
    <x v="63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n v="961"/>
    <n v="17"/>
    <n v="226.12"/>
    <n v="395.71"/>
    <n v="339.18"/>
    <x v="2"/>
    <n v="34"/>
    <x v="3"/>
    <x v="6"/>
  </r>
  <r>
    <n v="5113"/>
    <n v="1971"/>
    <s v="PhD"/>
    <s v="Divorced"/>
    <n v="86979"/>
    <n v="0"/>
    <n v="0"/>
    <x v="64"/>
    <n v="67"/>
    <n v="584"/>
    <n v="100"/>
    <n v="835"/>
    <n v="65"/>
    <n v="83"/>
    <n v="35"/>
    <n v="1"/>
    <n v="5"/>
    <n v="5"/>
    <n v="5"/>
    <n v="2"/>
    <n v="1"/>
    <n v="0"/>
    <n v="0"/>
    <n v="0"/>
    <n v="0"/>
    <n v="1"/>
    <n v="0"/>
    <n v="1702"/>
    <n v="15"/>
    <n v="567.33000000000004"/>
    <n v="567.33000000000004"/>
    <n v="567.33000000000004"/>
    <x v="2"/>
    <n v="55"/>
    <x v="1"/>
    <x v="1"/>
  </r>
  <r>
    <n v="9826"/>
    <n v="1972"/>
    <s v="PhD"/>
    <s v="Single"/>
    <n v="86857"/>
    <n v="0"/>
    <n v="0"/>
    <x v="65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n v="2114"/>
    <n v="21"/>
    <n v="503.33"/>
    <n v="1006.67"/>
    <n v="604"/>
    <x v="2"/>
    <n v="54"/>
    <x v="0"/>
    <x v="2"/>
  </r>
  <r>
    <n v="5830"/>
    <n v="1972"/>
    <s v="PhD"/>
    <s v="Single"/>
    <n v="86857"/>
    <n v="0"/>
    <n v="0"/>
    <x v="65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n v="2114"/>
    <n v="21"/>
    <n v="503.33"/>
    <n v="1006.67"/>
    <n v="604"/>
    <x v="2"/>
    <n v="54"/>
    <x v="0"/>
    <x v="0"/>
  </r>
  <r>
    <n v="7872"/>
    <n v="1975"/>
    <s v="PhD"/>
    <s v="Married"/>
    <n v="86836"/>
    <n v="0"/>
    <n v="0"/>
    <x v="65"/>
    <n v="7"/>
    <n v="179"/>
    <n v="21"/>
    <n v="273"/>
    <n v="0"/>
    <n v="21"/>
    <n v="63"/>
    <n v="1"/>
    <n v="6"/>
    <n v="10"/>
    <n v="6"/>
    <n v="5"/>
    <n v="1"/>
    <n v="0"/>
    <n v="1"/>
    <n v="1"/>
    <n v="0"/>
    <n v="1"/>
    <n v="0"/>
    <n v="557"/>
    <n v="22"/>
    <n v="151.91"/>
    <n v="151.91"/>
    <n v="253.18"/>
    <x v="2"/>
    <n v="51"/>
    <x v="0"/>
    <x v="1"/>
  </r>
  <r>
    <n v="6422"/>
    <n v="1954"/>
    <s v="Graduation"/>
    <s v="Married"/>
    <n v="86718"/>
    <n v="0"/>
    <n v="0"/>
    <x v="35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n v="1270"/>
    <n v="16"/>
    <n v="396.88"/>
    <n v="396.88"/>
    <n v="476.25"/>
    <x v="2"/>
    <n v="72"/>
    <x v="2"/>
    <x v="3"/>
  </r>
  <r>
    <n v="1964"/>
    <n v="1951"/>
    <s v="Graduation"/>
    <s v="Together"/>
    <n v="86610"/>
    <n v="0"/>
    <n v="0"/>
    <x v="66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n v="1603"/>
    <n v="17"/>
    <n v="471.47"/>
    <n v="565.76"/>
    <n v="565.76"/>
    <x v="2"/>
    <n v="75"/>
    <x v="2"/>
    <x v="1"/>
  </r>
  <r>
    <n v="10742"/>
    <n v="1983"/>
    <s v="PhD"/>
    <s v="Married"/>
    <n v="86580"/>
    <n v="0"/>
    <n v="0"/>
    <x v="67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  <n v="746"/>
    <n v="11"/>
    <n v="271.27"/>
    <n v="339.09"/>
    <n v="135.63999999999999"/>
    <x v="2"/>
    <n v="43"/>
    <x v="0"/>
    <x v="1"/>
  </r>
  <r>
    <n v="10150"/>
    <n v="1961"/>
    <s v="Graduation"/>
    <s v="Single"/>
    <n v="86429"/>
    <n v="0"/>
    <n v="0"/>
    <x v="68"/>
    <n v="10"/>
    <n v="464"/>
    <n v="28"/>
    <n v="873"/>
    <n v="29"/>
    <n v="18"/>
    <n v="37"/>
    <n v="0"/>
    <n v="7"/>
    <n v="4"/>
    <n v="7"/>
    <n v="2"/>
    <n v="0"/>
    <n v="0"/>
    <n v="0"/>
    <n v="1"/>
    <n v="0"/>
    <n v="1"/>
    <n v="0"/>
    <n v="1449"/>
    <n v="18"/>
    <n v="563.5"/>
    <n v="563.5"/>
    <n v="322"/>
    <x v="2"/>
    <n v="65"/>
    <x v="1"/>
    <x v="0"/>
  </r>
  <r>
    <n v="1446"/>
    <n v="1956"/>
    <s v="Master"/>
    <s v="Single"/>
    <n v="86424"/>
    <n v="0"/>
    <n v="0"/>
    <x v="69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n v="1226"/>
    <n v="27"/>
    <n v="272.44"/>
    <n v="544.89"/>
    <n v="408.67"/>
    <x v="2"/>
    <n v="70"/>
    <x v="1"/>
    <x v="0"/>
  </r>
  <r>
    <n v="6749"/>
    <n v="1966"/>
    <s v="Graduation"/>
    <s v="Single"/>
    <n v="86358"/>
    <n v="1"/>
    <n v="1"/>
    <x v="7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n v="1722"/>
    <n v="14"/>
    <n v="615"/>
    <n v="738"/>
    <n v="369"/>
    <x v="2"/>
    <n v="60"/>
    <x v="1"/>
    <x v="1"/>
  </r>
  <r>
    <n v="8690"/>
    <n v="1962"/>
    <s v="Graduation"/>
    <s v="Married"/>
    <n v="86111"/>
    <n v="0"/>
    <n v="0"/>
    <x v="71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n v="1385"/>
    <n v="22"/>
    <n v="314.77"/>
    <n v="629.54999999999995"/>
    <n v="440.68"/>
    <x v="2"/>
    <n v="64"/>
    <x v="1"/>
    <x v="4"/>
  </r>
  <r>
    <n v="999"/>
    <n v="1991"/>
    <s v="Graduation"/>
    <s v="Single"/>
    <n v="86037"/>
    <n v="0"/>
    <n v="0"/>
    <x v="7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1"/>
    <n v="0"/>
    <n v="730"/>
    <n v="24"/>
    <n v="182.5"/>
    <n v="334.58"/>
    <n v="212.92"/>
    <x v="2"/>
    <n v="35"/>
    <x v="3"/>
    <x v="4"/>
  </r>
  <r>
    <n v="1127"/>
    <n v="1973"/>
    <s v="PhD"/>
    <s v="Married"/>
    <n v="85844"/>
    <n v="0"/>
    <n v="0"/>
    <x v="73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  <n v="1958"/>
    <n v="19"/>
    <n v="618.32000000000005"/>
    <n v="721.37"/>
    <n v="618.32000000000005"/>
    <x v="2"/>
    <n v="53"/>
    <x v="0"/>
    <x v="1"/>
  </r>
  <r>
    <n v="4331"/>
    <n v="1978"/>
    <s v="Master"/>
    <s v="Together"/>
    <n v="85738"/>
    <n v="0"/>
    <n v="0"/>
    <x v="7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  <n v="1371"/>
    <n v="20"/>
    <n v="205.65"/>
    <n v="754.05"/>
    <n v="411.3"/>
    <x v="2"/>
    <n v="48"/>
    <x v="0"/>
    <x v="1"/>
  </r>
  <r>
    <n v="1031"/>
    <n v="1989"/>
    <s v="2n Cycle"/>
    <s v="Married"/>
    <n v="85710"/>
    <n v="0"/>
    <n v="0"/>
    <x v="75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  <n v="1062"/>
    <n v="25"/>
    <n v="254.88"/>
    <n v="424.8"/>
    <n v="382.32"/>
    <x v="2"/>
    <n v="37"/>
    <x v="3"/>
    <x v="3"/>
  </r>
  <r>
    <n v="1745"/>
    <n v="1962"/>
    <s v="PhD"/>
    <s v="Divorced"/>
    <n v="85696"/>
    <n v="0"/>
    <n v="0"/>
    <x v="76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n v="1313"/>
    <n v="19"/>
    <n v="276.42"/>
    <n v="621.95000000000005"/>
    <n v="414.63"/>
    <x v="2"/>
    <n v="64"/>
    <x v="1"/>
    <x v="1"/>
  </r>
  <r>
    <n v="8015"/>
    <n v="1962"/>
    <s v="PhD"/>
    <s v="Divorced"/>
    <n v="85696"/>
    <n v="0"/>
    <n v="0"/>
    <x v="76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n v="1313"/>
    <n v="19"/>
    <n v="276.42"/>
    <n v="621.95000000000005"/>
    <n v="414.63"/>
    <x v="2"/>
    <n v="64"/>
    <x v="1"/>
    <x v="1"/>
  </r>
  <r>
    <n v="4518"/>
    <n v="1979"/>
    <s v="Graduation"/>
    <s v="Together"/>
    <n v="85693"/>
    <n v="0"/>
    <n v="1"/>
    <x v="77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n v="1169"/>
    <n v="25"/>
    <n v="420.84"/>
    <n v="514.36"/>
    <n v="233.8"/>
    <x v="2"/>
    <n v="47"/>
    <x v="0"/>
    <x v="4"/>
  </r>
  <r>
    <n v="8545"/>
    <n v="1954"/>
    <s v="Graduation"/>
    <s v="Divorced"/>
    <n v="85683"/>
    <n v="0"/>
    <n v="0"/>
    <x v="78"/>
    <n v="6"/>
    <n v="1296"/>
    <n v="17"/>
    <n v="311"/>
    <n v="45"/>
    <n v="69"/>
    <n v="51"/>
    <n v="1"/>
    <n v="2"/>
    <n v="4"/>
    <n v="10"/>
    <n v="1"/>
    <n v="0"/>
    <n v="1"/>
    <n v="1"/>
    <n v="1"/>
    <n v="1"/>
    <n v="1"/>
    <n v="0"/>
    <n v="1789"/>
    <n v="16"/>
    <n v="223.63"/>
    <n v="1118.1300000000001"/>
    <n v="447.25"/>
    <x v="2"/>
    <n v="72"/>
    <x v="2"/>
    <x v="1"/>
  </r>
  <r>
    <n v="10955"/>
    <n v="1964"/>
    <s v="Graduation"/>
    <s v="Widow"/>
    <n v="85620"/>
    <n v="0"/>
    <n v="0"/>
    <x v="79"/>
    <n v="68"/>
    <n v="416"/>
    <n v="46"/>
    <n v="925"/>
    <n v="60"/>
    <n v="107"/>
    <n v="46"/>
    <n v="1"/>
    <n v="3"/>
    <n v="6"/>
    <n v="4"/>
    <n v="1"/>
    <n v="0"/>
    <n v="0"/>
    <n v="0"/>
    <n v="0"/>
    <n v="0"/>
    <n v="1"/>
    <n v="0"/>
    <n v="1600"/>
    <n v="13"/>
    <n v="369.23"/>
    <n v="492.31"/>
    <n v="738.46"/>
    <x v="2"/>
    <n v="62"/>
    <x v="1"/>
    <x v="1"/>
  </r>
  <r>
    <n v="2975"/>
    <n v="1976"/>
    <s v="Graduation"/>
    <s v="Together"/>
    <n v="85606"/>
    <n v="0"/>
    <n v="1"/>
    <x v="8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  <n v="1956"/>
    <n v="22"/>
    <n v="533.45000000000005"/>
    <n v="800.18"/>
    <n v="622.36"/>
    <x v="2"/>
    <n v="50"/>
    <x v="0"/>
    <x v="1"/>
  </r>
  <r>
    <n v="9400"/>
    <n v="1958"/>
    <s v="2n Cycle"/>
    <s v="Single"/>
    <n v="85485"/>
    <n v="0"/>
    <n v="0"/>
    <x v="81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n v="1383"/>
    <n v="18"/>
    <n v="461"/>
    <n v="461"/>
    <n v="461"/>
    <x v="2"/>
    <n v="68"/>
    <x v="1"/>
    <x v="1"/>
  </r>
  <r>
    <n v="8584"/>
    <n v="1952"/>
    <s v="PhD"/>
    <s v="Together"/>
    <n v="85431"/>
    <n v="0"/>
    <n v="0"/>
    <x v="82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n v="1165"/>
    <n v="16"/>
    <n v="145.63"/>
    <n v="509.69"/>
    <n v="509.69"/>
    <x v="2"/>
    <n v="74"/>
    <x v="2"/>
    <x v="1"/>
  </r>
  <r>
    <n v="11074"/>
    <n v="1977"/>
    <s v="Graduation"/>
    <s v="Single"/>
    <n v="85072"/>
    <n v="0"/>
    <n v="0"/>
    <x v="83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n v="1423"/>
    <n v="17"/>
    <n v="251.12"/>
    <n v="837.06"/>
    <n v="334.82"/>
    <x v="2"/>
    <n v="49"/>
    <x v="0"/>
    <x v="0"/>
  </r>
  <r>
    <n v="6906"/>
    <n v="1953"/>
    <s v="Master"/>
    <s v="Widow"/>
    <n v="84953"/>
    <n v="0"/>
    <n v="0"/>
    <x v="1"/>
    <n v="73"/>
    <n v="167"/>
    <n v="48"/>
    <n v="602"/>
    <n v="63"/>
    <n v="72"/>
    <n v="72"/>
    <n v="1"/>
    <n v="3"/>
    <n v="10"/>
    <n v="4"/>
    <n v="2"/>
    <n v="0"/>
    <n v="1"/>
    <n v="1"/>
    <n v="1"/>
    <n v="0"/>
    <n v="1"/>
    <n v="0"/>
    <n v="1024"/>
    <n v="17"/>
    <n v="180.71"/>
    <n v="240.94"/>
    <n v="602.35"/>
    <x v="2"/>
    <n v="73"/>
    <x v="2"/>
    <x v="1"/>
  </r>
  <r>
    <n v="9757"/>
    <n v="1972"/>
    <s v="Graduation"/>
    <s v="Together"/>
    <n v="84906"/>
    <n v="0"/>
    <n v="0"/>
    <x v="84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n v="1631"/>
    <n v="23"/>
    <n v="354.57"/>
    <n v="850.96"/>
    <n v="425.48"/>
    <x v="2"/>
    <n v="54"/>
    <x v="0"/>
    <x v="1"/>
  </r>
  <r>
    <n v="2088"/>
    <n v="1972"/>
    <s v="Graduation"/>
    <s v="Together"/>
    <n v="84906"/>
    <n v="0"/>
    <n v="0"/>
    <x v="84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n v="1631"/>
    <n v="23"/>
    <n v="354.57"/>
    <n v="850.96"/>
    <n v="425.48"/>
    <x v="2"/>
    <n v="54"/>
    <x v="0"/>
    <x v="5"/>
  </r>
  <r>
    <n v="3725"/>
    <n v="1961"/>
    <s v="PhD"/>
    <s v="Single"/>
    <n v="84865"/>
    <n v="0"/>
    <n v="0"/>
    <x v="85"/>
    <n v="1"/>
    <n v="1248"/>
    <n v="16"/>
    <n v="349"/>
    <n v="43"/>
    <n v="16"/>
    <n v="16"/>
    <n v="1"/>
    <n v="2"/>
    <n v="4"/>
    <n v="9"/>
    <n v="4"/>
    <n v="0"/>
    <n v="1"/>
    <n v="1"/>
    <n v="1"/>
    <n v="1"/>
    <n v="1"/>
    <n v="0"/>
    <n v="1688"/>
    <n v="15"/>
    <n v="225.07"/>
    <n v="1012.8"/>
    <n v="450.13"/>
    <x v="2"/>
    <n v="65"/>
    <x v="1"/>
    <x v="1"/>
  </r>
  <r>
    <n v="1826"/>
    <n v="1970"/>
    <s v="Graduation"/>
    <s v="Divorced"/>
    <n v="84835"/>
    <n v="0"/>
    <n v="0"/>
    <x v="8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1"/>
    <n v="0"/>
    <n v="1190"/>
    <n v="14"/>
    <n v="340"/>
    <n v="510"/>
    <n v="340"/>
    <x v="2"/>
    <n v="56"/>
    <x v="1"/>
    <x v="1"/>
  </r>
  <r>
    <n v="1966"/>
    <n v="1965"/>
    <s v="PhD"/>
    <s v="Married"/>
    <n v="84618"/>
    <n v="0"/>
    <n v="0"/>
    <x v="87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n v="1672"/>
    <n v="25"/>
    <n v="401.28"/>
    <n v="668.8"/>
    <n v="601.91999999999996"/>
    <x v="2"/>
    <n v="61"/>
    <x v="1"/>
    <x v="6"/>
  </r>
  <r>
    <n v="7789"/>
    <n v="1965"/>
    <s v="PhD"/>
    <s v="Married"/>
    <n v="84618"/>
    <n v="0"/>
    <n v="0"/>
    <x v="87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n v="1672"/>
    <n v="25"/>
    <n v="401.28"/>
    <n v="668.8"/>
    <n v="601.91999999999996"/>
    <x v="2"/>
    <n v="61"/>
    <x v="1"/>
    <x v="1"/>
  </r>
  <r>
    <n v="6945"/>
    <n v="1952"/>
    <s v="Graduation"/>
    <s v="Single"/>
    <n v="84574"/>
    <n v="0"/>
    <n v="0"/>
    <x v="3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n v="1375"/>
    <n v="31"/>
    <n v="399.19"/>
    <n v="487.9"/>
    <n v="487.9"/>
    <x v="2"/>
    <n v="74"/>
    <x v="2"/>
    <x v="1"/>
  </r>
  <r>
    <n v="1509"/>
    <n v="1958"/>
    <s v="PhD"/>
    <s v="Together"/>
    <n v="84460"/>
    <n v="0"/>
    <n v="0"/>
    <x v="88"/>
    <n v="80"/>
    <n v="152"/>
    <n v="27"/>
    <n v="103"/>
    <n v="106"/>
    <n v="54"/>
    <n v="81"/>
    <n v="0"/>
    <n v="9"/>
    <n v="9"/>
    <n v="4"/>
    <n v="5"/>
    <n v="0"/>
    <n v="1"/>
    <n v="1"/>
    <n v="1"/>
    <n v="1"/>
    <n v="1"/>
    <n v="0"/>
    <n v="523"/>
    <n v="22"/>
    <n v="213.95"/>
    <n v="95.09"/>
    <n v="213.95"/>
    <x v="2"/>
    <n v="68"/>
    <x v="1"/>
    <x v="1"/>
  </r>
  <r>
    <n v="486"/>
    <n v="1988"/>
    <s v="Graduation"/>
    <s v="Married"/>
    <n v="84219"/>
    <n v="0"/>
    <n v="0"/>
    <x v="8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n v="1198"/>
    <n v="17"/>
    <n v="211.41"/>
    <n v="704.71"/>
    <n v="281.88"/>
    <x v="2"/>
    <n v="38"/>
    <x v="3"/>
    <x v="4"/>
  </r>
  <r>
    <n v="10981"/>
    <n v="1988"/>
    <s v="Graduation"/>
    <s v="Married"/>
    <n v="84219"/>
    <n v="0"/>
    <n v="0"/>
    <x v="8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n v="1198"/>
    <n v="17"/>
    <n v="211.41"/>
    <n v="704.71"/>
    <n v="281.88"/>
    <x v="2"/>
    <n v="38"/>
    <x v="3"/>
    <x v="0"/>
  </r>
  <r>
    <n v="10156"/>
    <n v="1975"/>
    <s v="Graduation"/>
    <s v="Single"/>
    <n v="84196"/>
    <n v="0"/>
    <n v="1"/>
    <x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n v="1237"/>
    <n v="19"/>
    <n v="520.84"/>
    <n v="455.74"/>
    <n v="260.42"/>
    <x v="2"/>
    <n v="51"/>
    <x v="0"/>
    <x v="1"/>
  </r>
  <r>
    <n v="8362"/>
    <n v="1982"/>
    <s v="PhD"/>
    <s v="Married"/>
    <n v="84169"/>
    <n v="0"/>
    <n v="0"/>
    <x v="9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n v="1919"/>
    <n v="19"/>
    <n v="707"/>
    <n v="606"/>
    <n v="606"/>
    <x v="2"/>
    <n v="44"/>
    <x v="0"/>
    <x v="0"/>
  </r>
  <r>
    <n v="5547"/>
    <n v="1982"/>
    <s v="PhD"/>
    <s v="Married"/>
    <n v="84169"/>
    <n v="0"/>
    <n v="0"/>
    <x v="9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n v="1919"/>
    <n v="19"/>
    <n v="707"/>
    <n v="606"/>
    <n v="606"/>
    <x v="2"/>
    <n v="44"/>
    <x v="0"/>
    <x v="1"/>
  </r>
  <r>
    <n v="5721"/>
    <n v="1956"/>
    <s v="PhD"/>
    <s v="Married"/>
    <n v="84117"/>
    <n v="0"/>
    <n v="0"/>
    <x v="91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  <n v="1566"/>
    <n v="23"/>
    <n v="476.61"/>
    <n v="408.52"/>
    <n v="680.87"/>
    <x v="2"/>
    <n v="70"/>
    <x v="1"/>
    <x v="4"/>
  </r>
  <r>
    <n v="8923"/>
    <n v="1973"/>
    <s v="Graduation"/>
    <s v="Single"/>
    <n v="83917"/>
    <n v="0"/>
    <n v="0"/>
    <x v="92"/>
    <n v="12"/>
    <n v="514"/>
    <n v="22"/>
    <n v="732"/>
    <n v="42"/>
    <n v="198"/>
    <n v="79"/>
    <n v="1"/>
    <n v="6"/>
    <n v="7"/>
    <n v="7"/>
    <n v="3"/>
    <n v="0"/>
    <n v="0"/>
    <n v="0"/>
    <n v="0"/>
    <n v="0"/>
    <n v="1"/>
    <n v="0"/>
    <n v="1587"/>
    <n v="20"/>
    <n v="476.1"/>
    <n v="555.45000000000005"/>
    <n v="555.45000000000005"/>
    <x v="2"/>
    <n v="53"/>
    <x v="0"/>
    <x v="1"/>
  </r>
  <r>
    <n v="2495"/>
    <n v="1974"/>
    <s v="Master"/>
    <s v="Married"/>
    <n v="83891"/>
    <n v="0"/>
    <n v="1"/>
    <x v="93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n v="816"/>
    <n v="21"/>
    <n v="155.43"/>
    <n v="388.57"/>
    <n v="272"/>
    <x v="2"/>
    <n v="52"/>
    <x v="0"/>
    <x v="1"/>
  </r>
  <r>
    <n v="3560"/>
    <n v="1952"/>
    <s v="Graduation"/>
    <s v="Together"/>
    <n v="83844"/>
    <n v="0"/>
    <n v="0"/>
    <x v="94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n v="1574"/>
    <n v="19"/>
    <n v="331.37"/>
    <n v="911.26"/>
    <n v="331.37"/>
    <x v="2"/>
    <n v="74"/>
    <x v="2"/>
    <x v="5"/>
  </r>
  <r>
    <n v="241"/>
    <n v="1952"/>
    <s v="Graduation"/>
    <s v="Together"/>
    <n v="83844"/>
    <n v="0"/>
    <n v="0"/>
    <x v="94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n v="1574"/>
    <n v="19"/>
    <n v="331.37"/>
    <n v="911.26"/>
    <n v="331.37"/>
    <x v="2"/>
    <n v="74"/>
    <x v="2"/>
    <x v="1"/>
  </r>
  <r>
    <n v="7521"/>
    <n v="1952"/>
    <s v="Graduation"/>
    <s v="Together"/>
    <n v="83844"/>
    <n v="0"/>
    <n v="0"/>
    <x v="94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n v="1574"/>
    <n v="19"/>
    <n v="331.37"/>
    <n v="911.26"/>
    <n v="331.37"/>
    <x v="2"/>
    <n v="74"/>
    <x v="2"/>
    <x v="4"/>
  </r>
  <r>
    <n v="10314"/>
    <n v="1948"/>
    <s v="PhD"/>
    <s v="Married"/>
    <n v="83837"/>
    <n v="0"/>
    <n v="0"/>
    <x v="95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1"/>
    <n v="0"/>
    <n v="1318"/>
    <n v="24"/>
    <n v="494.25"/>
    <n v="274.58"/>
    <n v="549.16999999999996"/>
    <x v="2"/>
    <n v="78"/>
    <x v="2"/>
    <x v="3"/>
  </r>
  <r>
    <n v="5538"/>
    <n v="1975"/>
    <s v="Graduation"/>
    <s v="Divorced"/>
    <n v="83829"/>
    <n v="0"/>
    <n v="0"/>
    <x v="96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n v="1862"/>
    <n v="17"/>
    <n v="438.12"/>
    <n v="657.18"/>
    <n v="766.71"/>
    <x v="2"/>
    <n v="51"/>
    <x v="0"/>
    <x v="1"/>
  </r>
  <r>
    <n v="3910"/>
    <n v="1975"/>
    <s v="Graduation"/>
    <s v="Divorced"/>
    <n v="83829"/>
    <n v="0"/>
    <n v="0"/>
    <x v="96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n v="1862"/>
    <n v="17"/>
    <n v="438.12"/>
    <n v="657.18"/>
    <n v="766.71"/>
    <x v="2"/>
    <n v="51"/>
    <x v="0"/>
    <x v="1"/>
  </r>
  <r>
    <n v="6274"/>
    <n v="1948"/>
    <s v="Master"/>
    <s v="Married"/>
    <n v="83790"/>
    <n v="0"/>
    <n v="0"/>
    <x v="97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  <n v="1615"/>
    <n v="24"/>
    <n v="538.33000000000004"/>
    <n v="403.75"/>
    <n v="672.92"/>
    <x v="2"/>
    <n v="78"/>
    <x v="2"/>
    <x v="0"/>
  </r>
  <r>
    <n v="10286"/>
    <n v="1962"/>
    <s v="Graduation"/>
    <s v="Married"/>
    <n v="83715"/>
    <n v="0"/>
    <n v="0"/>
    <x v="98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n v="926"/>
    <n v="23"/>
    <n v="80.52"/>
    <n v="523.39"/>
    <n v="322.08999999999997"/>
    <x v="2"/>
    <n v="64"/>
    <x v="1"/>
    <x v="0"/>
  </r>
  <r>
    <n v="9799"/>
    <n v="1968"/>
    <s v="PhD"/>
    <s v="Divorced"/>
    <n v="83664"/>
    <n v="1"/>
    <n v="1"/>
    <x v="99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n v="1173"/>
    <n v="16"/>
    <n v="146.63"/>
    <n v="879.75"/>
    <n v="146.63"/>
    <x v="2"/>
    <n v="58"/>
    <x v="1"/>
    <x v="1"/>
  </r>
  <r>
    <n v="1150"/>
    <n v="1899"/>
    <s v="PhD"/>
    <s v="Together"/>
    <n v="83532"/>
    <n v="0"/>
    <n v="0"/>
    <x v="1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  <n v="1853"/>
    <n v="14"/>
    <n v="529.42999999999995"/>
    <n v="529.42999999999995"/>
    <n v="794.14"/>
    <x v="2"/>
    <n v="127"/>
    <x v="2"/>
    <x v="1"/>
  </r>
  <r>
    <n v="3005"/>
    <n v="1992"/>
    <s v="Graduation"/>
    <s v="Single"/>
    <n v="83528"/>
    <n v="0"/>
    <n v="0"/>
    <x v="101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1"/>
    <n v="0"/>
    <n v="1650"/>
    <n v="22"/>
    <n v="300"/>
    <n v="600"/>
    <n v="750"/>
    <x v="2"/>
    <n v="34"/>
    <x v="3"/>
    <x v="1"/>
  </r>
  <r>
    <n v="477"/>
    <n v="1986"/>
    <s v="Graduation"/>
    <s v="Married"/>
    <n v="83512"/>
    <n v="0"/>
    <n v="0"/>
    <x v="102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1"/>
    <n v="0"/>
    <n v="2157"/>
    <n v="21"/>
    <n v="410.86"/>
    <n v="1027.1400000000001"/>
    <n v="719"/>
    <x v="2"/>
    <n v="40"/>
    <x v="0"/>
    <x v="1"/>
  </r>
  <r>
    <n v="6974"/>
    <n v="1972"/>
    <s v="PhD"/>
    <s v="Together"/>
    <n v="83443"/>
    <n v="0"/>
    <n v="0"/>
    <x v="103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n v="1497"/>
    <n v="21"/>
    <n v="427.71"/>
    <n v="356.43"/>
    <n v="712.86"/>
    <x v="2"/>
    <n v="54"/>
    <x v="0"/>
    <x v="5"/>
  </r>
  <r>
    <n v="4974"/>
    <n v="1970"/>
    <s v="Graduation"/>
    <s v="Single"/>
    <n v="83273"/>
    <n v="1"/>
    <n v="2"/>
    <x v="104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n v="1392"/>
    <n v="19"/>
    <n v="293.05"/>
    <n v="659.37"/>
    <n v="439.58"/>
    <x v="2"/>
    <n v="56"/>
    <x v="1"/>
    <x v="2"/>
  </r>
  <r>
    <n v="4427"/>
    <n v="1995"/>
    <s v="2n Cycle"/>
    <s v="Single"/>
    <n v="83257"/>
    <n v="0"/>
    <n v="0"/>
    <x v="105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  <n v="1365"/>
    <n v="27"/>
    <n v="252.78"/>
    <n v="606.66999999999996"/>
    <n v="505.56"/>
    <x v="2"/>
    <n v="31"/>
    <x v="3"/>
    <x v="1"/>
  </r>
  <r>
    <n v="9286"/>
    <n v="1960"/>
    <s v="Master"/>
    <s v="Together"/>
    <n v="83151"/>
    <n v="0"/>
    <n v="0"/>
    <x v="106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n v="747"/>
    <n v="18"/>
    <n v="207.5"/>
    <n v="166"/>
    <n v="373.5"/>
    <x v="2"/>
    <n v="66"/>
    <x v="1"/>
    <x v="1"/>
  </r>
  <r>
    <n v="9010"/>
    <n v="1972"/>
    <s v="Master"/>
    <s v="Married"/>
    <n v="83151"/>
    <n v="0"/>
    <n v="0"/>
    <x v="107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1"/>
    <n v="0"/>
    <n v="2346"/>
    <n v="22"/>
    <n v="533.17999999999995"/>
    <n v="1066.3599999999999"/>
    <n v="746.45"/>
    <x v="2"/>
    <n v="54"/>
    <x v="0"/>
    <x v="1"/>
  </r>
  <r>
    <n v="5031"/>
    <n v="1974"/>
    <s v="Graduation"/>
    <s v="Together"/>
    <n v="83145"/>
    <n v="0"/>
    <n v="0"/>
    <x v="108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1"/>
    <n v="0"/>
    <n v="1833"/>
    <n v="25"/>
    <n v="366.6"/>
    <n v="806.52"/>
    <n v="659.88"/>
    <x v="2"/>
    <n v="52"/>
    <x v="0"/>
    <x v="1"/>
  </r>
  <r>
    <n v="8931"/>
    <n v="1986"/>
    <s v="Graduation"/>
    <s v="Together"/>
    <n v="83033"/>
    <n v="1"/>
    <n v="0"/>
    <x v="109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  <n v="1761"/>
    <n v="25"/>
    <n v="774.84"/>
    <n v="704.4"/>
    <n v="281.76"/>
    <x v="2"/>
    <n v="40"/>
    <x v="0"/>
    <x v="0"/>
  </r>
  <r>
    <n v="9560"/>
    <n v="1965"/>
    <s v="Graduation"/>
    <s v="Together"/>
    <n v="83003"/>
    <n v="0"/>
    <n v="0"/>
    <x v="11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1"/>
    <n v="0"/>
    <n v="1674"/>
    <n v="21"/>
    <n v="558"/>
    <n v="637.71"/>
    <n v="478.29"/>
    <x v="2"/>
    <n v="61"/>
    <x v="1"/>
    <x v="1"/>
  </r>
  <r>
    <n v="4261"/>
    <n v="1946"/>
    <s v="PhD"/>
    <s v="Single"/>
    <n v="82800"/>
    <n v="0"/>
    <n v="0"/>
    <x v="111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n v="1315"/>
    <n v="25"/>
    <n v="368.2"/>
    <n v="631.20000000000005"/>
    <n v="315.60000000000002"/>
    <x v="2"/>
    <n v="80"/>
    <x v="2"/>
    <x v="0"/>
  </r>
  <r>
    <n v="2114"/>
    <n v="1946"/>
    <s v="PhD"/>
    <s v="Single"/>
    <n v="82800"/>
    <n v="0"/>
    <n v="0"/>
    <x v="111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n v="1315"/>
    <n v="25"/>
    <n v="368.2"/>
    <n v="631.20000000000005"/>
    <n v="315.60000000000002"/>
    <x v="2"/>
    <n v="80"/>
    <x v="2"/>
    <x v="2"/>
  </r>
  <r>
    <n v="10163"/>
    <n v="1984"/>
    <s v="PhD"/>
    <s v="Single"/>
    <n v="82733"/>
    <n v="0"/>
    <n v="0"/>
    <x v="112"/>
    <n v="28"/>
    <n v="712"/>
    <n v="50"/>
    <n v="420"/>
    <n v="65"/>
    <n v="38"/>
    <n v="38"/>
    <n v="1"/>
    <n v="8"/>
    <n v="4"/>
    <n v="7"/>
    <n v="4"/>
    <n v="0"/>
    <n v="0"/>
    <n v="0"/>
    <n v="0"/>
    <n v="0"/>
    <n v="1"/>
    <n v="0"/>
    <n v="1323"/>
    <n v="19"/>
    <n v="557.04999999999995"/>
    <n v="487.42"/>
    <n v="278.52999999999997"/>
    <x v="2"/>
    <n v="42"/>
    <x v="0"/>
    <x v="1"/>
  </r>
  <r>
    <n v="9930"/>
    <n v="1944"/>
    <s v="PhD"/>
    <s v="Single"/>
    <n v="82716"/>
    <n v="0"/>
    <n v="0"/>
    <x v="113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n v="1167"/>
    <n v="27"/>
    <n v="259.33"/>
    <n v="561.89"/>
    <n v="345.78"/>
    <x v="2"/>
    <n v="82"/>
    <x v="2"/>
    <x v="4"/>
  </r>
  <r>
    <n v="1553"/>
    <n v="1946"/>
    <s v="Graduation"/>
    <s v="Together"/>
    <n v="82657"/>
    <n v="0"/>
    <n v="0"/>
    <x v="114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  <n v="2283"/>
    <n v="22"/>
    <n v="726.41"/>
    <n v="1037.73"/>
    <n v="518.86"/>
    <x v="2"/>
    <n v="80"/>
    <x v="2"/>
    <x v="5"/>
  </r>
  <r>
    <n v="1411"/>
    <n v="1952"/>
    <s v="Graduation"/>
    <s v="Divorced"/>
    <n v="82623"/>
    <n v="0"/>
    <n v="0"/>
    <x v="115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n v="940"/>
    <n v="15"/>
    <n v="125.33"/>
    <n v="250.67"/>
    <n v="564"/>
    <x v="2"/>
    <n v="74"/>
    <x v="2"/>
    <x v="1"/>
  </r>
  <r>
    <n v="1361"/>
    <n v="1974"/>
    <s v="Master"/>
    <s v="Married"/>
    <n v="82584"/>
    <n v="0"/>
    <n v="0"/>
    <x v="3"/>
    <n v="26"/>
    <n v="1076"/>
    <n v="68"/>
    <n v="103"/>
    <n v="29"/>
    <n v="91"/>
    <n v="68"/>
    <n v="1"/>
    <n v="3"/>
    <n v="4"/>
    <n v="8"/>
    <n v="1"/>
    <n v="0"/>
    <n v="1"/>
    <n v="1"/>
    <n v="0"/>
    <n v="0"/>
    <n v="1"/>
    <n v="0"/>
    <n v="1435"/>
    <n v="15"/>
    <n v="287"/>
    <n v="765.33"/>
    <n v="382.67"/>
    <x v="2"/>
    <n v="52"/>
    <x v="0"/>
    <x v="1"/>
  </r>
  <r>
    <n v="2225"/>
    <n v="1977"/>
    <s v="Graduation"/>
    <s v="Divorced"/>
    <n v="82582"/>
    <n v="0"/>
    <n v="0"/>
    <x v="116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1"/>
    <n v="0"/>
    <n v="1617"/>
    <n v="20"/>
    <n v="323.39999999999998"/>
    <n v="565.95000000000005"/>
    <n v="727.65"/>
    <x v="2"/>
    <n v="49"/>
    <x v="0"/>
    <x v="6"/>
  </r>
  <r>
    <n v="2611"/>
    <n v="1959"/>
    <s v="Master"/>
    <s v="Together"/>
    <n v="82576"/>
    <n v="0"/>
    <n v="0"/>
    <x v="117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  <n v="1910"/>
    <n v="18"/>
    <n v="212.22"/>
    <n v="1273.33"/>
    <n v="424.44"/>
    <x v="2"/>
    <n v="67"/>
    <x v="1"/>
    <x v="0"/>
  </r>
  <r>
    <n v="4686"/>
    <n v="1962"/>
    <s v="PhD"/>
    <s v="Widow"/>
    <n v="82571"/>
    <n v="0"/>
    <n v="0"/>
    <x v="118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  <n v="1686"/>
    <n v="24"/>
    <n v="421.5"/>
    <n v="913.25"/>
    <n v="351.25"/>
    <x v="2"/>
    <n v="64"/>
    <x v="1"/>
    <x v="1"/>
  </r>
  <r>
    <n v="5332"/>
    <n v="1960"/>
    <s v="2n Cycle"/>
    <s v="Married"/>
    <n v="82504"/>
    <n v="0"/>
    <n v="0"/>
    <x v="6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n v="1066"/>
    <n v="16"/>
    <n v="199.88"/>
    <n v="466.38"/>
    <n v="399.75"/>
    <x v="2"/>
    <n v="66"/>
    <x v="1"/>
    <x v="3"/>
  </r>
  <r>
    <n v="4543"/>
    <n v="1980"/>
    <s v="Graduation"/>
    <s v="Married"/>
    <n v="82497"/>
    <n v="0"/>
    <n v="0"/>
    <x v="119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  <n v="1919"/>
    <n v="18"/>
    <n v="213.22"/>
    <n v="959.5"/>
    <n v="746.28"/>
    <x v="2"/>
    <n v="46"/>
    <x v="0"/>
    <x v="0"/>
  </r>
  <r>
    <n v="3503"/>
    <n v="1950"/>
    <s v="Graduation"/>
    <s v="Divorced"/>
    <n v="82460"/>
    <n v="0"/>
    <n v="0"/>
    <x v="12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n v="974"/>
    <n v="14"/>
    <n v="347.86"/>
    <n v="417.43"/>
    <n v="208.71"/>
    <x v="2"/>
    <n v="76"/>
    <x v="2"/>
    <x v="0"/>
  </r>
  <r>
    <n v="10129"/>
    <n v="1966"/>
    <s v="Graduation"/>
    <s v="Together"/>
    <n v="82427"/>
    <n v="0"/>
    <n v="0"/>
    <x v="121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  <n v="1456"/>
    <n v="20"/>
    <n v="218.4"/>
    <n v="873.6"/>
    <n v="364"/>
    <x v="2"/>
    <n v="60"/>
    <x v="1"/>
    <x v="1"/>
  </r>
  <r>
    <n v="6260"/>
    <n v="1955"/>
    <s v="Master"/>
    <s v="Together"/>
    <n v="82384"/>
    <n v="0"/>
    <n v="0"/>
    <x v="122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1"/>
    <n v="0"/>
    <n v="1957"/>
    <n v="26"/>
    <n v="225.81"/>
    <n v="978.5"/>
    <n v="752.69"/>
    <x v="2"/>
    <n v="71"/>
    <x v="2"/>
    <x v="6"/>
  </r>
  <r>
    <n v="4856"/>
    <n v="1957"/>
    <s v="2n Cycle"/>
    <s v="Married"/>
    <n v="82347"/>
    <n v="0"/>
    <n v="0"/>
    <x v="123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  <n v="1853"/>
    <n v="24"/>
    <n v="540.46"/>
    <n v="772.08"/>
    <n v="540.46"/>
    <x v="2"/>
    <n v="69"/>
    <x v="1"/>
    <x v="3"/>
  </r>
  <r>
    <n v="8722"/>
    <n v="1957"/>
    <s v="2n Cycle"/>
    <s v="Married"/>
    <n v="82347"/>
    <n v="0"/>
    <n v="0"/>
    <x v="123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1"/>
    <n v="0"/>
    <n v="1853"/>
    <n v="24"/>
    <n v="540.46"/>
    <n v="772.08"/>
    <n v="540.46"/>
    <x v="2"/>
    <n v="69"/>
    <x v="1"/>
    <x v="4"/>
  </r>
  <r>
    <n v="6292"/>
    <n v="1986"/>
    <s v="PhD"/>
    <s v="Married"/>
    <n v="82333"/>
    <n v="0"/>
    <n v="0"/>
    <x v="124"/>
    <n v="60"/>
    <n v="1311"/>
    <n v="0"/>
    <n v="359"/>
    <n v="46"/>
    <n v="89"/>
    <n v="17"/>
    <n v="1"/>
    <n v="4"/>
    <n v="3"/>
    <n v="10"/>
    <n v="2"/>
    <n v="0"/>
    <n v="0"/>
    <n v="1"/>
    <n v="0"/>
    <n v="0"/>
    <n v="1"/>
    <n v="0"/>
    <n v="1822"/>
    <n v="17"/>
    <n v="428.71"/>
    <n v="1071.76"/>
    <n v="321.52999999999997"/>
    <x v="2"/>
    <n v="40"/>
    <x v="0"/>
    <x v="5"/>
  </r>
  <r>
    <n v="3104"/>
    <n v="1961"/>
    <s v="Graduation"/>
    <s v="Single"/>
    <n v="82332"/>
    <n v="0"/>
    <n v="0"/>
    <x v="125"/>
    <n v="89"/>
    <n v="830"/>
    <n v="59"/>
    <n v="968"/>
    <n v="51"/>
    <n v="79"/>
    <n v="19"/>
    <n v="1"/>
    <n v="5"/>
    <n v="3"/>
    <n v="12"/>
    <n v="2"/>
    <n v="0"/>
    <n v="0"/>
    <n v="1"/>
    <n v="0"/>
    <n v="0"/>
    <n v="1"/>
    <n v="0"/>
    <n v="2006"/>
    <n v="20"/>
    <n v="501.5"/>
    <n v="1203.5999999999999"/>
    <n v="300.89999999999998"/>
    <x v="2"/>
    <n v="65"/>
    <x v="1"/>
    <x v="5"/>
  </r>
  <r>
    <n v="2186"/>
    <n v="1977"/>
    <s v="2n Cycle"/>
    <s v="Together"/>
    <n v="82326"/>
    <n v="0"/>
    <n v="0"/>
    <x v="126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1"/>
    <n v="0"/>
    <n v="2257"/>
    <n v="21"/>
    <n v="537.38"/>
    <n v="644.86"/>
    <n v="1074.76"/>
    <x v="2"/>
    <n v="49"/>
    <x v="0"/>
    <x v="1"/>
  </r>
  <r>
    <n v="5278"/>
    <n v="1964"/>
    <s v="Graduation"/>
    <s v="Married"/>
    <n v="82224"/>
    <n v="0"/>
    <n v="0"/>
    <x v="127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  <n v="902"/>
    <n v="20"/>
    <n v="270.60000000000002"/>
    <n v="225.5"/>
    <n v="405.9"/>
    <x v="2"/>
    <n v="62"/>
    <x v="1"/>
    <x v="5"/>
  </r>
  <r>
    <n v="8164"/>
    <n v="1978"/>
    <s v="PhD"/>
    <s v="Married"/>
    <n v="82170"/>
    <n v="0"/>
    <n v="0"/>
    <x v="128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n v="1908"/>
    <n v="18"/>
    <n v="530"/>
    <n v="742"/>
    <n v="636"/>
    <x v="2"/>
    <n v="48"/>
    <x v="0"/>
    <x v="0"/>
  </r>
  <r>
    <n v="7960"/>
    <n v="1962"/>
    <s v="2n Cycle"/>
    <s v="Together"/>
    <n v="82122"/>
    <n v="0"/>
    <n v="0"/>
    <x v="129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  <n v="1382"/>
    <n v="25"/>
    <n v="165.84"/>
    <n v="718.64"/>
    <n v="497.52"/>
    <x v="2"/>
    <n v="64"/>
    <x v="1"/>
    <x v="1"/>
  </r>
  <r>
    <n v="4597"/>
    <n v="1970"/>
    <s v="PhD"/>
    <s v="Together"/>
    <n v="82072"/>
    <n v="0"/>
    <n v="0"/>
    <x v="13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n v="2018"/>
    <n v="18"/>
    <n v="336.33"/>
    <n v="1457.44"/>
    <n v="224.22"/>
    <x v="2"/>
    <n v="56"/>
    <x v="1"/>
    <x v="0"/>
  </r>
  <r>
    <n v="9589"/>
    <n v="1948"/>
    <s v="PhD"/>
    <s v="Widow"/>
    <n v="82032"/>
    <n v="0"/>
    <n v="0"/>
    <x v="69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n v="1234"/>
    <n v="17"/>
    <n v="290.35000000000002"/>
    <n v="508.12"/>
    <n v="435.53"/>
    <x v="2"/>
    <n v="78"/>
    <x v="2"/>
    <x v="3"/>
  </r>
  <r>
    <n v="202"/>
    <n v="1948"/>
    <s v="PhD"/>
    <s v="Widow"/>
    <n v="82032"/>
    <n v="0"/>
    <n v="0"/>
    <x v="69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n v="1234"/>
    <n v="17"/>
    <n v="290.35000000000002"/>
    <n v="508.12"/>
    <n v="435.53"/>
    <x v="2"/>
    <n v="78"/>
    <x v="2"/>
    <x v="3"/>
  </r>
  <r>
    <n v="6810"/>
    <n v="1983"/>
    <s v="Graduation"/>
    <s v="Divorced"/>
    <n v="82025"/>
    <n v="0"/>
    <n v="0"/>
    <x v="131"/>
    <n v="76"/>
    <n v="267"/>
    <n v="98"/>
    <n v="606"/>
    <n v="48"/>
    <n v="70"/>
    <n v="98"/>
    <n v="1"/>
    <n v="3"/>
    <n v="2"/>
    <n v="6"/>
    <n v="1"/>
    <n v="0"/>
    <n v="0"/>
    <n v="1"/>
    <n v="0"/>
    <n v="0"/>
    <n v="1"/>
    <n v="0"/>
    <n v="1187"/>
    <n v="11"/>
    <n v="323.73"/>
    <n v="647.45000000000005"/>
    <n v="215.82"/>
    <x v="2"/>
    <n v="43"/>
    <x v="0"/>
    <x v="0"/>
  </r>
  <r>
    <n v="10446"/>
    <n v="1957"/>
    <s v="PhD"/>
    <s v="Married"/>
    <n v="82017"/>
    <n v="0"/>
    <n v="0"/>
    <x v="132"/>
    <n v="58"/>
    <n v="184"/>
    <n v="23"/>
    <n v="446"/>
    <n v="30"/>
    <n v="23"/>
    <n v="23"/>
    <n v="1"/>
    <n v="5"/>
    <n v="4"/>
    <n v="7"/>
    <n v="2"/>
    <n v="0"/>
    <n v="1"/>
    <n v="1"/>
    <n v="1"/>
    <n v="0"/>
    <n v="1"/>
    <n v="0"/>
    <n v="729"/>
    <n v="16"/>
    <n v="227.81"/>
    <n v="318.94"/>
    <n v="182.25"/>
    <x v="2"/>
    <n v="69"/>
    <x v="1"/>
    <x v="4"/>
  </r>
  <r>
    <n v="8395"/>
    <n v="1961"/>
    <s v="Graduation"/>
    <s v="Single"/>
    <n v="82014"/>
    <n v="0"/>
    <n v="0"/>
    <x v="133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1"/>
    <n v="0"/>
    <n v="1511"/>
    <n v="21"/>
    <n v="215.86"/>
    <n v="863.43"/>
    <n v="431.71"/>
    <x v="2"/>
    <n v="65"/>
    <x v="1"/>
    <x v="0"/>
  </r>
  <r>
    <n v="5341"/>
    <n v="1962"/>
    <s v="2n Cycle"/>
    <s v="Divorced"/>
    <n v="81975"/>
    <n v="0"/>
    <n v="1"/>
    <x v="134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  <n v="1588"/>
    <n v="13"/>
    <n v="732.92"/>
    <n v="488.62"/>
    <n v="366.46"/>
    <x v="2"/>
    <n v="64"/>
    <x v="1"/>
    <x v="0"/>
  </r>
  <r>
    <n v="1103"/>
    <n v="1976"/>
    <s v="Master"/>
    <s v="Married"/>
    <n v="81929"/>
    <n v="1"/>
    <n v="0"/>
    <x v="135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1"/>
    <n v="0"/>
    <n v="2053"/>
    <n v="18"/>
    <n v="456.22"/>
    <n v="1140.56"/>
    <n v="456.22"/>
    <x v="2"/>
    <n v="50"/>
    <x v="0"/>
    <x v="6"/>
  </r>
  <r>
    <n v="1650"/>
    <n v="1960"/>
    <s v="Master"/>
    <s v="Married"/>
    <n v="81843"/>
    <n v="0"/>
    <n v="0"/>
    <x v="136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n v="1643"/>
    <n v="26"/>
    <n v="315.95999999999998"/>
    <n v="758.31"/>
    <n v="568.73"/>
    <x v="2"/>
    <n v="66"/>
    <x v="1"/>
    <x v="1"/>
  </r>
  <r>
    <n v="9292"/>
    <n v="1952"/>
    <s v="Graduation"/>
    <s v="Married"/>
    <n v="81795"/>
    <n v="0"/>
    <n v="0"/>
    <x v="137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n v="1382"/>
    <n v="22"/>
    <n v="251.27"/>
    <n v="439.73"/>
    <n v="691"/>
    <x v="2"/>
    <n v="74"/>
    <x v="2"/>
    <x v="1"/>
  </r>
  <r>
    <n v="3179"/>
    <n v="1980"/>
    <s v="Graduation"/>
    <s v="Single"/>
    <n v="81741"/>
    <n v="0"/>
    <n v="0"/>
    <x v="138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n v="1572"/>
    <n v="19"/>
    <n v="496.42"/>
    <n v="579.16"/>
    <n v="496.42"/>
    <x v="2"/>
    <n v="46"/>
    <x v="0"/>
    <x v="1"/>
  </r>
  <r>
    <n v="5687"/>
    <n v="1980"/>
    <s v="Graduation"/>
    <s v="Divorced"/>
    <n v="81702"/>
    <n v="0"/>
    <n v="0"/>
    <x v="61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n v="1633"/>
    <n v="26"/>
    <n v="439.65"/>
    <n v="753.69"/>
    <n v="439.65"/>
    <x v="2"/>
    <n v="46"/>
    <x v="0"/>
    <x v="4"/>
  </r>
  <r>
    <n v="9504"/>
    <n v="1949"/>
    <s v="Master"/>
    <s v="Married"/>
    <n v="81698"/>
    <n v="0"/>
    <n v="0"/>
    <x v="139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1"/>
    <n v="0"/>
    <n v="1008"/>
    <n v="24"/>
    <n v="126"/>
    <n v="546"/>
    <n v="336"/>
    <x v="2"/>
    <n v="77"/>
    <x v="2"/>
    <x v="1"/>
  </r>
  <r>
    <n v="1524"/>
    <n v="1983"/>
    <s v="2n Cycle"/>
    <s v="Single"/>
    <n v="81698"/>
    <n v="0"/>
    <n v="0"/>
    <x v="140"/>
    <n v="1"/>
    <n v="709"/>
    <n v="45"/>
    <n v="115"/>
    <n v="30"/>
    <n v="160"/>
    <n v="45"/>
    <n v="1"/>
    <n v="8"/>
    <n v="2"/>
    <n v="5"/>
    <n v="5"/>
    <n v="0"/>
    <n v="0"/>
    <n v="0"/>
    <n v="1"/>
    <n v="0"/>
    <n v="1"/>
    <n v="0"/>
    <n v="1104"/>
    <n v="15"/>
    <n v="588.79999999999995"/>
    <n v="368"/>
    <n v="147.19999999999999"/>
    <x v="2"/>
    <n v="43"/>
    <x v="0"/>
    <x v="1"/>
  </r>
  <r>
    <n v="2410"/>
    <n v="1969"/>
    <s v="Graduation"/>
    <s v="Single"/>
    <n v="81657"/>
    <n v="0"/>
    <n v="0"/>
    <x v="141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n v="1097"/>
    <n v="15"/>
    <n v="219.4"/>
    <n v="585.07000000000005"/>
    <n v="292.52999999999997"/>
    <x v="2"/>
    <n v="57"/>
    <x v="1"/>
    <x v="1"/>
  </r>
  <r>
    <n v="9298"/>
    <n v="1947"/>
    <s v="PhD"/>
    <s v="Together"/>
    <n v="81574"/>
    <n v="0"/>
    <n v="0"/>
    <x v="4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  <n v="1798"/>
    <n v="17"/>
    <n v="423.06"/>
    <n v="846.12"/>
    <n v="528.82000000000005"/>
    <x v="2"/>
    <n v="79"/>
    <x v="2"/>
    <x v="0"/>
  </r>
  <r>
    <n v="1544"/>
    <n v="1967"/>
    <s v="Master"/>
    <s v="Divorced"/>
    <n v="81380"/>
    <n v="0"/>
    <n v="0"/>
    <x v="14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n v="1893"/>
    <n v="16"/>
    <n v="473.25"/>
    <n v="1183.1300000000001"/>
    <n v="236.63"/>
    <x v="2"/>
    <n v="59"/>
    <x v="1"/>
    <x v="4"/>
  </r>
  <r>
    <n v="4608"/>
    <n v="1987"/>
    <s v="Graduation"/>
    <s v="Divorced"/>
    <n v="81361"/>
    <n v="0"/>
    <n v="0"/>
    <x v="143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1"/>
    <n v="0"/>
    <n v="778"/>
    <n v="26"/>
    <n v="89.77"/>
    <n v="389"/>
    <n v="299.23"/>
    <x v="2"/>
    <n v="39"/>
    <x v="3"/>
    <x v="0"/>
  </r>
  <r>
    <n v="535"/>
    <n v="1987"/>
    <s v="Graduation"/>
    <s v="Divorced"/>
    <n v="81361"/>
    <n v="0"/>
    <n v="0"/>
    <x v="143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n v="778"/>
    <n v="26"/>
    <n v="89.77"/>
    <n v="389"/>
    <n v="299.23"/>
    <x v="2"/>
    <n v="39"/>
    <x v="3"/>
    <x v="5"/>
  </r>
  <r>
    <n v="8624"/>
    <n v="1958"/>
    <s v="Graduation"/>
    <s v="Married"/>
    <n v="81320"/>
    <n v="0"/>
    <n v="0"/>
    <x v="144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n v="928"/>
    <n v="17"/>
    <n v="218.35"/>
    <n v="545.88"/>
    <n v="163.76"/>
    <x v="2"/>
    <n v="68"/>
    <x v="1"/>
    <x v="0"/>
  </r>
  <r>
    <n v="4673"/>
    <n v="1963"/>
    <s v="PhD"/>
    <s v="Married"/>
    <n v="81300"/>
    <n v="0"/>
    <n v="1"/>
    <x v="145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1"/>
    <n v="0"/>
    <n v="1241"/>
    <n v="18"/>
    <n v="689.44"/>
    <n v="344.72"/>
    <n v="206.83"/>
    <x v="2"/>
    <n v="63"/>
    <x v="1"/>
    <x v="1"/>
  </r>
  <r>
    <n v="1137"/>
    <n v="1964"/>
    <s v="Graduation"/>
    <s v="Single"/>
    <n v="81246"/>
    <n v="0"/>
    <n v="0"/>
    <x v="146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  <n v="1379"/>
    <n v="16"/>
    <n v="344.75"/>
    <n v="603.30999999999995"/>
    <n v="430.94"/>
    <x v="2"/>
    <n v="62"/>
    <x v="1"/>
    <x v="1"/>
  </r>
  <r>
    <n v="295"/>
    <n v="1989"/>
    <s v="Graduation"/>
    <s v="Single"/>
    <n v="81217"/>
    <n v="0"/>
    <n v="0"/>
    <x v="147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n v="1157"/>
    <n v="21"/>
    <n v="165.29"/>
    <n v="606.04999999999995"/>
    <n v="385.67"/>
    <x v="2"/>
    <n v="37"/>
    <x v="3"/>
    <x v="1"/>
  </r>
  <r>
    <n v="6071"/>
    <n v="1989"/>
    <s v="Graduation"/>
    <s v="Single"/>
    <n v="81217"/>
    <n v="0"/>
    <n v="0"/>
    <x v="147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n v="1157"/>
    <n v="21"/>
    <n v="165.29"/>
    <n v="606.04999999999995"/>
    <n v="385.67"/>
    <x v="2"/>
    <n v="37"/>
    <x v="3"/>
    <x v="1"/>
  </r>
  <r>
    <n v="5848"/>
    <n v="1970"/>
    <s v="Graduation"/>
    <s v="Together"/>
    <n v="81205"/>
    <n v="0"/>
    <n v="0"/>
    <x v="148"/>
    <n v="43"/>
    <n v="724"/>
    <n v="74"/>
    <n v="929"/>
    <n v="97"/>
    <n v="55"/>
    <n v="130"/>
    <n v="1"/>
    <n v="5"/>
    <n v="6"/>
    <n v="7"/>
    <n v="2"/>
    <n v="1"/>
    <n v="0"/>
    <n v="1"/>
    <n v="0"/>
    <n v="1"/>
    <n v="1"/>
    <n v="0"/>
    <n v="2009"/>
    <n v="18"/>
    <n v="558.05999999999995"/>
    <n v="781.28"/>
    <n v="669.67"/>
    <x v="2"/>
    <n v="56"/>
    <x v="1"/>
    <x v="3"/>
  </r>
  <r>
    <n v="203"/>
    <n v="1975"/>
    <s v="Master"/>
    <s v="Single"/>
    <n v="81169"/>
    <n v="0"/>
    <n v="0"/>
    <x v="149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n v="2089"/>
    <n v="21"/>
    <n v="497.38"/>
    <n v="895.29"/>
    <n v="696.33"/>
    <x v="2"/>
    <n v="51"/>
    <x v="0"/>
    <x v="1"/>
  </r>
  <r>
    <n v="988"/>
    <n v="1965"/>
    <s v="Graduation"/>
    <s v="Married"/>
    <n v="81168"/>
    <n v="0"/>
    <n v="0"/>
    <x v="15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  <n v="1193"/>
    <n v="17"/>
    <n v="421.06"/>
    <n v="491.24"/>
    <n v="280.70999999999998"/>
    <x v="2"/>
    <n v="61"/>
    <x v="1"/>
    <x v="1"/>
  </r>
  <r>
    <n v="4394"/>
    <n v="1965"/>
    <s v="PhD"/>
    <s v="Married"/>
    <n v="81051"/>
    <n v="0"/>
    <n v="0"/>
    <x v="16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  <n v="1501"/>
    <n v="22"/>
    <n v="341.14"/>
    <n v="818.73"/>
    <n v="341.14"/>
    <x v="2"/>
    <n v="61"/>
    <x v="1"/>
    <x v="1"/>
  </r>
  <r>
    <n v="2079"/>
    <n v="1947"/>
    <s v="2n Cycle"/>
    <s v="Married"/>
    <n v="81044"/>
    <n v="0"/>
    <n v="0"/>
    <x v="151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n v="1208"/>
    <n v="21"/>
    <n v="287.62"/>
    <n v="575.24"/>
    <n v="345.14"/>
    <x v="2"/>
    <n v="79"/>
    <x v="2"/>
    <x v="2"/>
  </r>
  <r>
    <n v="2150"/>
    <n v="1958"/>
    <s v="PhD"/>
    <s v="Widow"/>
    <n v="80995"/>
    <n v="0"/>
    <n v="1"/>
    <x v="152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n v="1482"/>
    <n v="21"/>
    <n v="564.57000000000005"/>
    <n v="282.29000000000002"/>
    <n v="635.14"/>
    <x v="2"/>
    <n v="68"/>
    <x v="1"/>
    <x v="4"/>
  </r>
  <r>
    <n v="7966"/>
    <n v="1959"/>
    <s v="Graduation"/>
    <s v="Single"/>
    <n v="80982"/>
    <n v="1"/>
    <n v="1"/>
    <x v="153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0"/>
    <n v="1"/>
    <n v="1191"/>
    <n v="27"/>
    <n v="485.22"/>
    <n v="485.22"/>
    <n v="220.56"/>
    <x v="2"/>
    <n v="67"/>
    <x v="1"/>
    <x v="1"/>
  </r>
  <r>
    <n v="3667"/>
    <n v="1969"/>
    <s v="Graduation"/>
    <s v="Married"/>
    <n v="80952"/>
    <n v="0"/>
    <n v="0"/>
    <x v="154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1"/>
    <n v="0"/>
    <n v="1757"/>
    <n v="24"/>
    <n v="585.66999999999996"/>
    <n v="805.29"/>
    <n v="366.04"/>
    <x v="2"/>
    <n v="57"/>
    <x v="1"/>
    <x v="5"/>
  </r>
  <r>
    <n v="9274"/>
    <n v="1961"/>
    <s v="Master"/>
    <s v="Married"/>
    <n v="80950"/>
    <n v="0"/>
    <n v="0"/>
    <x v="15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  <n v="1213"/>
    <n v="22"/>
    <n v="330.82"/>
    <n v="496.23"/>
    <n v="385.95"/>
    <x v="2"/>
    <n v="65"/>
    <x v="1"/>
    <x v="0"/>
  </r>
  <r>
    <n v="10245"/>
    <n v="1986"/>
    <s v="2n Cycle"/>
    <s v="Single"/>
    <n v="80910"/>
    <n v="0"/>
    <n v="0"/>
    <x v="119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n v="756"/>
    <n v="14"/>
    <n v="162"/>
    <n v="432"/>
    <n v="162"/>
    <x v="2"/>
    <n v="40"/>
    <x v="0"/>
    <x v="1"/>
  </r>
  <r>
    <n v="3434"/>
    <n v="1951"/>
    <s v="Graduation"/>
    <s v="Single"/>
    <n v="80872"/>
    <n v="0"/>
    <n v="0"/>
    <x v="156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n v="1336"/>
    <n v="18"/>
    <n v="296.89"/>
    <n v="742.22"/>
    <n v="296.89"/>
    <x v="2"/>
    <n v="75"/>
    <x v="2"/>
    <x v="1"/>
  </r>
  <r>
    <n v="4789"/>
    <n v="1953"/>
    <s v="Graduation"/>
    <s v="Together"/>
    <n v="80812"/>
    <n v="0"/>
    <n v="0"/>
    <x v="157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  <n v="1677"/>
    <n v="17"/>
    <n v="394.59"/>
    <n v="493.24"/>
    <n v="789.18"/>
    <x v="2"/>
    <n v="73"/>
    <x v="2"/>
    <x v="3"/>
  </r>
  <r>
    <n v="5718"/>
    <n v="1950"/>
    <s v="Graduation"/>
    <s v="Married"/>
    <n v="80763"/>
    <n v="0"/>
    <n v="0"/>
    <x v="129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1"/>
    <n v="0"/>
    <n v="1415"/>
    <n v="22"/>
    <n v="321.58999999999997"/>
    <n v="385.91"/>
    <n v="707.5"/>
    <x v="2"/>
    <n v="76"/>
    <x v="2"/>
    <x v="0"/>
  </r>
  <r>
    <n v="4687"/>
    <n v="1958"/>
    <s v="Master"/>
    <s v="Married"/>
    <n v="80739"/>
    <n v="0"/>
    <n v="0"/>
    <x v="158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n v="1633"/>
    <n v="23"/>
    <n v="213"/>
    <n v="639"/>
    <n v="781"/>
    <x v="2"/>
    <n v="68"/>
    <x v="1"/>
    <x v="1"/>
  </r>
  <r>
    <n v="1065"/>
    <n v="1963"/>
    <s v="Graduation"/>
    <s v="Single"/>
    <n v="80695"/>
    <n v="0"/>
    <n v="0"/>
    <x v="146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n v="1918"/>
    <n v="18"/>
    <n v="532.78"/>
    <n v="532.78"/>
    <n v="852.44"/>
    <x v="2"/>
    <n v="63"/>
    <x v="1"/>
    <x v="2"/>
  </r>
  <r>
    <n v="6905"/>
    <n v="1994"/>
    <s v="Graduation"/>
    <s v="Together"/>
    <n v="80685"/>
    <n v="0"/>
    <n v="0"/>
    <x v="159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n v="1004"/>
    <n v="20"/>
    <n v="301.2"/>
    <n v="502"/>
    <n v="200.8"/>
    <x v="2"/>
    <n v="32"/>
    <x v="3"/>
    <x v="1"/>
  </r>
  <r>
    <n v="3661"/>
    <n v="1995"/>
    <s v="2n Cycle"/>
    <s v="Single"/>
    <n v="80617"/>
    <n v="0"/>
    <n v="0"/>
    <x v="16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n v="1435"/>
    <n v="18"/>
    <n v="318.89"/>
    <n v="637.78"/>
    <n v="478.33"/>
    <x v="2"/>
    <n v="31"/>
    <x v="3"/>
    <x v="3"/>
  </r>
  <r>
    <n v="4310"/>
    <n v="1944"/>
    <s v="Graduation"/>
    <s v="Married"/>
    <n v="80589"/>
    <n v="0"/>
    <n v="0"/>
    <x v="141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1"/>
    <n v="0"/>
    <n v="1428"/>
    <n v="20"/>
    <n v="357"/>
    <n v="357"/>
    <n v="714"/>
    <x v="2"/>
    <n v="82"/>
    <x v="2"/>
    <x v="6"/>
  </r>
  <r>
    <n v="9209"/>
    <n v="1971"/>
    <s v="Master"/>
    <s v="Together"/>
    <n v="80573"/>
    <n v="0"/>
    <n v="0"/>
    <x v="161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n v="1564"/>
    <n v="23"/>
    <n v="272"/>
    <n v="884"/>
    <n v="408"/>
    <x v="2"/>
    <n v="55"/>
    <x v="1"/>
    <x v="0"/>
  </r>
  <r>
    <n v="6417"/>
    <n v="1971"/>
    <s v="Master"/>
    <s v="Together"/>
    <n v="80573"/>
    <n v="0"/>
    <n v="0"/>
    <x v="161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n v="1564"/>
    <n v="23"/>
    <n v="272"/>
    <n v="884"/>
    <n v="408"/>
    <x v="2"/>
    <n v="55"/>
    <x v="1"/>
    <x v="1"/>
  </r>
  <r>
    <n v="8717"/>
    <n v="1975"/>
    <s v="PhD"/>
    <s v="Married"/>
    <n v="80427"/>
    <n v="0"/>
    <n v="1"/>
    <x v="65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n v="1835"/>
    <n v="27"/>
    <n v="747.59"/>
    <n v="543.70000000000005"/>
    <n v="543.70000000000005"/>
    <x v="2"/>
    <n v="51"/>
    <x v="0"/>
    <x v="3"/>
  </r>
  <r>
    <n v="7396"/>
    <n v="1966"/>
    <s v="Graduation"/>
    <s v="Married"/>
    <n v="80398"/>
    <n v="0"/>
    <n v="0"/>
    <x v="162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  <n v="1597"/>
    <n v="25"/>
    <n v="319.39999999999998"/>
    <n v="766.56"/>
    <n v="511.04"/>
    <x v="2"/>
    <n v="60"/>
    <x v="1"/>
    <x v="1"/>
  </r>
  <r>
    <n v="6086"/>
    <n v="1955"/>
    <s v="Graduation"/>
    <s v="Married"/>
    <n v="80395"/>
    <n v="0"/>
    <n v="0"/>
    <x v="3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  <n v="1380"/>
    <n v="23"/>
    <n v="360"/>
    <n v="720"/>
    <n v="300"/>
    <x v="2"/>
    <n v="71"/>
    <x v="2"/>
    <x v="6"/>
  </r>
  <r>
    <n v="737"/>
    <n v="1949"/>
    <s v="PhD"/>
    <s v="Married"/>
    <n v="80360"/>
    <n v="0"/>
    <n v="0"/>
    <x v="11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  <n v="2231"/>
    <n v="13"/>
    <n v="686.46"/>
    <n v="858.08"/>
    <n v="686.46"/>
    <x v="2"/>
    <n v="77"/>
    <x v="2"/>
    <x v="1"/>
  </r>
  <r>
    <n v="7849"/>
    <n v="1970"/>
    <s v="PhD"/>
    <s v="Married"/>
    <n v="80336"/>
    <n v="0"/>
    <n v="0"/>
    <x v="163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n v="1052"/>
    <n v="24"/>
    <n v="87.67"/>
    <n v="569.83000000000004"/>
    <n v="394.5"/>
    <x v="2"/>
    <n v="56"/>
    <x v="1"/>
    <x v="1"/>
  </r>
  <r>
    <n v="2730"/>
    <n v="1955"/>
    <s v="Graduation"/>
    <s v="Single"/>
    <n v="80317"/>
    <n v="0"/>
    <n v="0"/>
    <x v="164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n v="1231"/>
    <n v="17"/>
    <n v="217.24"/>
    <n v="724.12"/>
    <n v="289.64999999999998"/>
    <x v="2"/>
    <n v="71"/>
    <x v="2"/>
    <x v="4"/>
  </r>
  <r>
    <n v="3711"/>
    <n v="1944"/>
    <s v="Master"/>
    <s v="Married"/>
    <n v="80184"/>
    <n v="0"/>
    <n v="0"/>
    <x v="4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  <n v="1902"/>
    <n v="19"/>
    <n v="600.63"/>
    <n v="1001.05"/>
    <n v="300.32"/>
    <x v="2"/>
    <n v="82"/>
    <x v="2"/>
    <x v="1"/>
  </r>
  <r>
    <n v="7428"/>
    <n v="1975"/>
    <s v="Graduation"/>
    <s v="Together"/>
    <n v="80144"/>
    <n v="0"/>
    <n v="0"/>
    <x v="165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n v="1367"/>
    <n v="18"/>
    <n v="227.83"/>
    <n v="607.55999999999995"/>
    <n v="531.61"/>
    <x v="2"/>
    <n v="51"/>
    <x v="0"/>
    <x v="6"/>
  </r>
  <r>
    <n v="3690"/>
    <n v="1986"/>
    <s v="Master"/>
    <s v="Married"/>
    <n v="80141"/>
    <n v="0"/>
    <n v="0"/>
    <x v="166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1"/>
    <n v="0"/>
    <n v="2091"/>
    <n v="21"/>
    <n v="697"/>
    <n v="995.71"/>
    <n v="398.29"/>
    <x v="2"/>
    <n v="40"/>
    <x v="0"/>
    <x v="1"/>
  </r>
  <r>
    <n v="2176"/>
    <n v="1972"/>
    <s v="Graduation"/>
    <s v="Married"/>
    <n v="80134"/>
    <n v="1"/>
    <n v="0"/>
    <x v="167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n v="1690"/>
    <n v="14"/>
    <n v="603.57000000000005"/>
    <n v="724.29"/>
    <n v="362.14"/>
    <x v="2"/>
    <n v="54"/>
    <x v="0"/>
    <x v="0"/>
  </r>
  <r>
    <n v="9121"/>
    <n v="1972"/>
    <s v="Graduation"/>
    <s v="Married"/>
    <n v="80134"/>
    <n v="1"/>
    <n v="0"/>
    <x v="167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n v="1690"/>
    <n v="14"/>
    <n v="603.57000000000005"/>
    <n v="724.29"/>
    <n v="362.14"/>
    <x v="2"/>
    <n v="54"/>
    <x v="0"/>
    <x v="6"/>
  </r>
  <r>
    <n v="5067"/>
    <n v="1994"/>
    <s v="Graduation"/>
    <s v="Together"/>
    <n v="80134"/>
    <n v="0"/>
    <n v="0"/>
    <x v="168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  <n v="1378"/>
    <n v="20"/>
    <n v="137.80000000000001"/>
    <n v="757.9"/>
    <n v="482.3"/>
    <x v="2"/>
    <n v="32"/>
    <x v="3"/>
    <x v="1"/>
  </r>
  <r>
    <n v="1225"/>
    <n v="1963"/>
    <s v="Graduation"/>
    <s v="Married"/>
    <n v="80124"/>
    <n v="0"/>
    <n v="0"/>
    <x v="169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n v="1495"/>
    <n v="18"/>
    <n v="249.17"/>
    <n v="664.44"/>
    <n v="581.39"/>
    <x v="2"/>
    <n v="63"/>
    <x v="1"/>
    <x v="0"/>
  </r>
  <r>
    <n v="7059"/>
    <n v="1963"/>
    <s v="Graduation"/>
    <s v="Married"/>
    <n v="80124"/>
    <n v="0"/>
    <n v="0"/>
    <x v="169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n v="1495"/>
    <n v="18"/>
    <n v="249.17"/>
    <n v="664.44"/>
    <n v="581.39"/>
    <x v="2"/>
    <n v="63"/>
    <x v="1"/>
    <x v="1"/>
  </r>
  <r>
    <n v="9938"/>
    <n v="1954"/>
    <s v="Graduation"/>
    <s v="Married"/>
    <n v="80067"/>
    <n v="0"/>
    <n v="0"/>
    <x v="17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  <n v="1600"/>
    <n v="16"/>
    <n v="400"/>
    <n v="600"/>
    <n v="600"/>
    <x v="2"/>
    <n v="72"/>
    <x v="2"/>
    <x v="3"/>
  </r>
  <r>
    <n v="8601"/>
    <n v="1980"/>
    <s v="Graduation"/>
    <s v="Married"/>
    <n v="80011"/>
    <n v="0"/>
    <n v="1"/>
    <x v="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n v="1395"/>
    <n v="19"/>
    <n v="587.37"/>
    <n v="367.11"/>
    <n v="440.53"/>
    <x v="2"/>
    <n v="46"/>
    <x v="0"/>
    <x v="6"/>
  </r>
  <r>
    <n v="10102"/>
    <n v="1966"/>
    <s v="Graduation"/>
    <s v="Widow"/>
    <n v="79946"/>
    <n v="0"/>
    <n v="0"/>
    <x v="156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n v="1478"/>
    <n v="21"/>
    <n v="351.9"/>
    <n v="351.9"/>
    <n v="774.19"/>
    <x v="2"/>
    <n v="60"/>
    <x v="1"/>
    <x v="0"/>
  </r>
  <r>
    <n v="1371"/>
    <n v="1976"/>
    <s v="Graduation"/>
    <s v="Single"/>
    <n v="79941"/>
    <n v="0"/>
    <n v="0"/>
    <x v="171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n v="984"/>
    <n v="15"/>
    <n v="131.19999999999999"/>
    <n v="590.4"/>
    <n v="262.39999999999998"/>
    <x v="2"/>
    <n v="50"/>
    <x v="0"/>
    <x v="6"/>
  </r>
  <r>
    <n v="460"/>
    <n v="1972"/>
    <s v="PhD"/>
    <s v="Married"/>
    <n v="79930"/>
    <n v="0"/>
    <n v="0"/>
    <x v="7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n v="1753"/>
    <n v="16"/>
    <n v="328.69"/>
    <n v="876.5"/>
    <n v="547.80999999999995"/>
    <x v="2"/>
    <n v="54"/>
    <x v="0"/>
    <x v="0"/>
  </r>
  <r>
    <n v="8314"/>
    <n v="1982"/>
    <s v="Graduation"/>
    <s v="Married"/>
    <n v="79908"/>
    <n v="0"/>
    <n v="0"/>
    <x v="1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  <n v="1772"/>
    <n v="18"/>
    <n v="492.22"/>
    <n v="689.11"/>
    <n v="590.66999999999996"/>
    <x v="2"/>
    <n v="44"/>
    <x v="0"/>
    <x v="1"/>
  </r>
  <r>
    <n v="4828"/>
    <n v="1954"/>
    <s v="Graduation"/>
    <s v="Divorced"/>
    <n v="79865"/>
    <n v="0"/>
    <n v="1"/>
    <x v="172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n v="792"/>
    <n v="20"/>
    <n v="198"/>
    <n v="198"/>
    <n v="396"/>
    <x v="2"/>
    <n v="72"/>
    <x v="2"/>
    <x v="0"/>
  </r>
  <r>
    <n v="6343"/>
    <n v="1959"/>
    <s v="Graduation"/>
    <s v="Married"/>
    <n v="79823"/>
    <n v="0"/>
    <n v="1"/>
    <x v="39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  <n v="1518"/>
    <n v="22"/>
    <n v="414"/>
    <n v="483"/>
    <n v="621"/>
    <x v="2"/>
    <n v="67"/>
    <x v="1"/>
    <x v="6"/>
  </r>
  <r>
    <n v="4790"/>
    <n v="1958"/>
    <s v="Graduation"/>
    <s v="Divorced"/>
    <n v="79803"/>
    <n v="0"/>
    <n v="1"/>
    <x v="173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n v="868"/>
    <n v="12"/>
    <n v="289.33"/>
    <n v="361.67"/>
    <n v="217"/>
    <x v="2"/>
    <n v="68"/>
    <x v="1"/>
    <x v="1"/>
  </r>
  <r>
    <n v="9058"/>
    <n v="1955"/>
    <s v="Graduation"/>
    <s v="Widow"/>
    <n v="79800"/>
    <n v="0"/>
    <n v="0"/>
    <x v="61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1"/>
    <n v="0"/>
    <n v="1867"/>
    <n v="21"/>
    <n v="444.52"/>
    <n v="444.52"/>
    <n v="977.95"/>
    <x v="2"/>
    <n v="71"/>
    <x v="2"/>
    <x v="1"/>
  </r>
  <r>
    <n v="9449"/>
    <n v="1958"/>
    <s v="PhD"/>
    <s v="Single"/>
    <n v="79761"/>
    <n v="0"/>
    <n v="1"/>
    <x v="84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n v="605"/>
    <n v="18"/>
    <n v="168.06"/>
    <n v="369.72"/>
    <n v="67.22"/>
    <x v="2"/>
    <n v="68"/>
    <x v="1"/>
    <x v="0"/>
  </r>
  <r>
    <n v="8093"/>
    <n v="1969"/>
    <s v="Master"/>
    <s v="Married"/>
    <n v="79734"/>
    <n v="0"/>
    <n v="0"/>
    <x v="171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  <n v="914"/>
    <n v="13"/>
    <n v="281.23"/>
    <n v="421.85"/>
    <n v="210.92"/>
    <x v="2"/>
    <n v="57"/>
    <x v="1"/>
    <x v="1"/>
  </r>
  <r>
    <n v="9305"/>
    <n v="1976"/>
    <s v="2n Cycle"/>
    <s v="Single"/>
    <n v="79689"/>
    <n v="0"/>
    <n v="0"/>
    <x v="94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n v="1315"/>
    <n v="26"/>
    <n v="202.31"/>
    <n v="657.5"/>
    <n v="455.19"/>
    <x v="2"/>
    <n v="50"/>
    <x v="0"/>
    <x v="1"/>
  </r>
  <r>
    <n v="5303"/>
    <n v="1974"/>
    <s v="PhD"/>
    <s v="Together"/>
    <n v="79632"/>
    <n v="0"/>
    <n v="0"/>
    <x v="174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n v="1113"/>
    <n v="19"/>
    <n v="351.47"/>
    <n v="527.21"/>
    <n v="234.32"/>
    <x v="2"/>
    <n v="52"/>
    <x v="0"/>
    <x v="0"/>
  </r>
  <r>
    <n v="11071"/>
    <n v="1984"/>
    <s v="Graduation"/>
    <s v="Single"/>
    <n v="79607"/>
    <n v="0"/>
    <n v="0"/>
    <x v="175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1"/>
    <n v="0"/>
    <n v="1923"/>
    <n v="15"/>
    <n v="384.6"/>
    <n v="769.2"/>
    <n v="769.2"/>
    <x v="2"/>
    <n v="42"/>
    <x v="0"/>
    <x v="4"/>
  </r>
  <r>
    <n v="8504"/>
    <n v="1973"/>
    <s v="Graduation"/>
    <s v="Married"/>
    <n v="79593"/>
    <n v="0"/>
    <n v="0"/>
    <x v="156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n v="1366"/>
    <n v="18"/>
    <n v="379.44"/>
    <n v="531.22"/>
    <n v="455.33"/>
    <x v="2"/>
    <n v="53"/>
    <x v="0"/>
    <x v="5"/>
  </r>
  <r>
    <n v="1020"/>
    <n v="1973"/>
    <s v="Graduation"/>
    <s v="Married"/>
    <n v="79593"/>
    <n v="0"/>
    <n v="0"/>
    <x v="156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n v="1366"/>
    <n v="18"/>
    <n v="379.44"/>
    <n v="531.22"/>
    <n v="455.33"/>
    <x v="2"/>
    <n v="53"/>
    <x v="0"/>
    <x v="1"/>
  </r>
  <r>
    <n v="5125"/>
    <n v="1960"/>
    <s v="Graduation"/>
    <s v="Married"/>
    <n v="79530"/>
    <n v="0"/>
    <n v="0"/>
    <x v="176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n v="1348"/>
    <n v="25"/>
    <n v="215.68"/>
    <n v="593.12"/>
    <n v="539.20000000000005"/>
    <x v="2"/>
    <n v="66"/>
    <x v="1"/>
    <x v="1"/>
  </r>
  <r>
    <n v="9264"/>
    <n v="1986"/>
    <s v="Graduation"/>
    <s v="Married"/>
    <n v="79529"/>
    <n v="0"/>
    <n v="0"/>
    <x v="177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n v="1638"/>
    <n v="21"/>
    <n v="312"/>
    <n v="702"/>
    <n v="624"/>
    <x v="2"/>
    <n v="40"/>
    <x v="0"/>
    <x v="4"/>
  </r>
  <r>
    <n v="8707"/>
    <n v="1956"/>
    <s v="Graduation"/>
    <s v="Married"/>
    <n v="79456"/>
    <n v="0"/>
    <n v="0"/>
    <x v="159"/>
    <n v="12"/>
    <n v="565"/>
    <n v="42"/>
    <n v="548"/>
    <n v="64"/>
    <n v="83"/>
    <n v="99"/>
    <n v="1"/>
    <n v="5"/>
    <n v="6"/>
    <n v="4"/>
    <n v="3"/>
    <n v="0"/>
    <n v="0"/>
    <n v="0"/>
    <n v="0"/>
    <n v="0"/>
    <n v="1"/>
    <n v="0"/>
    <n v="1401"/>
    <n v="15"/>
    <n v="467"/>
    <n v="373.6"/>
    <n v="560.4"/>
    <x v="2"/>
    <n v="70"/>
    <x v="1"/>
    <x v="1"/>
  </r>
  <r>
    <n v="2939"/>
    <n v="1970"/>
    <s v="Master"/>
    <s v="Together"/>
    <n v="79419"/>
    <n v="0"/>
    <n v="0"/>
    <x v="178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n v="1631"/>
    <n v="14"/>
    <n v="466"/>
    <n v="466"/>
    <n v="699"/>
    <x v="2"/>
    <n v="56"/>
    <x v="1"/>
    <x v="4"/>
  </r>
  <r>
    <n v="7959"/>
    <n v="1961"/>
    <s v="Graduation"/>
    <s v="Married"/>
    <n v="79410"/>
    <n v="0"/>
    <n v="0"/>
    <x v="73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n v="1370"/>
    <n v="10"/>
    <n v="411"/>
    <n v="685"/>
    <n v="274"/>
    <x v="2"/>
    <n v="65"/>
    <x v="1"/>
    <x v="1"/>
  </r>
  <r>
    <n v="7734"/>
    <n v="1993"/>
    <s v="Graduation"/>
    <s v="Absurd"/>
    <n v="79244"/>
    <n v="0"/>
    <n v="0"/>
    <x v="179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1"/>
    <n v="0"/>
    <n v="1216"/>
    <n v="21"/>
    <n v="231.62"/>
    <n v="405.33"/>
    <n v="579.04999999999995"/>
    <x v="2"/>
    <n v="33"/>
    <x v="3"/>
    <x v="6"/>
  </r>
  <r>
    <n v="4122"/>
    <n v="1975"/>
    <s v="Graduation"/>
    <s v="Married"/>
    <n v="79205"/>
    <n v="0"/>
    <n v="0"/>
    <x v="18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1"/>
    <n v="0"/>
    <n v="895"/>
    <n v="15"/>
    <n v="358"/>
    <n v="238.67"/>
    <n v="298.33"/>
    <x v="2"/>
    <n v="51"/>
    <x v="0"/>
    <x v="1"/>
  </r>
  <r>
    <n v="1772"/>
    <n v="1975"/>
    <s v="PhD"/>
    <s v="Married"/>
    <n v="79174"/>
    <n v="0"/>
    <n v="0"/>
    <x v="166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1"/>
    <n v="0"/>
    <n v="2043"/>
    <n v="18"/>
    <n v="567.5"/>
    <n v="794.5"/>
    <n v="681"/>
    <x v="2"/>
    <n v="51"/>
    <x v="0"/>
    <x v="4"/>
  </r>
  <r>
    <n v="7500"/>
    <n v="1967"/>
    <s v="Graduation"/>
    <s v="Single"/>
    <n v="79146"/>
    <n v="1"/>
    <n v="1"/>
    <x v="26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n v="564"/>
    <n v="17"/>
    <n v="265.41000000000003"/>
    <n v="265.41000000000003"/>
    <n v="33.18"/>
    <x v="2"/>
    <n v="59"/>
    <x v="1"/>
    <x v="1"/>
  </r>
  <r>
    <n v="6887"/>
    <n v="1967"/>
    <s v="Graduation"/>
    <s v="Single"/>
    <n v="79146"/>
    <n v="1"/>
    <n v="1"/>
    <x v="26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n v="564"/>
    <n v="17"/>
    <n v="265.41000000000003"/>
    <n v="265.41000000000003"/>
    <n v="33.18"/>
    <x v="2"/>
    <n v="59"/>
    <x v="1"/>
    <x v="5"/>
  </r>
  <r>
    <n v="4114"/>
    <n v="1964"/>
    <s v="Master"/>
    <s v="Married"/>
    <n v="79143"/>
    <n v="0"/>
    <n v="0"/>
    <x v="181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n v="1693"/>
    <n v="28"/>
    <n v="362.79"/>
    <n v="786.04"/>
    <n v="544.17999999999995"/>
    <x v="2"/>
    <n v="62"/>
    <x v="1"/>
    <x v="6"/>
  </r>
  <r>
    <n v="3403"/>
    <n v="1958"/>
    <s v="PhD"/>
    <s v="Together"/>
    <n v="78952"/>
    <n v="0"/>
    <n v="1"/>
    <x v="182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n v="2092"/>
    <n v="19"/>
    <n v="220.21"/>
    <n v="1321.26"/>
    <n v="550.53"/>
    <x v="2"/>
    <n v="68"/>
    <x v="1"/>
    <x v="1"/>
  </r>
  <r>
    <n v="1915"/>
    <n v="1951"/>
    <s v="PhD"/>
    <s v="Married"/>
    <n v="78939"/>
    <n v="0"/>
    <n v="0"/>
    <x v="183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n v="1507"/>
    <n v="19"/>
    <n v="634.53"/>
    <n v="475.89"/>
    <n v="396.58"/>
    <x v="2"/>
    <n v="75"/>
    <x v="2"/>
    <x v="5"/>
  </r>
  <r>
    <n v="3967"/>
    <n v="1971"/>
    <s v="PhD"/>
    <s v="Married"/>
    <n v="78931"/>
    <n v="0"/>
    <n v="0"/>
    <x v="184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n v="943"/>
    <n v="23"/>
    <n v="82"/>
    <n v="533"/>
    <n v="328"/>
    <x v="2"/>
    <n v="55"/>
    <x v="1"/>
    <x v="4"/>
  </r>
  <r>
    <n v="9977"/>
    <n v="1973"/>
    <s v="Graduation"/>
    <s v="Divorced"/>
    <n v="78901"/>
    <n v="0"/>
    <n v="1"/>
    <x v="157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n v="734"/>
    <n v="17"/>
    <n v="388.59"/>
    <n v="215.88"/>
    <n v="129.53"/>
    <x v="2"/>
    <n v="53"/>
    <x v="0"/>
    <x v="2"/>
  </r>
  <r>
    <n v="2426"/>
    <n v="1964"/>
    <s v="PhD"/>
    <s v="Divorced"/>
    <n v="78825"/>
    <n v="0"/>
    <n v="0"/>
    <x v="185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1"/>
    <n v="0"/>
    <n v="895"/>
    <n v="28"/>
    <n v="159.82"/>
    <n v="415.54"/>
    <n v="319.64"/>
    <x v="2"/>
    <n v="62"/>
    <x v="1"/>
    <x v="1"/>
  </r>
  <r>
    <n v="1891"/>
    <n v="1980"/>
    <s v="Master"/>
    <s v="Divorced"/>
    <n v="78789"/>
    <n v="0"/>
    <n v="0"/>
    <x v="70"/>
    <n v="12"/>
    <n v="667"/>
    <n v="50"/>
    <n v="850"/>
    <n v="21"/>
    <n v="83"/>
    <n v="83"/>
    <n v="1"/>
    <n v="4"/>
    <n v="6"/>
    <n v="5"/>
    <n v="2"/>
    <n v="0"/>
    <n v="0"/>
    <n v="0"/>
    <n v="0"/>
    <n v="0"/>
    <n v="1"/>
    <n v="0"/>
    <n v="1754"/>
    <n v="15"/>
    <n v="467.73"/>
    <n v="584.66999999999996"/>
    <n v="701.6"/>
    <x v="2"/>
    <n v="46"/>
    <x v="0"/>
    <x v="1"/>
  </r>
  <r>
    <n v="4679"/>
    <n v="1977"/>
    <s v="Master"/>
    <s v="Married"/>
    <n v="78710"/>
    <n v="0"/>
    <n v="1"/>
    <x v="16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n v="1092"/>
    <n v="25"/>
    <n v="305.76"/>
    <n v="524.16"/>
    <n v="262.08"/>
    <x v="2"/>
    <n v="49"/>
    <x v="0"/>
    <x v="1"/>
  </r>
  <r>
    <n v="3698"/>
    <n v="1983"/>
    <s v="Graduation"/>
    <s v="Together"/>
    <n v="78687"/>
    <n v="0"/>
    <n v="0"/>
    <x v="186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1"/>
    <n v="0"/>
    <n v="2130"/>
    <n v="18"/>
    <n v="473.33"/>
    <n v="946.67"/>
    <n v="710"/>
    <x v="2"/>
    <n v="43"/>
    <x v="0"/>
    <x v="1"/>
  </r>
  <r>
    <n v="11088"/>
    <n v="1971"/>
    <s v="PhD"/>
    <s v="Together"/>
    <n v="78642"/>
    <n v="0"/>
    <n v="1"/>
    <x v="175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n v="1816"/>
    <n v="17"/>
    <n v="427.29"/>
    <n v="427.29"/>
    <n v="961.41"/>
    <x v="2"/>
    <n v="55"/>
    <x v="1"/>
    <x v="1"/>
  </r>
  <r>
    <n v="7274"/>
    <n v="1957"/>
    <s v="Graduation"/>
    <s v="Married"/>
    <n v="78618"/>
    <n v="0"/>
    <n v="0"/>
    <x v="187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  <n v="2153"/>
    <n v="21"/>
    <n v="410.1"/>
    <n v="1025.24"/>
    <n v="717.67"/>
    <x v="2"/>
    <n v="69"/>
    <x v="1"/>
    <x v="1"/>
  </r>
  <r>
    <n v="590"/>
    <n v="1970"/>
    <s v="Master"/>
    <s v="Divorced"/>
    <n v="78579"/>
    <n v="0"/>
    <n v="0"/>
    <x v="14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1"/>
    <n v="0"/>
    <n v="1812"/>
    <n v="15"/>
    <n v="604"/>
    <n v="483.2"/>
    <n v="724.8"/>
    <x v="2"/>
    <n v="56"/>
    <x v="1"/>
    <x v="1"/>
  </r>
  <r>
    <n v="1577"/>
    <n v="1946"/>
    <s v="Graduation"/>
    <s v="Married"/>
    <n v="78569"/>
    <n v="0"/>
    <n v="0"/>
    <x v="188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1"/>
    <n v="0"/>
    <n v="1736"/>
    <n v="14"/>
    <n v="496"/>
    <n v="496"/>
    <n v="744"/>
    <x v="2"/>
    <n v="80"/>
    <x v="2"/>
    <x v="1"/>
  </r>
  <r>
    <n v="9790"/>
    <n v="1957"/>
    <s v="Graduation"/>
    <s v="Single"/>
    <n v="78499"/>
    <n v="0"/>
    <n v="0"/>
    <x v="3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1"/>
    <n v="0"/>
    <n v="1334"/>
    <n v="18"/>
    <n v="815.22"/>
    <n v="296.44"/>
    <n v="222.33"/>
    <x v="2"/>
    <n v="69"/>
    <x v="1"/>
    <x v="4"/>
  </r>
  <r>
    <n v="6935"/>
    <n v="1951"/>
    <s v="2n Cycle"/>
    <s v="Married"/>
    <n v="78497"/>
    <n v="0"/>
    <n v="0"/>
    <x v="189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n v="978"/>
    <n v="24"/>
    <n v="203.75"/>
    <n v="489"/>
    <n v="285.25"/>
    <x v="2"/>
    <n v="75"/>
    <x v="2"/>
    <x v="3"/>
  </r>
  <r>
    <n v="4646"/>
    <n v="1951"/>
    <s v="2n Cycle"/>
    <s v="Married"/>
    <n v="78497"/>
    <n v="0"/>
    <n v="0"/>
    <x v="189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n v="978"/>
    <n v="24"/>
    <n v="203.75"/>
    <n v="489"/>
    <n v="285.25"/>
    <x v="2"/>
    <n v="75"/>
    <x v="2"/>
    <x v="4"/>
  </r>
  <r>
    <n v="1277"/>
    <n v="1960"/>
    <s v="Graduation"/>
    <s v="Together"/>
    <n v="78468"/>
    <n v="0"/>
    <n v="0"/>
    <x v="83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  <n v="1004"/>
    <n v="27"/>
    <n v="371.85"/>
    <n v="371.85"/>
    <n v="260.3"/>
    <x v="2"/>
    <n v="66"/>
    <x v="1"/>
    <x v="2"/>
  </r>
  <r>
    <n v="4530"/>
    <n v="1948"/>
    <s v="Master"/>
    <s v="Widow"/>
    <n v="78427"/>
    <n v="0"/>
    <n v="0"/>
    <x v="19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1"/>
    <n v="0"/>
    <n v="1930"/>
    <n v="20"/>
    <n v="289.5"/>
    <n v="965"/>
    <n v="675.5"/>
    <x v="2"/>
    <n v="78"/>
    <x v="2"/>
    <x v="5"/>
  </r>
  <r>
    <n v="7053"/>
    <n v="1966"/>
    <s v="PhD"/>
    <s v="Single"/>
    <n v="78420"/>
    <n v="0"/>
    <n v="0"/>
    <x v="191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n v="1453"/>
    <n v="21"/>
    <n v="207.57"/>
    <n v="553.52"/>
    <n v="691.9"/>
    <x v="2"/>
    <n v="60"/>
    <x v="1"/>
    <x v="0"/>
  </r>
  <r>
    <n v="2831"/>
    <n v="1976"/>
    <s v="Graduation"/>
    <s v="Together"/>
    <n v="78416"/>
    <n v="0"/>
    <n v="1"/>
    <x v="192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n v="1179"/>
    <n v="24"/>
    <n v="343.88"/>
    <n v="491.25"/>
    <n v="343.88"/>
    <x v="2"/>
    <n v="50"/>
    <x v="0"/>
    <x v="1"/>
  </r>
  <r>
    <n v="5302"/>
    <n v="1986"/>
    <s v="Graduation"/>
    <s v="Together"/>
    <n v="78394"/>
    <n v="0"/>
    <n v="0"/>
    <x v="193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1"/>
    <n v="0"/>
    <n v="1428"/>
    <n v="15"/>
    <n v="380.8"/>
    <n v="476"/>
    <n v="571.20000000000005"/>
    <x v="2"/>
    <n v="40"/>
    <x v="0"/>
    <x v="1"/>
  </r>
  <r>
    <n v="5989"/>
    <n v="1959"/>
    <s v="2n Cycle"/>
    <s v="Divorced"/>
    <n v="78353"/>
    <n v="0"/>
    <n v="1"/>
    <x v="194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n v="1576"/>
    <n v="23"/>
    <n v="685.22"/>
    <n v="753.74"/>
    <n v="137.04"/>
    <x v="2"/>
    <n v="67"/>
    <x v="1"/>
    <x v="4"/>
  </r>
  <r>
    <n v="5046"/>
    <n v="1958"/>
    <s v="Graduation"/>
    <s v="Divorced"/>
    <n v="78331"/>
    <n v="0"/>
    <n v="1"/>
    <x v="7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n v="1638"/>
    <n v="23"/>
    <n v="712.17"/>
    <n v="498.52"/>
    <n v="427.3"/>
    <x v="2"/>
    <n v="68"/>
    <x v="1"/>
    <x v="0"/>
  </r>
  <r>
    <n v="6406"/>
    <n v="1988"/>
    <s v="Master"/>
    <s v="Married"/>
    <n v="78285"/>
    <n v="0"/>
    <n v="0"/>
    <x v="195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n v="1427"/>
    <n v="20"/>
    <n v="428.1"/>
    <n v="713.5"/>
    <n v="285.39999999999998"/>
    <x v="2"/>
    <n v="38"/>
    <x v="3"/>
    <x v="5"/>
  </r>
  <r>
    <n v="2909"/>
    <n v="1974"/>
    <s v="PhD"/>
    <s v="Married"/>
    <n v="78128"/>
    <n v="0"/>
    <n v="1"/>
    <x v="188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  <n v="1264"/>
    <n v="18"/>
    <n v="561.78"/>
    <n v="421.33"/>
    <n v="280.89"/>
    <x v="2"/>
    <n v="52"/>
    <x v="0"/>
    <x v="5"/>
  </r>
  <r>
    <n v="9952"/>
    <n v="1947"/>
    <s v="Master"/>
    <s v="Together"/>
    <n v="78093"/>
    <n v="0"/>
    <n v="0"/>
    <x v="196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n v="1105"/>
    <n v="16"/>
    <n v="276.25"/>
    <n v="345.31"/>
    <n v="483.44"/>
    <x v="2"/>
    <n v="79"/>
    <x v="2"/>
    <x v="0"/>
  </r>
  <r>
    <n v="5545"/>
    <n v="1972"/>
    <s v="PhD"/>
    <s v="Married"/>
    <n v="78075"/>
    <n v="0"/>
    <n v="0"/>
    <x v="69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n v="988"/>
    <n v="13"/>
    <n v="228"/>
    <n v="380"/>
    <n v="380"/>
    <x v="2"/>
    <n v="54"/>
    <x v="0"/>
    <x v="1"/>
  </r>
  <r>
    <n v="8204"/>
    <n v="1971"/>
    <s v="2n Cycle"/>
    <s v="Married"/>
    <n v="78041"/>
    <n v="0"/>
    <n v="0"/>
    <x v="95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n v="1319"/>
    <n v="17"/>
    <n v="310.35000000000002"/>
    <n v="698.29"/>
    <n v="310.35000000000002"/>
    <x v="2"/>
    <n v="55"/>
    <x v="1"/>
    <x v="5"/>
  </r>
  <r>
    <n v="10473"/>
    <n v="1956"/>
    <s v="PhD"/>
    <s v="Widow"/>
    <n v="78028"/>
    <n v="0"/>
    <n v="1"/>
    <x v="197"/>
    <n v="38"/>
    <n v="158"/>
    <n v="19"/>
    <n v="288"/>
    <n v="25"/>
    <n v="0"/>
    <n v="38"/>
    <n v="1"/>
    <n v="6"/>
    <n v="4"/>
    <n v="9"/>
    <n v="7"/>
    <n v="0"/>
    <n v="1"/>
    <n v="1"/>
    <n v="0"/>
    <n v="0"/>
    <n v="1"/>
    <n v="0"/>
    <n v="528"/>
    <n v="19"/>
    <n v="166.74"/>
    <n v="250.11"/>
    <n v="111.16"/>
    <x v="2"/>
    <n v="70"/>
    <x v="1"/>
    <x v="1"/>
  </r>
  <r>
    <n v="5883"/>
    <n v="1972"/>
    <s v="Graduation"/>
    <s v="Married"/>
    <n v="77981"/>
    <n v="1"/>
    <n v="0"/>
    <x v="198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n v="664"/>
    <n v="18"/>
    <n v="258.22000000000003"/>
    <n v="258.22000000000003"/>
    <n v="147.56"/>
    <x v="2"/>
    <n v="54"/>
    <x v="0"/>
    <x v="1"/>
  </r>
  <r>
    <n v="6521"/>
    <n v="1954"/>
    <s v="Graduation"/>
    <s v="Together"/>
    <n v="77972"/>
    <n v="0"/>
    <n v="0"/>
    <x v="199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n v="1101"/>
    <n v="19"/>
    <n v="231.79"/>
    <n v="521.53"/>
    <n v="347.68"/>
    <x v="2"/>
    <n v="72"/>
    <x v="2"/>
    <x v="0"/>
  </r>
  <r>
    <n v="7828"/>
    <n v="1981"/>
    <s v="Master"/>
    <s v="Together"/>
    <n v="77882"/>
    <n v="0"/>
    <n v="0"/>
    <x v="2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n v="818"/>
    <n v="11"/>
    <n v="223.09"/>
    <n v="371.82"/>
    <n v="223.09"/>
    <x v="2"/>
    <n v="45"/>
    <x v="0"/>
    <x v="0"/>
  </r>
  <r>
    <n v="5831"/>
    <n v="1967"/>
    <s v="Graduation"/>
    <s v="Married"/>
    <n v="77870"/>
    <n v="0"/>
    <n v="1"/>
    <x v="159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1"/>
    <n v="0"/>
    <n v="1815"/>
    <n v="15"/>
    <n v="605"/>
    <n v="605"/>
    <n v="605"/>
    <x v="2"/>
    <n v="59"/>
    <x v="1"/>
    <x v="1"/>
  </r>
  <r>
    <n v="4322"/>
    <n v="1958"/>
    <s v="PhD"/>
    <s v="Together"/>
    <n v="77863"/>
    <n v="0"/>
    <n v="0"/>
    <x v="201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n v="1291"/>
    <n v="19"/>
    <n v="271.79000000000002"/>
    <n v="679.47"/>
    <n v="339.74"/>
    <x v="2"/>
    <n v="68"/>
    <x v="1"/>
    <x v="1"/>
  </r>
  <r>
    <n v="10767"/>
    <n v="1989"/>
    <s v="PhD"/>
    <s v="Together"/>
    <n v="77845"/>
    <n v="0"/>
    <n v="0"/>
    <x v="202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  <n v="1346"/>
    <n v="20"/>
    <n v="201.9"/>
    <n v="807.6"/>
    <n v="336.5"/>
    <x v="2"/>
    <n v="37"/>
    <x v="3"/>
    <x v="2"/>
  </r>
  <r>
    <n v="4127"/>
    <n v="1967"/>
    <s v="PhD"/>
    <s v="Married"/>
    <n v="77766"/>
    <n v="0"/>
    <n v="1"/>
    <x v="38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n v="1529"/>
    <n v="32"/>
    <n v="525.59"/>
    <n v="525.59"/>
    <n v="477.81"/>
    <x v="2"/>
    <n v="59"/>
    <x v="1"/>
    <x v="1"/>
  </r>
  <r>
    <n v="5153"/>
    <n v="1967"/>
    <s v="PhD"/>
    <s v="Married"/>
    <n v="77766"/>
    <n v="0"/>
    <n v="1"/>
    <x v="38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n v="1529"/>
    <n v="32"/>
    <n v="525.59"/>
    <n v="525.59"/>
    <n v="477.81"/>
    <x v="2"/>
    <n v="59"/>
    <x v="1"/>
    <x v="1"/>
  </r>
  <r>
    <n v="1173"/>
    <n v="1947"/>
    <s v="Master"/>
    <s v="Together"/>
    <n v="77632"/>
    <n v="0"/>
    <n v="0"/>
    <x v="203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1"/>
    <n v="0"/>
    <n v="2252"/>
    <n v="12"/>
    <n v="750.67"/>
    <n v="1126"/>
    <n v="375.33"/>
    <x v="2"/>
    <n v="79"/>
    <x v="2"/>
    <x v="1"/>
  </r>
  <r>
    <n v="4785"/>
    <n v="1970"/>
    <s v="PhD"/>
    <s v="Together"/>
    <n v="77622"/>
    <n v="0"/>
    <n v="2"/>
    <x v="20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n v="714"/>
    <n v="20"/>
    <n v="214.2"/>
    <n v="392.7"/>
    <n v="107.1"/>
    <x v="2"/>
    <n v="56"/>
    <x v="1"/>
    <x v="0"/>
  </r>
  <r>
    <n v="7899"/>
    <n v="1952"/>
    <s v="PhD"/>
    <s v="Married"/>
    <n v="77610"/>
    <n v="0"/>
    <n v="1"/>
    <x v="205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n v="1680"/>
    <n v="15"/>
    <n v="448"/>
    <n v="448"/>
    <n v="784"/>
    <x v="2"/>
    <n v="74"/>
    <x v="2"/>
    <x v="6"/>
  </r>
  <r>
    <n v="4994"/>
    <n v="1943"/>
    <s v="Master"/>
    <s v="Single"/>
    <n v="77598"/>
    <n v="0"/>
    <n v="0"/>
    <x v="206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  <n v="1735"/>
    <n v="25"/>
    <n v="485.8"/>
    <n v="902.2"/>
    <n v="347"/>
    <x v="2"/>
    <n v="83"/>
    <x v="2"/>
    <x v="1"/>
  </r>
  <r>
    <n v="2008"/>
    <n v="1978"/>
    <s v="Graduation"/>
    <s v="Married"/>
    <n v="77583"/>
    <n v="0"/>
    <n v="0"/>
    <x v="207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  <n v="1149"/>
    <n v="18"/>
    <n v="255.33"/>
    <n v="574.5"/>
    <n v="319.17"/>
    <x v="2"/>
    <n v="48"/>
    <x v="0"/>
    <x v="0"/>
  </r>
  <r>
    <n v="5236"/>
    <n v="1979"/>
    <s v="Graduation"/>
    <s v="Together"/>
    <n v="77568"/>
    <n v="0"/>
    <n v="1"/>
    <x v="208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  <n v="2194"/>
    <n v="20"/>
    <n v="1097"/>
    <n v="877.6"/>
    <n v="219.4"/>
    <x v="2"/>
    <n v="47"/>
    <x v="0"/>
    <x v="1"/>
  </r>
  <r>
    <n v="7832"/>
    <n v="1959"/>
    <s v="Master"/>
    <s v="Married"/>
    <n v="77520"/>
    <n v="0"/>
    <n v="1"/>
    <x v="209"/>
    <n v="30"/>
    <n v="940"/>
    <n v="44"/>
    <n v="396"/>
    <n v="0"/>
    <n v="88"/>
    <n v="58"/>
    <n v="1"/>
    <n v="8"/>
    <n v="7"/>
    <n v="7"/>
    <n v="4"/>
    <n v="1"/>
    <n v="0"/>
    <n v="1"/>
    <n v="1"/>
    <n v="0"/>
    <n v="1"/>
    <n v="0"/>
    <n v="1526"/>
    <n v="22"/>
    <n v="554.91"/>
    <n v="485.55"/>
    <n v="485.55"/>
    <x v="2"/>
    <n v="67"/>
    <x v="1"/>
    <x v="1"/>
  </r>
  <r>
    <n v="6963"/>
    <n v="1947"/>
    <s v="Graduation"/>
    <s v="Single"/>
    <n v="77457"/>
    <n v="0"/>
    <n v="0"/>
    <x v="21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  <n v="1157"/>
    <n v="17"/>
    <n v="136.12"/>
    <n v="680.59"/>
    <n v="340.29"/>
    <x v="2"/>
    <n v="79"/>
    <x v="2"/>
    <x v="0"/>
  </r>
  <r>
    <n v="5796"/>
    <n v="1963"/>
    <s v="Graduation"/>
    <s v="Married"/>
    <n v="77437"/>
    <n v="0"/>
    <n v="0"/>
    <x v="211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  <n v="1125"/>
    <n v="22"/>
    <n v="204.55"/>
    <n v="664.77"/>
    <n v="255.68"/>
    <x v="2"/>
    <n v="63"/>
    <x v="1"/>
    <x v="1"/>
  </r>
  <r>
    <n v="9206"/>
    <n v="1968"/>
    <s v="Graduation"/>
    <s v="Together"/>
    <n v="77382"/>
    <n v="0"/>
    <n v="1"/>
    <x v="79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  <n v="1121"/>
    <n v="24"/>
    <n v="233.54"/>
    <n v="560.5"/>
    <n v="326.95999999999998"/>
    <x v="2"/>
    <n v="58"/>
    <x v="1"/>
    <x v="1"/>
  </r>
  <r>
    <n v="11051"/>
    <n v="1956"/>
    <s v="PhD"/>
    <s v="Together"/>
    <n v="77376"/>
    <n v="1"/>
    <n v="1"/>
    <x v="212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n v="661"/>
    <n v="19"/>
    <n v="208.74"/>
    <n v="347.89"/>
    <n v="104.37"/>
    <x v="2"/>
    <n v="70"/>
    <x v="1"/>
    <x v="4"/>
  </r>
  <r>
    <n v="3197"/>
    <n v="1980"/>
    <s v="Graduation"/>
    <s v="Married"/>
    <n v="77353"/>
    <n v="0"/>
    <n v="1"/>
    <x v="21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n v="670"/>
    <n v="18"/>
    <n v="223.33"/>
    <n v="297.77999999999997"/>
    <n v="148.88999999999999"/>
    <x v="2"/>
    <n v="46"/>
    <x v="0"/>
    <x v="1"/>
  </r>
  <r>
    <n v="6652"/>
    <n v="1965"/>
    <s v="Graduation"/>
    <s v="Married"/>
    <n v="77343"/>
    <n v="0"/>
    <n v="0"/>
    <x v="214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n v="1134"/>
    <n v="16"/>
    <n v="212.63"/>
    <n v="637.88"/>
    <n v="283.5"/>
    <x v="2"/>
    <n v="61"/>
    <x v="1"/>
    <x v="4"/>
  </r>
  <r>
    <n v="6173"/>
    <n v="1979"/>
    <s v="Graduation"/>
    <s v="Together"/>
    <n v="77298"/>
    <n v="0"/>
    <n v="1"/>
    <x v="215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n v="969"/>
    <n v="23"/>
    <n v="252.78"/>
    <n v="463.43"/>
    <n v="252.78"/>
    <x v="2"/>
    <n v="47"/>
    <x v="0"/>
    <x v="1"/>
  </r>
  <r>
    <n v="5077"/>
    <n v="1979"/>
    <s v="Graduation"/>
    <s v="Together"/>
    <n v="77298"/>
    <n v="0"/>
    <n v="1"/>
    <x v="215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n v="969"/>
    <n v="23"/>
    <n v="252.78"/>
    <n v="463.43"/>
    <n v="252.78"/>
    <x v="2"/>
    <n v="47"/>
    <x v="0"/>
    <x v="4"/>
  </r>
  <r>
    <n v="1627"/>
    <n v="1957"/>
    <s v="2n Cycle"/>
    <s v="Divorced"/>
    <n v="77297"/>
    <n v="0"/>
    <n v="0"/>
    <x v="216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  <n v="789"/>
    <n v="21"/>
    <n v="187.86"/>
    <n v="338.14"/>
    <n v="263"/>
    <x v="2"/>
    <n v="69"/>
    <x v="1"/>
    <x v="1"/>
  </r>
  <r>
    <n v="3595"/>
    <n v="1963"/>
    <s v="Graduation"/>
    <s v="Together"/>
    <n v="77226"/>
    <n v="0"/>
    <n v="1"/>
    <x v="217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n v="1138"/>
    <n v="26"/>
    <n v="262.62"/>
    <n v="525.23"/>
    <n v="350.15"/>
    <x v="2"/>
    <n v="63"/>
    <x v="1"/>
    <x v="1"/>
  </r>
  <r>
    <n v="10486"/>
    <n v="1948"/>
    <s v="Graduation"/>
    <s v="Married"/>
    <n v="77142"/>
    <n v="0"/>
    <n v="0"/>
    <x v="218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n v="990"/>
    <n v="16"/>
    <n v="247.5"/>
    <n v="495"/>
    <n v="247.5"/>
    <x v="2"/>
    <n v="78"/>
    <x v="2"/>
    <x v="1"/>
  </r>
  <r>
    <n v="2324"/>
    <n v="1972"/>
    <s v="Graduation"/>
    <s v="Together"/>
    <n v="77044"/>
    <n v="0"/>
    <n v="1"/>
    <x v="219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  <n v="1065"/>
    <n v="29"/>
    <n v="257.07"/>
    <n v="403.97"/>
    <n v="403.97"/>
    <x v="2"/>
    <n v="54"/>
    <x v="0"/>
    <x v="1"/>
  </r>
  <r>
    <n v="4002"/>
    <n v="1960"/>
    <s v="PhD"/>
    <s v="Married"/>
    <n v="77037"/>
    <n v="0"/>
    <n v="1"/>
    <x v="22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n v="1123"/>
    <n v="26"/>
    <n v="302.35000000000002"/>
    <n v="518.30999999999995"/>
    <n v="302.35000000000002"/>
    <x v="2"/>
    <n v="66"/>
    <x v="1"/>
    <x v="1"/>
  </r>
  <r>
    <n v="7861"/>
    <n v="1952"/>
    <s v="Master"/>
    <s v="Married"/>
    <n v="77027"/>
    <n v="0"/>
    <n v="1"/>
    <x v="57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n v="1175"/>
    <n v="17"/>
    <n v="552.94000000000005"/>
    <n v="414.71"/>
    <n v="207.35"/>
    <x v="2"/>
    <n v="74"/>
    <x v="2"/>
    <x v="1"/>
  </r>
  <r>
    <n v="9743"/>
    <n v="1955"/>
    <s v="Graduation"/>
    <s v="Married"/>
    <n v="76998"/>
    <n v="0"/>
    <n v="1"/>
    <x v="166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  <n v="1910"/>
    <n v="27"/>
    <n v="778.15"/>
    <n v="565.92999999999995"/>
    <n v="565.92999999999995"/>
    <x v="2"/>
    <n v="71"/>
    <x v="2"/>
    <x v="4"/>
  </r>
  <r>
    <n v="6565"/>
    <n v="1949"/>
    <s v="Master"/>
    <s v="Married"/>
    <n v="76995"/>
    <n v="0"/>
    <n v="1"/>
    <x v="15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  <n v="1782"/>
    <n v="24"/>
    <n v="816.75"/>
    <n v="668.25"/>
    <n v="297"/>
    <x v="2"/>
    <n v="77"/>
    <x v="2"/>
    <x v="2"/>
  </r>
  <r>
    <n v="6931"/>
    <n v="1967"/>
    <s v="Graduation"/>
    <s v="Divorced"/>
    <n v="76982"/>
    <n v="0"/>
    <n v="0"/>
    <x v="221"/>
    <n v="19"/>
    <n v="464"/>
    <n v="151"/>
    <n v="292"/>
    <n v="65"/>
    <n v="60"/>
    <n v="30"/>
    <n v="1"/>
    <n v="8"/>
    <n v="3"/>
    <n v="4"/>
    <n v="4"/>
    <n v="0"/>
    <n v="0"/>
    <n v="1"/>
    <n v="0"/>
    <n v="0"/>
    <n v="1"/>
    <n v="0"/>
    <n v="1062"/>
    <n v="15"/>
    <n v="566.4"/>
    <n v="283.2"/>
    <n v="212.4"/>
    <x v="2"/>
    <n v="59"/>
    <x v="1"/>
    <x v="1"/>
  </r>
  <r>
    <n v="6428"/>
    <n v="1950"/>
    <s v="PhD"/>
    <s v="Widow"/>
    <n v="76842"/>
    <n v="0"/>
    <n v="0"/>
    <x v="222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n v="1130"/>
    <n v="16"/>
    <n v="70.63"/>
    <n v="494.38"/>
    <n v="565"/>
    <x v="2"/>
    <n v="76"/>
    <x v="2"/>
    <x v="1"/>
  </r>
  <r>
    <n v="7725"/>
    <n v="1965"/>
    <s v="2n Cycle"/>
    <s v="Married"/>
    <n v="76800"/>
    <n v="0"/>
    <n v="0"/>
    <x v="223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n v="641"/>
    <n v="15"/>
    <n v="170.93"/>
    <n v="299.13"/>
    <n v="170.93"/>
    <x v="2"/>
    <n v="61"/>
    <x v="1"/>
    <x v="3"/>
  </r>
  <r>
    <n v="375"/>
    <n v="1954"/>
    <s v="Graduation"/>
    <s v="Divorced"/>
    <n v="76773"/>
    <n v="0"/>
    <n v="0"/>
    <x v="51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n v="1156"/>
    <n v="15"/>
    <n v="154.13"/>
    <n v="847.73"/>
    <n v="154.13"/>
    <x v="2"/>
    <n v="72"/>
    <x v="2"/>
    <x v="1"/>
  </r>
  <r>
    <n v="2147"/>
    <n v="1969"/>
    <s v="Graduation"/>
    <s v="Together"/>
    <n v="76653"/>
    <n v="0"/>
    <n v="0"/>
    <x v="224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  <n v="2279"/>
    <n v="22"/>
    <n v="414.36"/>
    <n v="1139.5"/>
    <n v="725.14"/>
    <x v="2"/>
    <n v="57"/>
    <x v="1"/>
    <x v="1"/>
  </r>
  <r>
    <n v="10925"/>
    <n v="1983"/>
    <s v="Graduation"/>
    <s v="Married"/>
    <n v="76630"/>
    <n v="0"/>
    <n v="0"/>
    <x v="225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n v="1003"/>
    <n v="24"/>
    <n v="125.38"/>
    <n v="459.71"/>
    <n v="417.92"/>
    <x v="2"/>
    <n v="43"/>
    <x v="0"/>
    <x v="0"/>
  </r>
  <r>
    <n v="4138"/>
    <n v="1962"/>
    <s v="Graduation"/>
    <s v="Single"/>
    <n v="76624"/>
    <n v="0"/>
    <n v="1"/>
    <x v="226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  <n v="899"/>
    <n v="22"/>
    <n v="204.32"/>
    <n v="286.05"/>
    <n v="408.64"/>
    <x v="2"/>
    <n v="64"/>
    <x v="1"/>
    <x v="1"/>
  </r>
  <r>
    <n v="10479"/>
    <n v="1975"/>
    <s v="PhD"/>
    <s v="Married"/>
    <n v="76618"/>
    <n v="0"/>
    <n v="0"/>
    <x v="54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n v="1511"/>
    <n v="10"/>
    <n v="453.3"/>
    <n v="755.5"/>
    <n v="302.2"/>
    <x v="2"/>
    <n v="51"/>
    <x v="0"/>
    <x v="6"/>
  </r>
  <r>
    <n v="10590"/>
    <n v="1956"/>
    <s v="PhD"/>
    <s v="Together"/>
    <n v="76542"/>
    <n v="0"/>
    <n v="0"/>
    <x v="124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n v="1483"/>
    <n v="22"/>
    <n v="269.64"/>
    <n v="674.09"/>
    <n v="539.27"/>
    <x v="2"/>
    <n v="70"/>
    <x v="1"/>
    <x v="1"/>
  </r>
  <r>
    <n v="10858"/>
    <n v="1975"/>
    <s v="Graduation"/>
    <s v="Together"/>
    <n v="76532"/>
    <n v="1"/>
    <n v="1"/>
    <x v="163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n v="820"/>
    <n v="21"/>
    <n v="351.43"/>
    <n v="273.33"/>
    <n v="195.24"/>
    <x v="2"/>
    <n v="51"/>
    <x v="0"/>
    <x v="1"/>
  </r>
  <r>
    <n v="3507"/>
    <n v="1970"/>
    <s v="Graduation"/>
    <s v="Single"/>
    <n v="76467"/>
    <n v="1"/>
    <n v="0"/>
    <x v="227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1"/>
    <n v="0"/>
    <n v="1575"/>
    <n v="12"/>
    <n v="262.5"/>
    <n v="656.25"/>
    <n v="656.25"/>
    <x v="2"/>
    <n v="56"/>
    <x v="1"/>
    <x v="2"/>
  </r>
  <r>
    <n v="7022"/>
    <n v="1971"/>
    <s v="Graduation"/>
    <s v="Married"/>
    <n v="76445"/>
    <n v="1"/>
    <n v="0"/>
    <x v="187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n v="1410"/>
    <n v="20"/>
    <n v="141"/>
    <n v="916.5"/>
    <n v="352.5"/>
    <x v="2"/>
    <n v="55"/>
    <x v="1"/>
    <x v="0"/>
  </r>
  <r>
    <n v="9493"/>
    <n v="1980"/>
    <s v="PhD"/>
    <s v="Single"/>
    <n v="76412"/>
    <n v="0"/>
    <n v="0"/>
    <x v="75"/>
    <n v="15"/>
    <n v="840"/>
    <n v="53"/>
    <n v="804"/>
    <n v="23"/>
    <n v="71"/>
    <n v="17"/>
    <n v="1"/>
    <n v="5"/>
    <n v="4"/>
    <n v="8"/>
    <n v="3"/>
    <n v="0"/>
    <n v="0"/>
    <n v="1"/>
    <n v="1"/>
    <n v="0"/>
    <n v="1"/>
    <n v="0"/>
    <n v="1808"/>
    <n v="17"/>
    <n v="531.76"/>
    <n v="850.82"/>
    <n v="425.41"/>
    <x v="2"/>
    <n v="46"/>
    <x v="0"/>
    <x v="4"/>
  </r>
  <r>
    <n v="2591"/>
    <n v="1959"/>
    <s v="Graduation"/>
    <s v="Widow"/>
    <n v="76320"/>
    <n v="0"/>
    <n v="1"/>
    <x v="178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n v="932"/>
    <n v="13"/>
    <n v="430.15"/>
    <n v="286.77"/>
    <n v="215.08"/>
    <x v="2"/>
    <n v="67"/>
    <x v="1"/>
    <x v="2"/>
  </r>
  <r>
    <n v="2666"/>
    <n v="1972"/>
    <s v="Master"/>
    <s v="Married"/>
    <n v="76234"/>
    <n v="0"/>
    <n v="1"/>
    <x v="228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  <n v="907"/>
    <n v="22"/>
    <n v="329.82"/>
    <n v="453.5"/>
    <n v="123.68"/>
    <x v="2"/>
    <n v="54"/>
    <x v="0"/>
    <x v="4"/>
  </r>
  <r>
    <n v="4149"/>
    <n v="1948"/>
    <s v="PhD"/>
    <s v="Together"/>
    <n v="76140"/>
    <n v="0"/>
    <n v="0"/>
    <x v="229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n v="1348"/>
    <n v="20"/>
    <n v="337"/>
    <n v="404.4"/>
    <n v="606.6"/>
    <x v="2"/>
    <n v="78"/>
    <x v="2"/>
    <x v="1"/>
  </r>
  <r>
    <n v="7321"/>
    <n v="1962"/>
    <s v="Graduation"/>
    <s v="Together"/>
    <n v="76081"/>
    <n v="0"/>
    <n v="0"/>
    <x v="1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n v="1033"/>
    <n v="13"/>
    <n v="317.85000000000002"/>
    <n v="317.85000000000002"/>
    <n v="397.31"/>
    <x v="2"/>
    <n v="64"/>
    <x v="1"/>
    <x v="3"/>
  </r>
  <r>
    <n v="4998"/>
    <n v="1962"/>
    <s v="Graduation"/>
    <s v="Together"/>
    <n v="76081"/>
    <n v="0"/>
    <n v="0"/>
    <x v="1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n v="1033"/>
    <n v="13"/>
    <n v="317.85000000000002"/>
    <n v="317.85000000000002"/>
    <n v="397.31"/>
    <x v="2"/>
    <n v="64"/>
    <x v="1"/>
    <x v="1"/>
  </r>
  <r>
    <n v="3422"/>
    <n v="1975"/>
    <s v="Graduation"/>
    <s v="Married"/>
    <n v="76068"/>
    <n v="0"/>
    <n v="1"/>
    <x v="23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  <n v="1376"/>
    <n v="9"/>
    <n v="305.77999999999997"/>
    <n v="611.55999999999995"/>
    <n v="458.67"/>
    <x v="2"/>
    <n v="51"/>
    <x v="0"/>
    <x v="5"/>
  </r>
  <r>
    <n v="146"/>
    <n v="1960"/>
    <s v="PhD"/>
    <s v="Single"/>
    <n v="76045"/>
    <n v="0"/>
    <n v="0"/>
    <x v="97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  <n v="1323"/>
    <n v="20"/>
    <n v="264.60000000000002"/>
    <n v="727.65"/>
    <n v="330.75"/>
    <x v="2"/>
    <n v="66"/>
    <x v="1"/>
    <x v="1"/>
  </r>
  <r>
    <n v="10965"/>
    <n v="1955"/>
    <s v="Graduation"/>
    <s v="Together"/>
    <n v="76005"/>
    <n v="0"/>
    <n v="0"/>
    <x v="38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  <n v="1722"/>
    <n v="21"/>
    <n v="246"/>
    <n v="1066"/>
    <n v="410"/>
    <x v="2"/>
    <n v="71"/>
    <x v="2"/>
    <x v="1"/>
  </r>
  <r>
    <n v="10424"/>
    <n v="1968"/>
    <s v="Graduation"/>
    <s v="Single"/>
    <n v="75922"/>
    <n v="0"/>
    <n v="0"/>
    <x v="231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n v="1295"/>
    <n v="17"/>
    <n v="304.70999999999998"/>
    <n v="685.59"/>
    <n v="304.70999999999998"/>
    <x v="2"/>
    <n v="58"/>
    <x v="1"/>
    <x v="0"/>
  </r>
  <r>
    <n v="6200"/>
    <n v="1951"/>
    <s v="Graduation"/>
    <s v="Married"/>
    <n v="75903"/>
    <n v="0"/>
    <n v="1"/>
    <x v="232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n v="901"/>
    <n v="21"/>
    <n v="257.43"/>
    <n v="386.14"/>
    <n v="257.43"/>
    <x v="2"/>
    <n v="75"/>
    <x v="2"/>
    <x v="1"/>
  </r>
  <r>
    <n v="7106"/>
    <n v="1943"/>
    <s v="PhD"/>
    <s v="Married"/>
    <n v="75865"/>
    <n v="0"/>
    <n v="0"/>
    <x v="39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n v="1242"/>
    <n v="18"/>
    <n v="207"/>
    <n v="690"/>
    <n v="345"/>
    <x v="2"/>
    <n v="83"/>
    <x v="2"/>
    <x v="1"/>
  </r>
  <r>
    <n v="7503"/>
    <n v="1976"/>
    <s v="Graduation"/>
    <s v="Single"/>
    <n v="75825"/>
    <n v="0"/>
    <n v="0"/>
    <x v="16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1"/>
    <n v="0"/>
    <n v="2209"/>
    <n v="22"/>
    <n v="502.05"/>
    <n v="903.68"/>
    <n v="803.27"/>
    <x v="2"/>
    <n v="50"/>
    <x v="0"/>
    <x v="5"/>
  </r>
  <r>
    <n v="2612"/>
    <n v="1987"/>
    <s v="Graduation"/>
    <s v="Married"/>
    <n v="75794"/>
    <n v="0"/>
    <n v="0"/>
    <x v="233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  <n v="1682"/>
    <n v="24"/>
    <n v="490.58"/>
    <n v="841"/>
    <n v="350.42"/>
    <x v="2"/>
    <n v="39"/>
    <x v="3"/>
    <x v="0"/>
  </r>
  <r>
    <n v="6853"/>
    <n v="1982"/>
    <s v="Master"/>
    <s v="Single"/>
    <n v="75777"/>
    <n v="0"/>
    <n v="0"/>
    <x v="234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n v="1438"/>
    <n v="20"/>
    <n v="215.7"/>
    <n v="790.9"/>
    <n v="431.4"/>
    <x v="2"/>
    <n v="44"/>
    <x v="0"/>
    <x v="6"/>
  </r>
  <r>
    <n v="7366"/>
    <n v="1982"/>
    <s v="Master"/>
    <s v="Single"/>
    <n v="75777"/>
    <n v="0"/>
    <n v="0"/>
    <x v="234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n v="1438"/>
    <n v="20"/>
    <n v="215.7"/>
    <n v="790.9"/>
    <n v="431.4"/>
    <x v="2"/>
    <n v="44"/>
    <x v="0"/>
    <x v="3"/>
  </r>
  <r>
    <n v="3091"/>
    <n v="1981"/>
    <s v="2n Cycle"/>
    <s v="Together"/>
    <n v="75774"/>
    <n v="1"/>
    <n v="0"/>
    <x v="55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n v="823"/>
    <n v="20"/>
    <n v="288.05"/>
    <n v="329.2"/>
    <n v="205.75"/>
    <x v="2"/>
    <n v="45"/>
    <x v="0"/>
    <x v="0"/>
  </r>
  <r>
    <n v="762"/>
    <n v="1981"/>
    <s v="2n Cycle"/>
    <s v="Together"/>
    <n v="75774"/>
    <n v="1"/>
    <n v="0"/>
    <x v="55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n v="823"/>
    <n v="20"/>
    <n v="288.05"/>
    <n v="329.2"/>
    <n v="205.75"/>
    <x v="2"/>
    <n v="45"/>
    <x v="0"/>
    <x v="1"/>
  </r>
  <r>
    <n v="4580"/>
    <n v="1969"/>
    <s v="Graduation"/>
    <s v="Married"/>
    <n v="75759"/>
    <n v="0"/>
    <n v="0"/>
    <x v="184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1"/>
    <n v="0"/>
    <n v="2486"/>
    <n v="25"/>
    <n v="894.96"/>
    <n v="894.96"/>
    <n v="696.08"/>
    <x v="2"/>
    <n v="57"/>
    <x v="1"/>
    <x v="0"/>
  </r>
  <r>
    <n v="10992"/>
    <n v="1967"/>
    <s v="Graduation"/>
    <s v="Together"/>
    <n v="75702"/>
    <n v="1"/>
    <n v="1"/>
    <x v="18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n v="1148"/>
    <n v="21"/>
    <n v="218.67"/>
    <n v="601.33000000000004"/>
    <n v="328"/>
    <x v="2"/>
    <n v="59"/>
    <x v="1"/>
    <x v="0"/>
  </r>
  <r>
    <n v="6977"/>
    <n v="1974"/>
    <s v="Graduation"/>
    <s v="Together"/>
    <n v="75702"/>
    <n v="0"/>
    <n v="1"/>
    <x v="161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  <n v="1921"/>
    <n v="28"/>
    <n v="686.07"/>
    <n v="891.89"/>
    <n v="343.04"/>
    <x v="2"/>
    <n v="52"/>
    <x v="0"/>
    <x v="1"/>
  </r>
  <r>
    <n v="7381"/>
    <n v="1968"/>
    <s v="Graduation"/>
    <s v="Divorced"/>
    <n v="75693"/>
    <n v="0"/>
    <n v="0"/>
    <x v="235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1"/>
    <n v="0"/>
    <n v="1442"/>
    <n v="21"/>
    <n v="755.33"/>
    <n v="412"/>
    <n v="274.67"/>
    <x v="2"/>
    <n v="58"/>
    <x v="1"/>
    <x v="1"/>
  </r>
  <r>
    <n v="7723"/>
    <n v="1979"/>
    <s v="Graduation"/>
    <s v="Together"/>
    <n v="75507"/>
    <n v="0"/>
    <n v="0"/>
    <x v="55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n v="1440"/>
    <n v="20"/>
    <n v="576"/>
    <n v="432"/>
    <n v="432"/>
    <x v="2"/>
    <n v="47"/>
    <x v="0"/>
    <x v="5"/>
  </r>
  <r>
    <n v="2963"/>
    <n v="1979"/>
    <s v="Graduation"/>
    <s v="Together"/>
    <n v="75507"/>
    <n v="0"/>
    <n v="0"/>
    <x v="55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n v="1440"/>
    <n v="20"/>
    <n v="576"/>
    <n v="432"/>
    <n v="432"/>
    <x v="2"/>
    <n v="47"/>
    <x v="0"/>
    <x v="6"/>
  </r>
  <r>
    <n v="8370"/>
    <n v="1976"/>
    <s v="2n Cycle"/>
    <s v="Together"/>
    <n v="75484"/>
    <n v="0"/>
    <n v="1"/>
    <x v="236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n v="1159"/>
    <n v="16"/>
    <n v="507.06"/>
    <n v="434.63"/>
    <n v="217.31"/>
    <x v="2"/>
    <n v="50"/>
    <x v="0"/>
    <x v="4"/>
  </r>
  <r>
    <n v="8492"/>
    <n v="1978"/>
    <s v="Graduation"/>
    <s v="Together"/>
    <n v="75437"/>
    <n v="0"/>
    <n v="0"/>
    <x v="237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  <n v="1493"/>
    <n v="22"/>
    <n v="542.91"/>
    <n v="678.64"/>
    <n v="271.45"/>
    <x v="2"/>
    <n v="48"/>
    <x v="0"/>
    <x v="1"/>
  </r>
  <r>
    <n v="8746"/>
    <n v="1989"/>
    <s v="Graduation"/>
    <s v="Married"/>
    <n v="75433"/>
    <n v="1"/>
    <n v="0"/>
    <x v="69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  <n v="1188"/>
    <n v="17"/>
    <n v="139.76"/>
    <n v="698.82"/>
    <n v="349.41"/>
    <x v="2"/>
    <n v="37"/>
    <x v="3"/>
    <x v="1"/>
  </r>
  <r>
    <n v="6072"/>
    <n v="1970"/>
    <s v="Master"/>
    <s v="Single"/>
    <n v="75345"/>
    <n v="0"/>
    <n v="0"/>
    <x v="238"/>
    <n v="16"/>
    <n v="918"/>
    <n v="57"/>
    <n v="842"/>
    <n v="99"/>
    <n v="38"/>
    <n v="133"/>
    <n v="1"/>
    <n v="5"/>
    <n v="8"/>
    <n v="6"/>
    <n v="3"/>
    <n v="0"/>
    <n v="0"/>
    <n v="0"/>
    <n v="1"/>
    <n v="0"/>
    <n v="1"/>
    <n v="0"/>
    <n v="2087"/>
    <n v="19"/>
    <n v="549.21"/>
    <n v="659.05"/>
    <n v="878.74"/>
    <x v="2"/>
    <n v="56"/>
    <x v="1"/>
    <x v="1"/>
  </r>
  <r>
    <n v="2499"/>
    <n v="1958"/>
    <s v="2n Cycle"/>
    <s v="Single"/>
    <n v="75342"/>
    <n v="0"/>
    <n v="1"/>
    <x v="239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n v="563"/>
    <n v="17"/>
    <n v="165.59"/>
    <n v="331.18"/>
    <n v="66.239999999999995"/>
    <x v="2"/>
    <n v="68"/>
    <x v="1"/>
    <x v="1"/>
  </r>
  <r>
    <n v="4786"/>
    <n v="1977"/>
    <s v="Graduation"/>
    <s v="Married"/>
    <n v="75330"/>
    <n v="1"/>
    <n v="1"/>
    <x v="24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n v="1109"/>
    <n v="25"/>
    <n v="443.6"/>
    <n v="532.32000000000005"/>
    <n v="133.08000000000001"/>
    <x v="2"/>
    <n v="49"/>
    <x v="0"/>
    <x v="2"/>
  </r>
  <r>
    <n v="4390"/>
    <n v="1954"/>
    <s v="Graduation"/>
    <s v="Together"/>
    <n v="75315"/>
    <n v="0"/>
    <n v="1"/>
    <x v="24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n v="841"/>
    <n v="21"/>
    <n v="200.24"/>
    <n v="480.57"/>
    <n v="160.19"/>
    <x v="2"/>
    <n v="72"/>
    <x v="2"/>
    <x v="0"/>
  </r>
  <r>
    <n v="1081"/>
    <n v="1957"/>
    <s v="PhD"/>
    <s v="Married"/>
    <n v="75283"/>
    <n v="1"/>
    <n v="2"/>
    <x v="37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n v="1019"/>
    <n v="14"/>
    <n v="436.71"/>
    <n v="363.93"/>
    <n v="218.36"/>
    <x v="2"/>
    <n v="69"/>
    <x v="1"/>
    <x v="0"/>
  </r>
  <r>
    <n v="10983"/>
    <n v="1952"/>
    <s v="Graduation"/>
    <s v="Together"/>
    <n v="75278"/>
    <n v="0"/>
    <n v="0"/>
    <x v="242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n v="930"/>
    <n v="22"/>
    <n v="253.64"/>
    <n v="549.54999999999995"/>
    <n v="126.82"/>
    <x v="2"/>
    <n v="74"/>
    <x v="2"/>
    <x v="0"/>
  </r>
  <r>
    <n v="9999"/>
    <n v="1965"/>
    <s v="Graduation"/>
    <s v="Together"/>
    <n v="75276"/>
    <n v="0"/>
    <n v="0"/>
    <x v="243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n v="1040"/>
    <n v="22"/>
    <n v="425.45"/>
    <n v="425.45"/>
    <n v="189.09"/>
    <x v="2"/>
    <n v="61"/>
    <x v="1"/>
    <x v="1"/>
  </r>
  <r>
    <n v="7999"/>
    <n v="1955"/>
    <s v="PhD"/>
    <s v="Together"/>
    <n v="75261"/>
    <n v="0"/>
    <n v="0"/>
    <x v="15"/>
    <n v="17"/>
    <n v="1239"/>
    <n v="17"/>
    <n v="413"/>
    <n v="23"/>
    <n v="34"/>
    <n v="17"/>
    <n v="1"/>
    <n v="5"/>
    <n v="6"/>
    <n v="5"/>
    <n v="2"/>
    <n v="0"/>
    <n v="1"/>
    <n v="1"/>
    <n v="0"/>
    <n v="0"/>
    <n v="1"/>
    <n v="0"/>
    <n v="1743"/>
    <n v="16"/>
    <n v="544.69000000000005"/>
    <n v="544.69000000000005"/>
    <n v="653.63"/>
    <x v="2"/>
    <n v="71"/>
    <x v="2"/>
    <x v="1"/>
  </r>
  <r>
    <n v="1859"/>
    <n v="1972"/>
    <s v="Master"/>
    <s v="Married"/>
    <n v="75251"/>
    <n v="0"/>
    <n v="0"/>
    <x v="244"/>
    <n v="34"/>
    <n v="721"/>
    <n v="111"/>
    <n v="925"/>
    <n v="97"/>
    <n v="18"/>
    <n v="18"/>
    <n v="1"/>
    <n v="7"/>
    <n v="6"/>
    <n v="5"/>
    <n v="5"/>
    <n v="0"/>
    <n v="0"/>
    <n v="0"/>
    <n v="0"/>
    <n v="0"/>
    <n v="1"/>
    <n v="0"/>
    <n v="1890"/>
    <n v="18"/>
    <n v="735"/>
    <n v="525"/>
    <n v="630"/>
    <x v="2"/>
    <n v="54"/>
    <x v="0"/>
    <x v="5"/>
  </r>
  <r>
    <n v="6694"/>
    <n v="1964"/>
    <s v="Graduation"/>
    <s v="Married"/>
    <n v="75236"/>
    <n v="0"/>
    <n v="1"/>
    <x v="128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n v="1068"/>
    <n v="24"/>
    <n v="356"/>
    <n v="578.5"/>
    <n v="133.5"/>
    <x v="2"/>
    <n v="62"/>
    <x v="1"/>
    <x v="1"/>
  </r>
  <r>
    <n v="2674"/>
    <n v="1958"/>
    <s v="Master"/>
    <s v="Single"/>
    <n v="75154"/>
    <n v="0"/>
    <n v="1"/>
    <x v="245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1"/>
    <n v="0"/>
    <n v="1143"/>
    <n v="15"/>
    <n v="457.2"/>
    <n v="457.2"/>
    <n v="228.6"/>
    <x v="2"/>
    <n v="68"/>
    <x v="1"/>
    <x v="2"/>
  </r>
  <r>
    <n v="4508"/>
    <n v="1952"/>
    <s v="Graduation"/>
    <s v="Single"/>
    <n v="75127"/>
    <n v="0"/>
    <n v="0"/>
    <x v="24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n v="833"/>
    <n v="18"/>
    <n v="92.56"/>
    <n v="231.39"/>
    <n v="509.06"/>
    <x v="2"/>
    <n v="74"/>
    <x v="2"/>
    <x v="5"/>
  </r>
  <r>
    <n v="4843"/>
    <n v="1952"/>
    <s v="Graduation"/>
    <s v="Single"/>
    <n v="75127"/>
    <n v="0"/>
    <n v="0"/>
    <x v="24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n v="833"/>
    <n v="18"/>
    <n v="92.56"/>
    <n v="231.39"/>
    <n v="509.06"/>
    <x v="2"/>
    <n v="74"/>
    <x v="2"/>
    <x v="0"/>
  </r>
  <r>
    <n v="4654"/>
    <n v="1992"/>
    <s v="Graduation"/>
    <s v="Together"/>
    <n v="75114"/>
    <n v="0"/>
    <n v="0"/>
    <x v="64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n v="1253"/>
    <n v="18"/>
    <n v="208.83"/>
    <n v="348.06"/>
    <n v="696.11"/>
    <x v="2"/>
    <n v="34"/>
    <x v="3"/>
    <x v="0"/>
  </r>
  <r>
    <n v="3523"/>
    <n v="1962"/>
    <s v="Graduation"/>
    <s v="Together"/>
    <n v="75072"/>
    <n v="0"/>
    <n v="1"/>
    <x v="247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n v="1073"/>
    <n v="17"/>
    <n v="315.58999999999997"/>
    <n v="504.94"/>
    <n v="252.47"/>
    <x v="2"/>
    <n v="64"/>
    <x v="1"/>
    <x v="1"/>
  </r>
  <r>
    <n v="257"/>
    <n v="1959"/>
    <s v="PhD"/>
    <s v="Married"/>
    <n v="75032"/>
    <n v="0"/>
    <n v="1"/>
    <x v="248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n v="1215"/>
    <n v="18"/>
    <n v="337.5"/>
    <n v="607.5"/>
    <n v="270"/>
    <x v="2"/>
    <n v="67"/>
    <x v="1"/>
    <x v="1"/>
  </r>
  <r>
    <n v="9265"/>
    <n v="1953"/>
    <s v="Graduation"/>
    <s v="Married"/>
    <n v="75027"/>
    <n v="0"/>
    <n v="1"/>
    <x v="249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n v="1390"/>
    <n v="19"/>
    <n v="658.42"/>
    <n v="438.95"/>
    <n v="292.63"/>
    <x v="2"/>
    <n v="73"/>
    <x v="2"/>
    <x v="0"/>
  </r>
  <r>
    <n v="437"/>
    <n v="1976"/>
    <s v="Master"/>
    <s v="Divorced"/>
    <n v="75012"/>
    <n v="0"/>
    <n v="0"/>
    <x v="127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n v="1027"/>
    <n v="22"/>
    <n v="140.05000000000001"/>
    <n v="513.5"/>
    <n v="373.45"/>
    <x v="2"/>
    <n v="50"/>
    <x v="0"/>
    <x v="6"/>
  </r>
  <r>
    <n v="5331"/>
    <n v="1977"/>
    <s v="Graduation"/>
    <s v="Married"/>
    <n v="74985"/>
    <n v="0"/>
    <n v="0"/>
    <x v="25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n v="1869"/>
    <n v="16"/>
    <n v="350.44"/>
    <n v="817.69"/>
    <n v="700.88"/>
    <x v="2"/>
    <n v="49"/>
    <x v="0"/>
    <x v="5"/>
  </r>
  <r>
    <n v="697"/>
    <n v="1969"/>
    <s v="Graduation"/>
    <s v="Together"/>
    <n v="74918"/>
    <n v="0"/>
    <n v="0"/>
    <x v="12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  <n v="2047"/>
    <n v="20"/>
    <n v="511.75"/>
    <n v="614.1"/>
    <n v="921.15"/>
    <x v="2"/>
    <n v="57"/>
    <x v="1"/>
    <x v="1"/>
  </r>
  <r>
    <n v="1000"/>
    <n v="1961"/>
    <s v="Master"/>
    <s v="Together"/>
    <n v="74881"/>
    <n v="1"/>
    <n v="1"/>
    <x v="25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n v="964"/>
    <n v="23"/>
    <n v="377.22"/>
    <n v="502.96"/>
    <n v="83.83"/>
    <x v="2"/>
    <n v="65"/>
    <x v="1"/>
    <x v="1"/>
  </r>
  <r>
    <n v="3852"/>
    <n v="1961"/>
    <s v="Master"/>
    <s v="Together"/>
    <n v="74881"/>
    <n v="1"/>
    <n v="1"/>
    <x v="25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n v="964"/>
    <n v="23"/>
    <n v="377.22"/>
    <n v="502.96"/>
    <n v="83.83"/>
    <x v="2"/>
    <n v="65"/>
    <x v="1"/>
    <x v="3"/>
  </r>
  <r>
    <n v="7313"/>
    <n v="1949"/>
    <s v="2n Cycle"/>
    <s v="Widow"/>
    <n v="74859"/>
    <n v="0"/>
    <n v="0"/>
    <x v="1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  <n v="1565"/>
    <n v="22"/>
    <n v="426.82"/>
    <n v="782.5"/>
    <n v="355.68"/>
    <x v="2"/>
    <n v="77"/>
    <x v="2"/>
    <x v="4"/>
  </r>
  <r>
    <n v="1357"/>
    <n v="1970"/>
    <s v="Graduation"/>
    <s v="Together"/>
    <n v="74854"/>
    <n v="1"/>
    <n v="2"/>
    <x v="23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n v="1562"/>
    <n v="12"/>
    <n v="260.33"/>
    <n v="650.83000000000004"/>
    <n v="650.83000000000004"/>
    <x v="2"/>
    <n v="56"/>
    <x v="1"/>
    <x v="5"/>
  </r>
  <r>
    <n v="5114"/>
    <n v="1965"/>
    <s v="Master"/>
    <s v="Married"/>
    <n v="74806"/>
    <n v="0"/>
    <n v="1"/>
    <x v="179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n v="965"/>
    <n v="14"/>
    <n v="344.64"/>
    <n v="344.64"/>
    <n v="275.70999999999998"/>
    <x v="2"/>
    <n v="61"/>
    <x v="1"/>
    <x v="6"/>
  </r>
  <r>
    <n v="7143"/>
    <n v="1955"/>
    <s v="2n Cycle"/>
    <s v="Together"/>
    <n v="74805"/>
    <n v="0"/>
    <n v="1"/>
    <x v="139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n v="820"/>
    <n v="21"/>
    <n v="156.19"/>
    <n v="390.48"/>
    <n v="273.33"/>
    <x v="2"/>
    <n v="71"/>
    <x v="2"/>
    <x v="1"/>
  </r>
  <r>
    <n v="961"/>
    <n v="1972"/>
    <s v="Graduation"/>
    <s v="Married"/>
    <n v="74716"/>
    <n v="0"/>
    <n v="1"/>
    <x v="252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n v="860"/>
    <n v="15"/>
    <n v="401.33"/>
    <n v="286.67"/>
    <n v="172"/>
    <x v="2"/>
    <n v="54"/>
    <x v="0"/>
    <x v="1"/>
  </r>
  <r>
    <n v="4637"/>
    <n v="1954"/>
    <s v="PhD"/>
    <s v="Single"/>
    <n v="74637"/>
    <n v="0"/>
    <n v="0"/>
    <x v="253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  <n v="1650"/>
    <n v="24"/>
    <n v="412.5"/>
    <n v="618.75"/>
    <n v="618.75"/>
    <x v="2"/>
    <n v="72"/>
    <x v="2"/>
    <x v="0"/>
  </r>
  <r>
    <n v="5204"/>
    <n v="1971"/>
    <s v="Graduation"/>
    <s v="Together"/>
    <n v="74538"/>
    <n v="0"/>
    <n v="0"/>
    <x v="191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1"/>
    <n v="0"/>
    <n v="1461"/>
    <n v="21"/>
    <n v="556.57000000000005"/>
    <n v="347.86"/>
    <n v="556.57000000000005"/>
    <x v="2"/>
    <n v="55"/>
    <x v="1"/>
    <x v="1"/>
  </r>
  <r>
    <n v="6203"/>
    <n v="1947"/>
    <s v="Graduation"/>
    <s v="Together"/>
    <n v="74485"/>
    <n v="0"/>
    <n v="0"/>
    <x v="254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n v="1734"/>
    <n v="25"/>
    <n v="416.16"/>
    <n v="832.32"/>
    <n v="485.52"/>
    <x v="2"/>
    <n v="79"/>
    <x v="2"/>
    <x v="1"/>
  </r>
  <r>
    <n v="10037"/>
    <n v="1993"/>
    <s v="Graduation"/>
    <s v="Single"/>
    <n v="74293"/>
    <n v="0"/>
    <n v="0"/>
    <x v="255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n v="1127"/>
    <n v="15"/>
    <n v="375.67"/>
    <n v="450.8"/>
    <n v="300.52999999999997"/>
    <x v="2"/>
    <n v="33"/>
    <x v="3"/>
    <x v="0"/>
  </r>
  <r>
    <n v="2669"/>
    <n v="1993"/>
    <s v="Graduation"/>
    <s v="Single"/>
    <n v="74293"/>
    <n v="0"/>
    <n v="0"/>
    <x v="255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n v="1127"/>
    <n v="15"/>
    <n v="375.67"/>
    <n v="450.8"/>
    <n v="300.52999999999997"/>
    <x v="2"/>
    <n v="33"/>
    <x v="3"/>
    <x v="1"/>
  </r>
  <r>
    <n v="2886"/>
    <n v="1971"/>
    <s v="Master"/>
    <s v="Divorced"/>
    <n v="74290"/>
    <n v="0"/>
    <n v="1"/>
    <x v="256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  <n v="1217"/>
    <n v="28"/>
    <n v="434.64"/>
    <n v="434.64"/>
    <n v="347.71"/>
    <x v="2"/>
    <n v="55"/>
    <x v="1"/>
    <x v="1"/>
  </r>
  <r>
    <n v="5185"/>
    <n v="1955"/>
    <s v="Graduation"/>
    <s v="Married"/>
    <n v="74268"/>
    <n v="0"/>
    <n v="0"/>
    <x v="257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n v="892"/>
    <n v="12"/>
    <n v="297.33"/>
    <n v="371.67"/>
    <n v="223"/>
    <x v="2"/>
    <n v="71"/>
    <x v="2"/>
    <x v="0"/>
  </r>
  <r>
    <n v="4964"/>
    <n v="1958"/>
    <s v="PhD"/>
    <s v="Together"/>
    <n v="74250"/>
    <n v="0"/>
    <n v="0"/>
    <x v="258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n v="1158"/>
    <n v="17"/>
    <n v="136.24"/>
    <n v="272.47000000000003"/>
    <n v="749.29"/>
    <x v="2"/>
    <n v="68"/>
    <x v="1"/>
    <x v="4"/>
  </r>
  <r>
    <n v="8278"/>
    <n v="1990"/>
    <s v="PhD"/>
    <s v="Married"/>
    <n v="74214"/>
    <n v="0"/>
    <n v="0"/>
    <x v="259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n v="1711"/>
    <n v="15"/>
    <n v="912.53"/>
    <n v="570.33000000000004"/>
    <n v="228.13"/>
    <x v="2"/>
    <n v="36"/>
    <x v="3"/>
    <x v="1"/>
  </r>
  <r>
    <n v="810"/>
    <n v="1975"/>
    <s v="Graduation"/>
    <s v="Married"/>
    <n v="74190"/>
    <n v="0"/>
    <n v="1"/>
    <x v="156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n v="641"/>
    <n v="17"/>
    <n v="150.82"/>
    <n v="414.76"/>
    <n v="75.41"/>
    <x v="2"/>
    <n v="51"/>
    <x v="0"/>
    <x v="1"/>
  </r>
  <r>
    <n v="10095"/>
    <n v="1975"/>
    <s v="PhD"/>
    <s v="Divorced"/>
    <n v="74165"/>
    <n v="0"/>
    <n v="0"/>
    <x v="3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n v="1293"/>
    <n v="19"/>
    <n v="340.26"/>
    <n v="680.53"/>
    <n v="272.20999999999998"/>
    <x v="2"/>
    <n v="51"/>
    <x v="0"/>
    <x v="4"/>
  </r>
  <r>
    <n v="3139"/>
    <n v="1982"/>
    <s v="2n Cycle"/>
    <s v="Single"/>
    <n v="74116"/>
    <n v="0"/>
    <n v="0"/>
    <x v="26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  <n v="2052"/>
    <n v="18"/>
    <n v="456"/>
    <n v="1140"/>
    <n v="456"/>
    <x v="2"/>
    <n v="44"/>
    <x v="0"/>
    <x v="0"/>
  </r>
  <r>
    <n v="6982"/>
    <n v="1976"/>
    <s v="Graduation"/>
    <s v="Married"/>
    <n v="74068"/>
    <n v="0"/>
    <n v="0"/>
    <x v="261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n v="1581"/>
    <n v="23"/>
    <n v="274.95999999999998"/>
    <n v="618.65"/>
    <n v="687.39"/>
    <x v="2"/>
    <n v="50"/>
    <x v="0"/>
    <x v="3"/>
  </r>
  <r>
    <n v="830"/>
    <n v="1987"/>
    <s v="PhD"/>
    <s v="Single"/>
    <n v="74004"/>
    <n v="0"/>
    <n v="0"/>
    <x v="262"/>
    <n v="5"/>
    <n v="784"/>
    <n v="48"/>
    <n v="560"/>
    <n v="42"/>
    <n v="176"/>
    <n v="48"/>
    <n v="1"/>
    <n v="4"/>
    <n v="6"/>
    <n v="4"/>
    <n v="3"/>
    <n v="0"/>
    <n v="0"/>
    <n v="1"/>
    <n v="1"/>
    <n v="0"/>
    <n v="1"/>
    <n v="0"/>
    <n v="1658"/>
    <n v="14"/>
    <n v="473.71"/>
    <n v="473.71"/>
    <n v="710.57"/>
    <x v="2"/>
    <n v="39"/>
    <x v="3"/>
    <x v="3"/>
  </r>
  <r>
    <n v="3749"/>
    <n v="1973"/>
    <s v="Graduation"/>
    <s v="Together"/>
    <n v="73926"/>
    <n v="0"/>
    <n v="0"/>
    <x v="263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n v="1580"/>
    <n v="23"/>
    <n v="412.17"/>
    <n v="824.35"/>
    <n v="343.48"/>
    <x v="2"/>
    <n v="53"/>
    <x v="0"/>
    <x v="4"/>
  </r>
  <r>
    <n v="6246"/>
    <n v="1953"/>
    <s v="Graduation"/>
    <s v="Single"/>
    <n v="73892"/>
    <n v="0"/>
    <n v="0"/>
    <x v="264"/>
    <n v="40"/>
    <n v="703"/>
    <n v="102"/>
    <n v="601"/>
    <n v="0"/>
    <n v="58"/>
    <n v="43"/>
    <n v="1"/>
    <n v="3"/>
    <n v="11"/>
    <n v="8"/>
    <n v="1"/>
    <n v="0"/>
    <n v="0"/>
    <n v="0"/>
    <n v="0"/>
    <n v="0"/>
    <n v="1"/>
    <n v="0"/>
    <n v="1507"/>
    <n v="22"/>
    <n v="205.5"/>
    <n v="548"/>
    <n v="753.5"/>
    <x v="2"/>
    <n v="73"/>
    <x v="2"/>
    <x v="4"/>
  </r>
  <r>
    <n v="2736"/>
    <n v="1978"/>
    <s v="Graduation"/>
    <s v="Married"/>
    <n v="73807"/>
    <n v="0"/>
    <n v="1"/>
    <x v="7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n v="849"/>
    <n v="21"/>
    <n v="202.14"/>
    <n v="444.71"/>
    <n v="202.14"/>
    <x v="2"/>
    <n v="48"/>
    <x v="0"/>
    <x v="3"/>
  </r>
  <r>
    <n v="7118"/>
    <n v="1957"/>
    <s v="Graduation"/>
    <s v="Married"/>
    <n v="73803"/>
    <n v="0"/>
    <n v="1"/>
    <x v="117"/>
    <n v="61"/>
    <n v="833"/>
    <n v="80"/>
    <n v="363"/>
    <n v="52"/>
    <n v="26"/>
    <n v="174"/>
    <n v="2"/>
    <n v="9"/>
    <n v="5"/>
    <n v="6"/>
    <n v="6"/>
    <n v="1"/>
    <n v="0"/>
    <n v="0"/>
    <n v="0"/>
    <n v="0"/>
    <n v="1"/>
    <n v="0"/>
    <n v="1528"/>
    <n v="20"/>
    <n v="687.6"/>
    <n v="458.4"/>
    <n v="382"/>
    <x v="2"/>
    <n v="69"/>
    <x v="1"/>
    <x v="4"/>
  </r>
  <r>
    <n v="4676"/>
    <n v="1951"/>
    <s v="Master"/>
    <s v="Widow"/>
    <n v="73705"/>
    <n v="0"/>
    <n v="2"/>
    <x v="21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n v="1695"/>
    <n v="23"/>
    <n v="663.26"/>
    <n v="589.57000000000005"/>
    <n v="442.17"/>
    <x v="2"/>
    <n v="75"/>
    <x v="2"/>
    <x v="1"/>
  </r>
  <r>
    <n v="701"/>
    <n v="1971"/>
    <s v="Graduation"/>
    <s v="Married"/>
    <n v="73691"/>
    <n v="0"/>
    <n v="1"/>
    <x v="139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  <n v="1179"/>
    <n v="16"/>
    <n v="442.13"/>
    <n v="589.5"/>
    <n v="147.38"/>
    <x v="2"/>
    <n v="55"/>
    <x v="1"/>
    <x v="1"/>
  </r>
  <r>
    <n v="9529"/>
    <n v="1990"/>
    <s v="Graduation"/>
    <s v="Married"/>
    <n v="73687"/>
    <n v="0"/>
    <n v="0"/>
    <x v="265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1"/>
    <n v="0"/>
    <n v="1627"/>
    <n v="21"/>
    <n v="232.43"/>
    <n v="697.29"/>
    <n v="697.29"/>
    <x v="2"/>
    <n v="36"/>
    <x v="3"/>
    <x v="0"/>
  </r>
  <r>
    <n v="9451"/>
    <n v="1965"/>
    <s v="Graduation"/>
    <s v="Married"/>
    <n v="73538"/>
    <n v="0"/>
    <n v="1"/>
    <x v="266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n v="1658"/>
    <n v="23"/>
    <n v="720.87"/>
    <n v="648.78"/>
    <n v="288.35000000000002"/>
    <x v="2"/>
    <n v="61"/>
    <x v="1"/>
    <x v="4"/>
  </r>
  <r>
    <n v="313"/>
    <n v="1968"/>
    <s v="Graduation"/>
    <s v="Widow"/>
    <n v="73455"/>
    <n v="0"/>
    <n v="0"/>
    <x v="195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  <n v="2088"/>
    <n v="21"/>
    <n v="596.57000000000005"/>
    <n v="994.29"/>
    <n v="497.14"/>
    <x v="2"/>
    <n v="58"/>
    <x v="1"/>
    <x v="0"/>
  </r>
  <r>
    <n v="2532"/>
    <n v="1987"/>
    <s v="Master"/>
    <s v="Single"/>
    <n v="73454"/>
    <n v="0"/>
    <n v="0"/>
    <x v="4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  <n v="1651"/>
    <n v="12"/>
    <n v="275.17"/>
    <n v="825.5"/>
    <n v="550.33000000000004"/>
    <x v="2"/>
    <n v="39"/>
    <x v="3"/>
    <x v="1"/>
  </r>
  <r>
    <n v="6049"/>
    <n v="1982"/>
    <s v="Master"/>
    <s v="Together"/>
    <n v="73450"/>
    <n v="0"/>
    <n v="0"/>
    <x v="267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  <n v="1804"/>
    <n v="26"/>
    <n v="485.69"/>
    <n v="763.23"/>
    <n v="555.08000000000004"/>
    <x v="2"/>
    <n v="44"/>
    <x v="0"/>
    <x v="1"/>
  </r>
  <r>
    <n v="9597"/>
    <n v="1969"/>
    <s v="Graduation"/>
    <s v="Married"/>
    <n v="73448"/>
    <n v="0"/>
    <n v="0"/>
    <x v="207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n v="725"/>
    <n v="18"/>
    <n v="281.94"/>
    <n v="362.5"/>
    <n v="80.56"/>
    <x v="2"/>
    <n v="57"/>
    <x v="1"/>
    <x v="4"/>
  </r>
  <r>
    <n v="5896"/>
    <n v="1987"/>
    <s v="Master"/>
    <s v="Married"/>
    <n v="73395"/>
    <n v="0"/>
    <n v="0"/>
    <x v="199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n v="397"/>
    <n v="14"/>
    <n v="113.43"/>
    <n v="170.14"/>
    <n v="113.43"/>
    <x v="2"/>
    <n v="39"/>
    <x v="3"/>
    <x v="1"/>
  </r>
  <r>
    <n v="1139"/>
    <n v="1984"/>
    <s v="PhD"/>
    <s v="Married"/>
    <n v="73356"/>
    <n v="0"/>
    <n v="0"/>
    <x v="228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1"/>
    <n v="0"/>
    <n v="1512"/>
    <n v="21"/>
    <n v="360"/>
    <n v="360"/>
    <n v="792"/>
    <x v="2"/>
    <n v="42"/>
    <x v="0"/>
    <x v="1"/>
  </r>
  <r>
    <n v="9687"/>
    <n v="1975"/>
    <s v="Graduation"/>
    <s v="Single"/>
    <n v="73170"/>
    <n v="0"/>
    <n v="0"/>
    <x v="268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n v="726"/>
    <n v="15"/>
    <n v="242"/>
    <n v="290.39999999999998"/>
    <n v="193.6"/>
    <x v="2"/>
    <n v="51"/>
    <x v="0"/>
    <x v="4"/>
  </r>
  <r>
    <n v="10505"/>
    <n v="1960"/>
    <s v="Master"/>
    <s v="Together"/>
    <n v="73113"/>
    <n v="0"/>
    <n v="0"/>
    <x v="269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n v="1001"/>
    <n v="14"/>
    <n v="214.5"/>
    <n v="500.5"/>
    <n v="286"/>
    <x v="2"/>
    <n v="66"/>
    <x v="1"/>
    <x v="0"/>
  </r>
  <r>
    <n v="3859"/>
    <n v="1947"/>
    <s v="PhD"/>
    <s v="Together"/>
    <n v="73059"/>
    <n v="0"/>
    <n v="1"/>
    <x v="27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n v="1095"/>
    <n v="25"/>
    <n v="394.2"/>
    <n v="569.4"/>
    <n v="131.4"/>
    <x v="2"/>
    <n v="79"/>
    <x v="2"/>
    <x v="0"/>
  </r>
  <r>
    <n v="3867"/>
    <n v="1947"/>
    <s v="PhD"/>
    <s v="Together"/>
    <n v="73059"/>
    <n v="0"/>
    <n v="1"/>
    <x v="27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n v="1095"/>
    <n v="25"/>
    <n v="394.2"/>
    <n v="569.4"/>
    <n v="131.4"/>
    <x v="2"/>
    <n v="79"/>
    <x v="2"/>
    <x v="1"/>
  </r>
  <r>
    <n v="10949"/>
    <n v="1963"/>
    <s v="PhD"/>
    <s v="Divorced"/>
    <n v="72968"/>
    <n v="0"/>
    <n v="0"/>
    <x v="21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1"/>
    <n v="0"/>
    <n v="1958"/>
    <n v="18"/>
    <n v="543.89"/>
    <n v="870.22"/>
    <n v="543.89"/>
    <x v="2"/>
    <n v="63"/>
    <x v="1"/>
    <x v="1"/>
  </r>
  <r>
    <n v="340"/>
    <n v="1970"/>
    <s v="Graduation"/>
    <s v="Divorced"/>
    <n v="72967"/>
    <n v="0"/>
    <n v="1"/>
    <x v="63"/>
    <n v="1"/>
    <n v="158"/>
    <n v="35"/>
    <n v="179"/>
    <n v="0"/>
    <n v="0"/>
    <n v="125"/>
    <n v="2"/>
    <n v="7"/>
    <n v="2"/>
    <n v="8"/>
    <n v="5"/>
    <n v="1"/>
    <n v="0"/>
    <n v="0"/>
    <n v="0"/>
    <n v="0"/>
    <n v="1"/>
    <n v="0"/>
    <n v="497"/>
    <n v="17"/>
    <n v="204.65"/>
    <n v="233.88"/>
    <n v="58.47"/>
    <x v="2"/>
    <n v="56"/>
    <x v="1"/>
    <x v="5"/>
  </r>
  <r>
    <n v="291"/>
    <n v="1970"/>
    <s v="Graduation"/>
    <s v="Married"/>
    <n v="72940"/>
    <n v="0"/>
    <n v="0"/>
    <x v="271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n v="981"/>
    <n v="12"/>
    <n v="245.25"/>
    <n v="490.5"/>
    <n v="245.25"/>
    <x v="2"/>
    <n v="56"/>
    <x v="1"/>
    <x v="0"/>
  </r>
  <r>
    <n v="7972"/>
    <n v="1955"/>
    <s v="Graduation"/>
    <s v="Single"/>
    <n v="72906"/>
    <n v="0"/>
    <n v="0"/>
    <x v="157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n v="1151"/>
    <n v="16"/>
    <n v="215.81"/>
    <n v="647.44000000000005"/>
    <n v="287.75"/>
    <x v="2"/>
    <n v="71"/>
    <x v="2"/>
    <x v="1"/>
  </r>
  <r>
    <n v="1399"/>
    <n v="1958"/>
    <s v="Graduation"/>
    <s v="Married"/>
    <n v="72905"/>
    <n v="0"/>
    <n v="0"/>
    <x v="272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  <n v="1515"/>
    <n v="19"/>
    <n v="239.21"/>
    <n v="717.63"/>
    <n v="558.16"/>
    <x v="2"/>
    <n v="68"/>
    <x v="1"/>
    <x v="1"/>
  </r>
  <r>
    <n v="2894"/>
    <n v="1985"/>
    <s v="Graduation"/>
    <s v="Single"/>
    <n v="72903"/>
    <n v="0"/>
    <n v="0"/>
    <x v="273"/>
    <n v="74"/>
    <n v="1067"/>
    <n v="138"/>
    <n v="750"/>
    <n v="0"/>
    <n v="19"/>
    <n v="39"/>
    <n v="1"/>
    <n v="7"/>
    <n v="5"/>
    <n v="8"/>
    <n v="4"/>
    <n v="0"/>
    <n v="1"/>
    <n v="1"/>
    <n v="1"/>
    <n v="0"/>
    <n v="1"/>
    <n v="0"/>
    <n v="2013"/>
    <n v="20"/>
    <n v="704.55"/>
    <n v="805.2"/>
    <n v="503.25"/>
    <x v="2"/>
    <n v="41"/>
    <x v="0"/>
    <x v="1"/>
  </r>
  <r>
    <n v="9212"/>
    <n v="1962"/>
    <s v="Master"/>
    <s v="Married"/>
    <n v="72828"/>
    <n v="0"/>
    <n v="1"/>
    <x v="257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n v="1678"/>
    <n v="22"/>
    <n v="457.64"/>
    <n v="991.55"/>
    <n v="228.82"/>
    <x v="2"/>
    <n v="64"/>
    <x v="1"/>
    <x v="1"/>
  </r>
  <r>
    <n v="2004"/>
    <n v="1969"/>
    <s v="Graduation"/>
    <s v="Single"/>
    <n v="72679"/>
    <n v="0"/>
    <n v="1"/>
    <x v="274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n v="1168"/>
    <n v="16"/>
    <n v="292"/>
    <n v="365"/>
    <n v="511"/>
    <x v="2"/>
    <n v="57"/>
    <x v="1"/>
    <x v="1"/>
  </r>
  <r>
    <n v="8537"/>
    <n v="1949"/>
    <s v="Graduation"/>
    <s v="Widow"/>
    <n v="72643"/>
    <n v="0"/>
    <n v="0"/>
    <x v="67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1"/>
    <n v="0"/>
    <n v="1429"/>
    <n v="20"/>
    <n v="214.35"/>
    <n v="500.15"/>
    <n v="714.5"/>
    <x v="2"/>
    <n v="77"/>
    <x v="2"/>
    <x v="1"/>
  </r>
  <r>
    <n v="3433"/>
    <n v="1955"/>
    <s v="2n Cycle"/>
    <s v="Married"/>
    <n v="72635"/>
    <n v="0"/>
    <n v="0"/>
    <x v="1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n v="981"/>
    <n v="20"/>
    <n v="294.3"/>
    <n v="294.3"/>
    <n v="392.4"/>
    <x v="2"/>
    <n v="71"/>
    <x v="2"/>
    <x v="1"/>
  </r>
  <r>
    <n v="6583"/>
    <n v="1955"/>
    <s v="2n Cycle"/>
    <s v="Married"/>
    <n v="72635"/>
    <n v="0"/>
    <n v="0"/>
    <x v="1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n v="981"/>
    <n v="20"/>
    <n v="294.3"/>
    <n v="294.3"/>
    <n v="392.4"/>
    <x v="2"/>
    <n v="71"/>
    <x v="2"/>
    <x v="1"/>
  </r>
  <r>
    <n v="10413"/>
    <n v="1984"/>
    <s v="Graduation"/>
    <s v="Married"/>
    <n v="72570"/>
    <n v="0"/>
    <n v="0"/>
    <x v="275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n v="1089"/>
    <n v="22"/>
    <n v="198"/>
    <n v="594"/>
    <n v="297"/>
    <x v="2"/>
    <n v="42"/>
    <x v="0"/>
    <x v="1"/>
  </r>
  <r>
    <n v="6566"/>
    <n v="1954"/>
    <s v="PhD"/>
    <s v="Married"/>
    <n v="72550"/>
    <n v="1"/>
    <n v="1"/>
    <x v="276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n v="1319"/>
    <n v="19"/>
    <n v="347.11"/>
    <n v="833.05"/>
    <n v="138.84"/>
    <x v="2"/>
    <n v="72"/>
    <x v="2"/>
    <x v="6"/>
  </r>
  <r>
    <n v="9145"/>
    <n v="1972"/>
    <s v="Graduation"/>
    <s v="Single"/>
    <n v="72504"/>
    <n v="0"/>
    <n v="1"/>
    <x v="277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n v="1478"/>
    <n v="20"/>
    <n v="369.5"/>
    <n v="443.4"/>
    <n v="665.1"/>
    <x v="2"/>
    <n v="54"/>
    <x v="0"/>
    <x v="4"/>
  </r>
  <r>
    <n v="2075"/>
    <n v="1969"/>
    <s v="Graduation"/>
    <s v="Married"/>
    <n v="72460"/>
    <n v="0"/>
    <n v="0"/>
    <x v="278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n v="1047"/>
    <n v="15"/>
    <n v="209.4"/>
    <n v="488.6"/>
    <n v="349"/>
    <x v="2"/>
    <n v="57"/>
    <x v="1"/>
    <x v="0"/>
  </r>
  <r>
    <n v="4483"/>
    <n v="1993"/>
    <s v="Graduation"/>
    <s v="Single"/>
    <n v="72354"/>
    <n v="0"/>
    <n v="0"/>
    <x v="279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n v="1228"/>
    <n v="18"/>
    <n v="136.44"/>
    <n v="409.33"/>
    <n v="682.22"/>
    <x v="2"/>
    <n v="33"/>
    <x v="3"/>
    <x v="0"/>
  </r>
  <r>
    <n v="7919"/>
    <n v="1976"/>
    <s v="PhD"/>
    <s v="Together"/>
    <n v="72335"/>
    <n v="0"/>
    <n v="0"/>
    <x v="28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1"/>
    <n v="0"/>
    <n v="2092"/>
    <n v="22"/>
    <n v="950.91"/>
    <n v="760.73"/>
    <n v="380.36"/>
    <x v="2"/>
    <n v="50"/>
    <x v="0"/>
    <x v="1"/>
  </r>
  <r>
    <n v="3919"/>
    <n v="1976"/>
    <s v="Master"/>
    <s v="Single"/>
    <n v="72309"/>
    <n v="0"/>
    <n v="0"/>
    <x v="281"/>
    <n v="64"/>
    <n v="960"/>
    <n v="0"/>
    <n v="883"/>
    <n v="50"/>
    <n v="38"/>
    <n v="0"/>
    <n v="1"/>
    <n v="5"/>
    <n v="6"/>
    <n v="8"/>
    <n v="3"/>
    <n v="0"/>
    <n v="0"/>
    <n v="0"/>
    <n v="1"/>
    <n v="0"/>
    <n v="1"/>
    <n v="0"/>
    <n v="1931"/>
    <n v="19"/>
    <n v="508.16"/>
    <n v="813.05"/>
    <n v="609.79"/>
    <x v="2"/>
    <n v="50"/>
    <x v="0"/>
    <x v="4"/>
  </r>
  <r>
    <n v="10972"/>
    <n v="1949"/>
    <s v="Graduation"/>
    <s v="Widow"/>
    <n v="72298"/>
    <n v="0"/>
    <n v="0"/>
    <x v="126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  <n v="939"/>
    <n v="13"/>
    <n v="288.92"/>
    <n v="433.38"/>
    <n v="216.69"/>
    <x v="2"/>
    <n v="77"/>
    <x v="2"/>
    <x v="1"/>
  </r>
  <r>
    <n v="10057"/>
    <n v="1951"/>
    <s v="Graduation"/>
    <s v="Single"/>
    <n v="72282"/>
    <n v="0"/>
    <n v="0"/>
    <x v="147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1"/>
    <n v="0"/>
    <n v="1331"/>
    <n v="21"/>
    <n v="316.89999999999998"/>
    <n v="570.42999999999995"/>
    <n v="443.67"/>
    <x v="2"/>
    <n v="75"/>
    <x v="2"/>
    <x v="1"/>
  </r>
  <r>
    <n v="10736"/>
    <n v="1971"/>
    <s v="Graduation"/>
    <s v="Single"/>
    <n v="72258"/>
    <n v="0"/>
    <n v="1"/>
    <x v="252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n v="1525"/>
    <n v="20"/>
    <n v="457.5"/>
    <n v="381.25"/>
    <n v="686.25"/>
    <x v="2"/>
    <n v="55"/>
    <x v="1"/>
    <x v="4"/>
  </r>
  <r>
    <n v="4507"/>
    <n v="1952"/>
    <s v="Graduation"/>
    <s v="Single"/>
    <n v="72228"/>
    <n v="0"/>
    <n v="0"/>
    <x v="282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n v="1250"/>
    <n v="21"/>
    <n v="357.14"/>
    <n v="476.19"/>
    <n v="416.67"/>
    <x v="2"/>
    <n v="74"/>
    <x v="2"/>
    <x v="1"/>
  </r>
  <r>
    <n v="6262"/>
    <n v="1962"/>
    <s v="Master"/>
    <s v="Single"/>
    <n v="72217"/>
    <n v="0"/>
    <n v="0"/>
    <x v="283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n v="1573"/>
    <n v="21"/>
    <n v="224.71"/>
    <n v="599.24"/>
    <n v="749.05"/>
    <x v="2"/>
    <n v="64"/>
    <x v="1"/>
    <x v="5"/>
  </r>
  <r>
    <n v="10936"/>
    <n v="1965"/>
    <s v="Graduation"/>
    <s v="Married"/>
    <n v="72190"/>
    <n v="0"/>
    <n v="0"/>
    <x v="284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n v="1947"/>
    <n v="15"/>
    <n v="649"/>
    <n v="519.20000000000005"/>
    <n v="778.8"/>
    <x v="2"/>
    <n v="61"/>
    <x v="1"/>
    <x v="6"/>
  </r>
  <r>
    <n v="1168"/>
    <n v="1978"/>
    <s v="PhD"/>
    <s v="Married"/>
    <n v="72159"/>
    <n v="0"/>
    <n v="0"/>
    <x v="205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n v="1401"/>
    <n v="20"/>
    <n v="280.2"/>
    <n v="700.5"/>
    <n v="420.3"/>
    <x v="2"/>
    <n v="48"/>
    <x v="0"/>
    <x v="1"/>
  </r>
  <r>
    <n v="2797"/>
    <n v="1977"/>
    <s v="Graduation"/>
    <s v="Married"/>
    <n v="72117"/>
    <n v="0"/>
    <n v="1"/>
    <x v="164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n v="1073"/>
    <n v="25"/>
    <n v="386.28"/>
    <n v="386.28"/>
    <n v="300.44"/>
    <x v="2"/>
    <n v="49"/>
    <x v="0"/>
    <x v="1"/>
  </r>
  <r>
    <n v="11056"/>
    <n v="1974"/>
    <s v="Graduation"/>
    <s v="Married"/>
    <n v="72099"/>
    <n v="0"/>
    <n v="0"/>
    <x v="285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n v="1188"/>
    <n v="17"/>
    <n v="209.65"/>
    <n v="698.82"/>
    <n v="279.52999999999997"/>
    <x v="2"/>
    <n v="52"/>
    <x v="0"/>
    <x v="1"/>
  </r>
  <r>
    <n v="10177"/>
    <n v="1954"/>
    <s v="Graduation"/>
    <s v="Divorced"/>
    <n v="72071"/>
    <n v="0"/>
    <n v="1"/>
    <x v="25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n v="1338"/>
    <n v="17"/>
    <n v="393.53"/>
    <n v="629.65"/>
    <n v="314.82"/>
    <x v="2"/>
    <n v="72"/>
    <x v="2"/>
    <x v="1"/>
  </r>
  <r>
    <n v="2429"/>
    <n v="1954"/>
    <s v="Graduation"/>
    <s v="Divorced"/>
    <n v="72071"/>
    <n v="0"/>
    <n v="1"/>
    <x v="25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n v="1338"/>
    <n v="17"/>
    <n v="393.53"/>
    <n v="629.65"/>
    <n v="314.82"/>
    <x v="2"/>
    <n v="72"/>
    <x v="2"/>
    <x v="4"/>
  </r>
  <r>
    <n v="2781"/>
    <n v="1981"/>
    <s v="Graduation"/>
    <s v="Single"/>
    <n v="72066"/>
    <n v="0"/>
    <n v="0"/>
    <x v="286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1"/>
    <n v="0"/>
    <n v="1792"/>
    <n v="16"/>
    <n v="448"/>
    <n v="672"/>
    <n v="672"/>
    <x v="2"/>
    <n v="45"/>
    <x v="0"/>
    <x v="0"/>
  </r>
  <r>
    <n v="10582"/>
    <n v="1979"/>
    <s v="Graduation"/>
    <s v="Married"/>
    <n v="72063"/>
    <n v="0"/>
    <n v="1"/>
    <x v="56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n v="758"/>
    <n v="19"/>
    <n v="199.47"/>
    <n v="478.74"/>
    <n v="79.790000000000006"/>
    <x v="2"/>
    <n v="47"/>
    <x v="0"/>
    <x v="5"/>
  </r>
  <r>
    <n v="7875"/>
    <n v="1949"/>
    <s v="Graduation"/>
    <s v="Married"/>
    <n v="72025"/>
    <n v="0"/>
    <n v="0"/>
    <x v="47"/>
    <n v="46"/>
    <n v="967"/>
    <n v="0"/>
    <n v="617"/>
    <n v="43"/>
    <n v="50"/>
    <n v="0"/>
    <n v="1"/>
    <n v="4"/>
    <n v="8"/>
    <n v="13"/>
    <n v="2"/>
    <n v="0"/>
    <n v="1"/>
    <n v="1"/>
    <n v="1"/>
    <n v="0"/>
    <n v="1"/>
    <n v="0"/>
    <n v="1677"/>
    <n v="25"/>
    <n v="268.32"/>
    <n v="872.04"/>
    <n v="536.64"/>
    <x v="2"/>
    <n v="77"/>
    <x v="2"/>
    <x v="6"/>
  </r>
  <r>
    <n v="5955"/>
    <n v="1962"/>
    <s v="Graduation"/>
    <s v="Together"/>
    <n v="72025"/>
    <n v="0"/>
    <n v="0"/>
    <x v="287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n v="1932"/>
    <n v="15"/>
    <n v="515.20000000000005"/>
    <n v="1030.4000000000001"/>
    <n v="386.4"/>
    <x v="2"/>
    <n v="64"/>
    <x v="1"/>
    <x v="1"/>
  </r>
  <r>
    <n v="1079"/>
    <n v="1971"/>
    <s v="PhD"/>
    <s v="Married"/>
    <n v="71969"/>
    <n v="0"/>
    <n v="1"/>
    <x v="288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  <n v="1086"/>
    <n v="16"/>
    <n v="203.63"/>
    <n v="610.88"/>
    <n v="271.5"/>
    <x v="2"/>
    <n v="55"/>
    <x v="1"/>
    <x v="3"/>
  </r>
  <r>
    <n v="6721"/>
    <n v="1951"/>
    <s v="Graduation"/>
    <s v="Married"/>
    <n v="71965"/>
    <n v="0"/>
    <n v="1"/>
    <x v="4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n v="1213"/>
    <n v="14"/>
    <n v="519.86"/>
    <n v="433.21"/>
    <n v="259.93"/>
    <x v="2"/>
    <n v="75"/>
    <x v="2"/>
    <x v="4"/>
  </r>
  <r>
    <n v="2002"/>
    <n v="1958"/>
    <s v="Graduation"/>
    <s v="Divorced"/>
    <n v="71964"/>
    <n v="0"/>
    <n v="0"/>
    <x v="167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n v="1870"/>
    <n v="16"/>
    <n v="584.38"/>
    <n v="584.38"/>
    <n v="701.25"/>
    <x v="2"/>
    <n v="68"/>
    <x v="1"/>
    <x v="1"/>
  </r>
  <r>
    <n v="6988"/>
    <n v="1986"/>
    <s v="Graduation"/>
    <s v="Married"/>
    <n v="71952"/>
    <n v="1"/>
    <n v="0"/>
    <x v="28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n v="1443"/>
    <n v="20"/>
    <n v="577.20000000000005"/>
    <n v="577.20000000000005"/>
    <n v="288.60000000000002"/>
    <x v="2"/>
    <n v="40"/>
    <x v="0"/>
    <x v="6"/>
  </r>
  <r>
    <n v="175"/>
    <n v="1986"/>
    <s v="Graduation"/>
    <s v="Married"/>
    <n v="71952"/>
    <n v="1"/>
    <n v="0"/>
    <x v="28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n v="1443"/>
    <n v="20"/>
    <n v="577.20000000000005"/>
    <n v="577.20000000000005"/>
    <n v="288.60000000000002"/>
    <x v="2"/>
    <n v="40"/>
    <x v="0"/>
    <x v="1"/>
  </r>
  <r>
    <n v="2712"/>
    <n v="1956"/>
    <s v="Graduation"/>
    <s v="Married"/>
    <n v="71866"/>
    <n v="0"/>
    <n v="1"/>
    <x v="29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n v="715"/>
    <n v="19"/>
    <n v="225.79"/>
    <n v="376.32"/>
    <n v="112.89"/>
    <x v="2"/>
    <n v="70"/>
    <x v="1"/>
    <x v="6"/>
  </r>
  <r>
    <n v="8969"/>
    <n v="1977"/>
    <s v="Graduation"/>
    <s v="Married"/>
    <n v="71855"/>
    <n v="0"/>
    <n v="1"/>
    <x v="29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n v="1141"/>
    <n v="21"/>
    <n v="271.67"/>
    <n v="597.66999999999996"/>
    <n v="271.67"/>
    <x v="2"/>
    <n v="49"/>
    <x v="0"/>
    <x v="0"/>
  </r>
  <r>
    <n v="9495"/>
    <n v="1982"/>
    <s v="Graduation"/>
    <s v="Together"/>
    <n v="71853"/>
    <n v="0"/>
    <n v="0"/>
    <x v="99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n v="1149"/>
    <n v="16"/>
    <n v="143.63"/>
    <n v="430.88"/>
    <n v="574.5"/>
    <x v="2"/>
    <n v="44"/>
    <x v="0"/>
    <x v="1"/>
  </r>
  <r>
    <n v="2631"/>
    <n v="1982"/>
    <s v="Graduation"/>
    <s v="Together"/>
    <n v="71853"/>
    <n v="0"/>
    <n v="0"/>
    <x v="99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n v="1149"/>
    <n v="16"/>
    <n v="143.63"/>
    <n v="430.88"/>
    <n v="574.5"/>
    <x v="2"/>
    <n v="44"/>
    <x v="0"/>
    <x v="1"/>
  </r>
  <r>
    <n v="2931"/>
    <n v="1978"/>
    <s v="Graduation"/>
    <s v="Divorced"/>
    <n v="71847"/>
    <n v="0"/>
    <n v="0"/>
    <x v="29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  <n v="1192"/>
    <n v="22"/>
    <n v="325.08999999999997"/>
    <n v="487.64"/>
    <n v="379.27"/>
    <x v="2"/>
    <n v="48"/>
    <x v="0"/>
    <x v="1"/>
  </r>
  <r>
    <n v="4356"/>
    <n v="1971"/>
    <s v="Graduation"/>
    <s v="Together"/>
    <n v="71819"/>
    <n v="0"/>
    <n v="1"/>
    <x v="209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  <n v="1574"/>
    <n v="11"/>
    <n v="429.27"/>
    <n v="715.45"/>
    <n v="429.27"/>
    <x v="2"/>
    <n v="55"/>
    <x v="1"/>
    <x v="1"/>
  </r>
  <r>
    <n v="1628"/>
    <n v="1971"/>
    <s v="Graduation"/>
    <s v="Together"/>
    <n v="71796"/>
    <n v="0"/>
    <n v="0"/>
    <x v="293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n v="960"/>
    <n v="16"/>
    <n v="540"/>
    <n v="240"/>
    <n v="180"/>
    <x v="2"/>
    <n v="55"/>
    <x v="1"/>
    <x v="0"/>
  </r>
  <r>
    <n v="9463"/>
    <n v="1959"/>
    <s v="Graduation"/>
    <s v="Together"/>
    <n v="71706"/>
    <n v="0"/>
    <n v="1"/>
    <x v="294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n v="1443"/>
    <n v="21"/>
    <n v="618.42999999999995"/>
    <n v="481"/>
    <n v="343.57"/>
    <x v="2"/>
    <n v="67"/>
    <x v="1"/>
    <x v="4"/>
  </r>
  <r>
    <n v="7348"/>
    <n v="1958"/>
    <s v="PhD"/>
    <s v="Single"/>
    <n v="71691"/>
    <n v="0"/>
    <n v="0"/>
    <x v="53"/>
    <n v="0"/>
    <n v="336"/>
    <n v="130"/>
    <n v="411"/>
    <n v="240"/>
    <n v="32"/>
    <n v="43"/>
    <n v="1"/>
    <n v="4"/>
    <n v="7"/>
    <n v="5"/>
    <n v="2"/>
    <n v="0"/>
    <n v="0"/>
    <n v="0"/>
    <n v="0"/>
    <n v="0"/>
    <n v="1"/>
    <n v="0"/>
    <n v="1192"/>
    <n v="16"/>
    <n v="298"/>
    <n v="372.5"/>
    <n v="521.5"/>
    <x v="2"/>
    <n v="68"/>
    <x v="1"/>
    <x v="1"/>
  </r>
  <r>
    <n v="3009"/>
    <n v="1962"/>
    <s v="PhD"/>
    <s v="Widow"/>
    <n v="71670"/>
    <n v="0"/>
    <n v="0"/>
    <x v="295"/>
    <n v="8"/>
    <n v="1462"/>
    <n v="16"/>
    <n v="128"/>
    <n v="0"/>
    <n v="0"/>
    <n v="160"/>
    <n v="1"/>
    <n v="5"/>
    <n v="3"/>
    <n v="6"/>
    <n v="6"/>
    <n v="0"/>
    <n v="1"/>
    <n v="1"/>
    <n v="0"/>
    <n v="1"/>
    <n v="1"/>
    <n v="0"/>
    <n v="1766"/>
    <n v="14"/>
    <n v="630.71"/>
    <n v="756.86"/>
    <n v="378.43"/>
    <x v="2"/>
    <n v="64"/>
    <x v="1"/>
    <x v="1"/>
  </r>
  <r>
    <n v="6055"/>
    <n v="1979"/>
    <s v="Graduation"/>
    <s v="Married"/>
    <n v="71626"/>
    <n v="0"/>
    <n v="0"/>
    <x v="296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  <n v="1305"/>
    <n v="18"/>
    <n v="362.5"/>
    <n v="580"/>
    <n v="362.5"/>
    <x v="2"/>
    <n v="47"/>
    <x v="0"/>
    <x v="1"/>
  </r>
  <r>
    <n v="4141"/>
    <n v="1965"/>
    <s v="Graduation"/>
    <s v="Together"/>
    <n v="71613"/>
    <n v="0"/>
    <n v="0"/>
    <x v="297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n v="776"/>
    <n v="20"/>
    <n v="310.39999999999998"/>
    <n v="388"/>
    <n v="77.599999999999994"/>
    <x v="2"/>
    <n v="61"/>
    <x v="1"/>
    <x v="2"/>
  </r>
  <r>
    <n v="158"/>
    <n v="1945"/>
    <s v="PhD"/>
    <s v="Together"/>
    <n v="71604"/>
    <n v="0"/>
    <n v="0"/>
    <x v="298"/>
    <n v="3"/>
    <n v="345"/>
    <n v="53"/>
    <n v="528"/>
    <n v="98"/>
    <n v="75"/>
    <n v="97"/>
    <n v="1"/>
    <n v="8"/>
    <n v="3"/>
    <n v="5"/>
    <n v="4"/>
    <n v="1"/>
    <n v="0"/>
    <n v="0"/>
    <n v="0"/>
    <n v="0"/>
    <n v="1"/>
    <n v="0"/>
    <n v="1196"/>
    <n v="16"/>
    <n v="598"/>
    <n v="373.75"/>
    <n v="224.25"/>
    <x v="2"/>
    <n v="81"/>
    <x v="2"/>
    <x v="1"/>
  </r>
  <r>
    <n v="9780"/>
    <n v="1971"/>
    <s v="Master"/>
    <s v="Together"/>
    <n v="71499"/>
    <n v="0"/>
    <n v="1"/>
    <x v="299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n v="795"/>
    <n v="24"/>
    <n v="265"/>
    <n v="430.63"/>
    <n v="99.38"/>
    <x v="2"/>
    <n v="55"/>
    <x v="1"/>
    <x v="1"/>
  </r>
  <r>
    <n v="1491"/>
    <n v="1965"/>
    <s v="2n Cycle"/>
    <s v="Together"/>
    <n v="71488"/>
    <n v="0"/>
    <n v="0"/>
    <x v="3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n v="559"/>
    <n v="14"/>
    <n v="119.79"/>
    <n v="279.5"/>
    <n v="159.71"/>
    <x v="2"/>
    <n v="61"/>
    <x v="1"/>
    <x v="4"/>
  </r>
  <r>
    <n v="3194"/>
    <n v="1974"/>
    <s v="PhD"/>
    <s v="Single"/>
    <n v="71466"/>
    <n v="0"/>
    <n v="0"/>
    <x v="69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n v="1230"/>
    <n v="18"/>
    <n v="273.33"/>
    <n v="683.33"/>
    <n v="273.33"/>
    <x v="2"/>
    <n v="52"/>
    <x v="0"/>
    <x v="4"/>
  </r>
  <r>
    <n v="1945"/>
    <n v="1962"/>
    <s v="Graduation"/>
    <s v="Married"/>
    <n v="71434"/>
    <n v="0"/>
    <n v="1"/>
    <x v="274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  <n v="1400"/>
    <n v="18"/>
    <n v="544.44000000000005"/>
    <n v="544.44000000000005"/>
    <n v="311.11"/>
    <x v="2"/>
    <n v="64"/>
    <x v="1"/>
    <x v="1"/>
  </r>
  <r>
    <n v="10196"/>
    <n v="1978"/>
    <s v="Graduation"/>
    <s v="Married"/>
    <n v="71427"/>
    <n v="2"/>
    <n v="0"/>
    <x v="121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n v="614"/>
    <n v="18"/>
    <n v="272.89"/>
    <n v="272.89"/>
    <n v="68.22"/>
    <x v="2"/>
    <n v="48"/>
    <x v="0"/>
    <x v="2"/>
  </r>
  <r>
    <n v="9904"/>
    <n v="1956"/>
    <s v="Graduation"/>
    <s v="Married"/>
    <n v="71391"/>
    <n v="0"/>
    <n v="1"/>
    <x v="30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n v="1043"/>
    <n v="23"/>
    <n v="272.08999999999997"/>
    <n v="544.16999999999996"/>
    <n v="226.74"/>
    <x v="2"/>
    <n v="70"/>
    <x v="1"/>
    <x v="4"/>
  </r>
  <r>
    <n v="4944"/>
    <n v="1959"/>
    <s v="Graduation"/>
    <s v="Together"/>
    <n v="71367"/>
    <n v="0"/>
    <n v="0"/>
    <x v="302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n v="777"/>
    <n v="16"/>
    <n v="194.25"/>
    <n v="339.94"/>
    <n v="242.81"/>
    <x v="2"/>
    <n v="67"/>
    <x v="1"/>
    <x v="1"/>
  </r>
  <r>
    <n v="4607"/>
    <n v="1959"/>
    <s v="Graduation"/>
    <s v="Together"/>
    <n v="71367"/>
    <n v="0"/>
    <n v="0"/>
    <x v="302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n v="777"/>
    <n v="16"/>
    <n v="194.25"/>
    <n v="339.94"/>
    <n v="242.81"/>
    <x v="2"/>
    <n v="67"/>
    <x v="1"/>
    <x v="1"/>
  </r>
  <r>
    <n v="4837"/>
    <n v="1965"/>
    <s v="PhD"/>
    <s v="Married"/>
    <n v="71322"/>
    <n v="0"/>
    <n v="1"/>
    <x v="303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n v="1305"/>
    <n v="26"/>
    <n v="401.54"/>
    <n v="652.5"/>
    <n v="250.96"/>
    <x v="2"/>
    <n v="61"/>
    <x v="1"/>
    <x v="1"/>
  </r>
  <r>
    <n v="3107"/>
    <n v="1976"/>
    <s v="Graduation"/>
    <s v="Together"/>
    <n v="71322"/>
    <n v="0"/>
    <n v="1"/>
    <x v="55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n v="350"/>
    <n v="12"/>
    <n v="116.67"/>
    <n v="204.17"/>
    <n v="29.17"/>
    <x v="2"/>
    <n v="50"/>
    <x v="0"/>
    <x v="6"/>
  </r>
  <r>
    <n v="10678"/>
    <n v="1959"/>
    <s v="Graduation"/>
    <s v="Together"/>
    <n v="71232"/>
    <n v="0"/>
    <n v="1"/>
    <x v="265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n v="917"/>
    <n v="23"/>
    <n v="438.57"/>
    <n v="398.7"/>
    <n v="79.739999999999995"/>
    <x v="2"/>
    <n v="67"/>
    <x v="1"/>
    <x v="1"/>
  </r>
  <r>
    <n v="10548"/>
    <n v="1995"/>
    <s v="Graduation"/>
    <s v="Single"/>
    <n v="71163"/>
    <n v="0"/>
    <n v="0"/>
    <x v="304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n v="960"/>
    <n v="23"/>
    <n v="125.22"/>
    <n v="500.87"/>
    <n v="333.91"/>
    <x v="2"/>
    <n v="31"/>
    <x v="3"/>
    <x v="5"/>
  </r>
  <r>
    <n v="7441"/>
    <n v="1973"/>
    <s v="Graduation"/>
    <s v="Divorced"/>
    <n v="71128"/>
    <n v="1"/>
    <n v="0"/>
    <x v="305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n v="1615"/>
    <n v="24"/>
    <n v="134.58000000000001"/>
    <n v="807.5"/>
    <n v="672.92"/>
    <x v="2"/>
    <n v="53"/>
    <x v="0"/>
    <x v="2"/>
  </r>
  <r>
    <n v="2579"/>
    <n v="1957"/>
    <s v="Graduation"/>
    <s v="Married"/>
    <n v="71113"/>
    <n v="0"/>
    <n v="1"/>
    <x v="306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n v="835"/>
    <n v="22"/>
    <n v="227.73"/>
    <n v="341.59"/>
    <n v="265.68"/>
    <x v="2"/>
    <n v="69"/>
    <x v="1"/>
    <x v="1"/>
  </r>
  <r>
    <n v="3828"/>
    <n v="1951"/>
    <s v="Graduation"/>
    <s v="Married"/>
    <n v="71107"/>
    <n v="0"/>
    <n v="1"/>
    <x v="307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n v="1327"/>
    <n v="26"/>
    <n v="357.27"/>
    <n v="663.5"/>
    <n v="306.23"/>
    <x v="2"/>
    <n v="75"/>
    <x v="2"/>
    <x v="1"/>
  </r>
  <r>
    <n v="6384"/>
    <n v="1978"/>
    <s v="Graduation"/>
    <s v="Divorced"/>
    <n v="71022"/>
    <n v="0"/>
    <n v="1"/>
    <x v="308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  <n v="1453"/>
    <n v="18"/>
    <n v="403.61"/>
    <n v="887.94"/>
    <n v="161.44"/>
    <x v="2"/>
    <n v="48"/>
    <x v="0"/>
    <x v="2"/>
  </r>
  <r>
    <n v="4299"/>
    <n v="1960"/>
    <s v="Graduation"/>
    <s v="Together"/>
    <n v="70971"/>
    <n v="0"/>
    <n v="1"/>
    <x v="29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1"/>
    <n v="0"/>
    <n v="1825"/>
    <n v="27"/>
    <n v="743.52"/>
    <n v="337.96"/>
    <n v="743.52"/>
    <x v="2"/>
    <n v="66"/>
    <x v="1"/>
    <x v="1"/>
  </r>
  <r>
    <n v="0"/>
    <n v="1985"/>
    <s v="Graduation"/>
    <s v="Married"/>
    <n v="70951"/>
    <n v="0"/>
    <n v="0"/>
    <x v="309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n v="1198"/>
    <n v="16"/>
    <n v="224.63"/>
    <n v="673.88"/>
    <n v="299.5"/>
    <x v="2"/>
    <n v="41"/>
    <x v="0"/>
    <x v="0"/>
  </r>
  <r>
    <n v="3283"/>
    <n v="1972"/>
    <s v="2n Cycle"/>
    <s v="Married"/>
    <n v="70932"/>
    <n v="0"/>
    <n v="1"/>
    <x v="31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n v="909"/>
    <n v="20"/>
    <n v="272.7"/>
    <n v="545.4"/>
    <n v="90.9"/>
    <x v="2"/>
    <n v="54"/>
    <x v="0"/>
    <x v="1"/>
  </r>
  <r>
    <n v="7010"/>
    <n v="1965"/>
    <s v="2n Cycle"/>
    <s v="Married"/>
    <n v="70924"/>
    <n v="0"/>
    <n v="0"/>
    <x v="311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n v="1363"/>
    <n v="19"/>
    <n v="430.42"/>
    <n v="502.16"/>
    <n v="430.42"/>
    <x v="2"/>
    <n v="61"/>
    <x v="1"/>
    <x v="1"/>
  </r>
  <r>
    <n v="4767"/>
    <n v="1965"/>
    <s v="2n Cycle"/>
    <s v="Married"/>
    <n v="70924"/>
    <n v="0"/>
    <n v="0"/>
    <x v="311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n v="1363"/>
    <n v="19"/>
    <n v="430.42"/>
    <n v="502.16"/>
    <n v="430.42"/>
    <x v="2"/>
    <n v="61"/>
    <x v="1"/>
    <x v="1"/>
  </r>
  <r>
    <n v="6320"/>
    <n v="1976"/>
    <s v="Master"/>
    <s v="Single"/>
    <n v="70893"/>
    <n v="0"/>
    <n v="0"/>
    <x v="144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n v="1508"/>
    <n v="22"/>
    <n v="411.27"/>
    <n v="685.45"/>
    <n v="411.27"/>
    <x v="2"/>
    <n v="50"/>
    <x v="0"/>
    <x v="1"/>
  </r>
  <r>
    <n v="3254"/>
    <n v="1971"/>
    <s v="Graduation"/>
    <s v="Married"/>
    <n v="70886"/>
    <n v="1"/>
    <n v="0"/>
    <x v="312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n v="960"/>
    <n v="13"/>
    <n v="369.23"/>
    <n v="295.38"/>
    <n v="295.38"/>
    <x v="2"/>
    <n v="55"/>
    <x v="1"/>
    <x v="1"/>
  </r>
  <r>
    <n v="3388"/>
    <n v="1967"/>
    <s v="Graduation"/>
    <s v="Divorced"/>
    <n v="70844"/>
    <n v="1"/>
    <n v="1"/>
    <x v="313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n v="294"/>
    <n v="12"/>
    <n v="147"/>
    <n v="122.5"/>
    <n v="24.5"/>
    <x v="2"/>
    <n v="59"/>
    <x v="1"/>
    <x v="5"/>
  </r>
  <r>
    <n v="6131"/>
    <n v="1980"/>
    <s v="2n Cycle"/>
    <s v="Married"/>
    <n v="70829"/>
    <n v="1"/>
    <n v="1"/>
    <x v="189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n v="431"/>
    <n v="14"/>
    <n v="123.14"/>
    <n v="246.29"/>
    <n v="61.57"/>
    <x v="2"/>
    <n v="46"/>
    <x v="0"/>
    <x v="1"/>
  </r>
  <r>
    <n v="10868"/>
    <n v="1951"/>
    <s v="Graduation"/>
    <s v="Widow"/>
    <n v="70792"/>
    <n v="0"/>
    <n v="0"/>
    <x v="144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n v="1272"/>
    <n v="17"/>
    <n v="224.47"/>
    <n v="748.24"/>
    <n v="299.29000000000002"/>
    <x v="2"/>
    <n v="75"/>
    <x v="2"/>
    <x v="1"/>
  </r>
  <r>
    <n v="7683"/>
    <n v="1968"/>
    <s v="Master"/>
    <s v="Married"/>
    <n v="70777"/>
    <n v="0"/>
    <n v="1"/>
    <x v="143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n v="787"/>
    <n v="20"/>
    <n v="196.75"/>
    <n v="472.2"/>
    <n v="118.05"/>
    <x v="2"/>
    <n v="58"/>
    <x v="1"/>
    <x v="1"/>
  </r>
  <r>
    <n v="11112"/>
    <n v="1966"/>
    <s v="Graduation"/>
    <s v="Together"/>
    <n v="70713"/>
    <n v="0"/>
    <n v="1"/>
    <x v="17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n v="1477"/>
    <n v="19"/>
    <n v="388.68"/>
    <n v="621.89"/>
    <n v="466.42"/>
    <x v="2"/>
    <n v="60"/>
    <x v="1"/>
    <x v="1"/>
  </r>
  <r>
    <n v="4137"/>
    <n v="1948"/>
    <s v="Graduation"/>
    <s v="Together"/>
    <n v="70666"/>
    <n v="0"/>
    <n v="0"/>
    <x v="314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n v="1076"/>
    <n v="15"/>
    <n v="502.13"/>
    <n v="286.93"/>
    <n v="286.93"/>
    <x v="2"/>
    <n v="78"/>
    <x v="2"/>
    <x v="6"/>
  </r>
  <r>
    <n v="4640"/>
    <n v="1967"/>
    <s v="Graduation"/>
    <s v="Divorced"/>
    <n v="70647"/>
    <n v="0"/>
    <n v="1"/>
    <x v="29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n v="1079"/>
    <n v="24"/>
    <n v="179.83"/>
    <n v="584.46"/>
    <n v="314.70999999999998"/>
    <x v="2"/>
    <n v="59"/>
    <x v="1"/>
    <x v="0"/>
  </r>
  <r>
    <n v="3074"/>
    <n v="1984"/>
    <s v="PhD"/>
    <s v="Married"/>
    <n v="70643"/>
    <n v="0"/>
    <n v="0"/>
    <x v="315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1"/>
    <n v="0"/>
    <n v="1828"/>
    <n v="17"/>
    <n v="537.65"/>
    <n v="430.12"/>
    <n v="860.24"/>
    <x v="2"/>
    <n v="42"/>
    <x v="0"/>
    <x v="1"/>
  </r>
  <r>
    <n v="2565"/>
    <n v="1955"/>
    <s v="Master"/>
    <s v="Divorced"/>
    <n v="70638"/>
    <n v="0"/>
    <n v="0"/>
    <x v="316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  <n v="1334"/>
    <n v="19"/>
    <n v="280.83999999999997"/>
    <n v="702.11"/>
    <n v="351.05"/>
    <x v="2"/>
    <n v="71"/>
    <x v="2"/>
    <x v="0"/>
  </r>
  <r>
    <n v="2181"/>
    <n v="1970"/>
    <s v="Graduation"/>
    <s v="Married"/>
    <n v="70617"/>
    <n v="0"/>
    <n v="0"/>
    <x v="317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n v="1280"/>
    <n v="13"/>
    <n v="295.38"/>
    <n v="689.23"/>
    <n v="295.38"/>
    <x v="2"/>
    <n v="56"/>
    <x v="1"/>
    <x v="1"/>
  </r>
  <r>
    <n v="7290"/>
    <n v="1985"/>
    <s v="Graduation"/>
    <s v="Single"/>
    <n v="70596"/>
    <n v="0"/>
    <n v="0"/>
    <x v="318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n v="968"/>
    <n v="20"/>
    <n v="145.19999999999999"/>
    <n v="580.79999999999995"/>
    <n v="242"/>
    <x v="2"/>
    <n v="41"/>
    <x v="0"/>
    <x v="1"/>
  </r>
  <r>
    <n v="8895"/>
    <n v="1985"/>
    <s v="Graduation"/>
    <s v="Single"/>
    <n v="70596"/>
    <n v="0"/>
    <n v="0"/>
    <x v="318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n v="968"/>
    <n v="20"/>
    <n v="145.19999999999999"/>
    <n v="580.79999999999995"/>
    <n v="242"/>
    <x v="2"/>
    <n v="41"/>
    <x v="0"/>
    <x v="1"/>
  </r>
  <r>
    <n v="850"/>
    <n v="1968"/>
    <s v="Graduation"/>
    <s v="Single"/>
    <n v="70566"/>
    <n v="0"/>
    <n v="1"/>
    <x v="319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n v="757"/>
    <n v="20"/>
    <n v="227.1"/>
    <n v="340.65"/>
    <n v="189.25"/>
    <x v="2"/>
    <n v="58"/>
    <x v="1"/>
    <x v="1"/>
  </r>
  <r>
    <n v="6255"/>
    <n v="1952"/>
    <s v="Master"/>
    <s v="Together"/>
    <n v="70545"/>
    <n v="0"/>
    <n v="1"/>
    <x v="32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n v="334"/>
    <n v="12"/>
    <n v="111.33"/>
    <n v="194.83"/>
    <n v="27.83"/>
    <x v="2"/>
    <n v="74"/>
    <x v="2"/>
    <x v="6"/>
  </r>
  <r>
    <n v="5080"/>
    <n v="1993"/>
    <s v="Graduation"/>
    <s v="Single"/>
    <n v="70515"/>
    <n v="0"/>
    <n v="0"/>
    <x v="321"/>
    <n v="12"/>
    <n v="420"/>
    <n v="0"/>
    <n v="452"/>
    <n v="182"/>
    <n v="64"/>
    <n v="140"/>
    <n v="1"/>
    <n v="6"/>
    <n v="6"/>
    <n v="4"/>
    <n v="2"/>
    <n v="0"/>
    <n v="0"/>
    <n v="0"/>
    <n v="0"/>
    <n v="0"/>
    <n v="1"/>
    <n v="0"/>
    <n v="1258"/>
    <n v="16"/>
    <n v="471.75"/>
    <n v="314.5"/>
    <n v="471.75"/>
    <x v="2"/>
    <n v="33"/>
    <x v="3"/>
    <x v="7"/>
  </r>
  <r>
    <n v="4943"/>
    <n v="1953"/>
    <s v="Graduation"/>
    <s v="Married"/>
    <n v="70503"/>
    <n v="0"/>
    <n v="0"/>
    <x v="322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  <n v="1727"/>
    <n v="15"/>
    <n v="230.27"/>
    <n v="1036.2"/>
    <n v="460.53"/>
    <x v="2"/>
    <n v="73"/>
    <x v="2"/>
    <x v="1"/>
  </r>
  <r>
    <n v="1215"/>
    <n v="1978"/>
    <s v="Graduation"/>
    <s v="Together"/>
    <n v="70440"/>
    <n v="0"/>
    <n v="0"/>
    <x v="96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  <n v="1572"/>
    <n v="22"/>
    <n v="357.27"/>
    <n v="500.18"/>
    <n v="714.55"/>
    <x v="2"/>
    <n v="48"/>
    <x v="0"/>
    <x v="1"/>
  </r>
  <r>
    <n v="6722"/>
    <n v="1954"/>
    <s v="PhD"/>
    <s v="Married"/>
    <n v="70421"/>
    <n v="0"/>
    <n v="1"/>
    <x v="17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n v="767"/>
    <n v="20"/>
    <n v="383.5"/>
    <n v="268.45"/>
    <n v="115.05"/>
    <x v="2"/>
    <n v="72"/>
    <x v="2"/>
    <x v="4"/>
  </r>
  <r>
    <n v="9988"/>
    <n v="1976"/>
    <s v="Master"/>
    <s v="Single"/>
    <n v="70379"/>
    <n v="0"/>
    <n v="1"/>
    <x v="11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n v="860"/>
    <n v="22"/>
    <n v="234.55"/>
    <n v="508.18"/>
    <n v="117.27"/>
    <x v="2"/>
    <n v="50"/>
    <x v="0"/>
    <x v="4"/>
  </r>
  <r>
    <n v="9260"/>
    <n v="1945"/>
    <s v="PhD"/>
    <s v="Married"/>
    <n v="70356"/>
    <n v="0"/>
    <n v="0"/>
    <x v="323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n v="1706"/>
    <n v="25"/>
    <n v="682.4"/>
    <n v="614.16"/>
    <n v="409.44"/>
    <x v="2"/>
    <n v="81"/>
    <x v="2"/>
    <x v="4"/>
  </r>
  <r>
    <n v="9937"/>
    <n v="1979"/>
    <s v="Graduation"/>
    <s v="Single"/>
    <n v="70337"/>
    <n v="0"/>
    <n v="0"/>
    <x v="324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n v="576"/>
    <n v="16"/>
    <n v="72"/>
    <n v="432"/>
    <n v="72"/>
    <x v="2"/>
    <n v="47"/>
    <x v="0"/>
    <x v="2"/>
  </r>
  <r>
    <n v="10814"/>
    <n v="1947"/>
    <s v="Graduation"/>
    <s v="Together"/>
    <n v="70321"/>
    <n v="0"/>
    <n v="0"/>
    <x v="291"/>
    <n v="6"/>
    <n v="303"/>
    <n v="23"/>
    <n v="751"/>
    <n v="82"/>
    <n v="26"/>
    <n v="191"/>
    <n v="1"/>
    <n v="6"/>
    <n v="5"/>
    <n v="13"/>
    <n v="4"/>
    <n v="0"/>
    <n v="0"/>
    <n v="0"/>
    <n v="0"/>
    <n v="0"/>
    <n v="1"/>
    <n v="0"/>
    <n v="1376"/>
    <n v="24"/>
    <n v="344"/>
    <n v="745.33"/>
    <n v="286.67"/>
    <x v="2"/>
    <n v="79"/>
    <x v="2"/>
    <x v="1"/>
  </r>
  <r>
    <n v="3426"/>
    <n v="1975"/>
    <s v="Graduation"/>
    <s v="Divorced"/>
    <n v="70300"/>
    <n v="1"/>
    <n v="0"/>
    <x v="325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n v="1596"/>
    <n v="23"/>
    <n v="346.96"/>
    <n v="902.09"/>
    <n v="346.96"/>
    <x v="2"/>
    <n v="51"/>
    <x v="0"/>
    <x v="1"/>
  </r>
  <r>
    <n v="10383"/>
    <n v="1966"/>
    <s v="Graduation"/>
    <s v="Divorced"/>
    <n v="70287"/>
    <n v="0"/>
    <n v="0"/>
    <x v="326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1"/>
    <n v="0"/>
    <n v="1093"/>
    <n v="20"/>
    <n v="273.25"/>
    <n v="546.5"/>
    <n v="273.25"/>
    <x v="2"/>
    <n v="60"/>
    <x v="1"/>
    <x v="6"/>
  </r>
  <r>
    <n v="1071"/>
    <n v="1976"/>
    <s v="PhD"/>
    <s v="Divorced"/>
    <n v="70179"/>
    <n v="0"/>
    <n v="1"/>
    <x v="327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n v="1034"/>
    <n v="23"/>
    <n v="314.7"/>
    <n v="584.42999999999995"/>
    <n v="134.87"/>
    <x v="2"/>
    <n v="50"/>
    <x v="0"/>
    <x v="2"/>
  </r>
  <r>
    <n v="2793"/>
    <n v="1976"/>
    <s v="PhD"/>
    <s v="Divorced"/>
    <n v="70179"/>
    <n v="0"/>
    <n v="1"/>
    <x v="327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n v="1034"/>
    <n v="23"/>
    <n v="314.7"/>
    <n v="584.42999999999995"/>
    <n v="134.87"/>
    <x v="2"/>
    <n v="50"/>
    <x v="0"/>
    <x v="0"/>
  </r>
  <r>
    <n v="7851"/>
    <n v="1949"/>
    <s v="Graduation"/>
    <s v="Widow"/>
    <n v="70165"/>
    <n v="0"/>
    <n v="0"/>
    <x v="328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n v="926"/>
    <n v="21"/>
    <n v="132.29"/>
    <n v="485.05"/>
    <n v="308.67"/>
    <x v="2"/>
    <n v="77"/>
    <x v="2"/>
    <x v="1"/>
  </r>
  <r>
    <n v="10140"/>
    <n v="1983"/>
    <s v="PhD"/>
    <s v="Together"/>
    <n v="70123"/>
    <n v="0"/>
    <n v="0"/>
    <x v="329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  <n v="1727"/>
    <n v="16"/>
    <n v="539.69000000000005"/>
    <n v="431.75"/>
    <n v="755.56"/>
    <x v="2"/>
    <n v="43"/>
    <x v="0"/>
    <x v="3"/>
  </r>
  <r>
    <n v="9029"/>
    <n v="1972"/>
    <s v="PhD"/>
    <s v="Married"/>
    <n v="70116"/>
    <n v="0"/>
    <n v="0"/>
    <x v="216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n v="1536"/>
    <n v="22"/>
    <n v="139.63999999999999"/>
    <n v="837.82"/>
    <n v="558.54999999999995"/>
    <x v="2"/>
    <n v="54"/>
    <x v="0"/>
    <x v="1"/>
  </r>
  <r>
    <n v="6606"/>
    <n v="1969"/>
    <s v="Master"/>
    <s v="Married"/>
    <n v="70091"/>
    <n v="1"/>
    <n v="0"/>
    <x v="33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  <n v="1161"/>
    <n v="17"/>
    <n v="341.47"/>
    <n v="682.94"/>
    <n v="136.59"/>
    <x v="2"/>
    <n v="57"/>
    <x v="1"/>
    <x v="1"/>
  </r>
  <r>
    <n v="8925"/>
    <n v="1965"/>
    <s v="Master"/>
    <s v="Married"/>
    <n v="70053"/>
    <n v="0"/>
    <n v="1"/>
    <x v="56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n v="1012"/>
    <n v="23"/>
    <n v="352"/>
    <n v="440"/>
    <n v="220"/>
    <x v="2"/>
    <n v="61"/>
    <x v="1"/>
    <x v="1"/>
  </r>
  <r>
    <n v="10092"/>
    <n v="1954"/>
    <s v="Graduation"/>
    <s v="Divorced"/>
    <n v="70044"/>
    <n v="0"/>
    <n v="1"/>
    <x v="3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n v="1504"/>
    <n v="22"/>
    <n v="478.55"/>
    <n v="341.82"/>
    <n v="683.64"/>
    <x v="2"/>
    <n v="72"/>
    <x v="2"/>
    <x v="1"/>
  </r>
  <r>
    <n v="2345"/>
    <n v="1982"/>
    <s v="PhD"/>
    <s v="Together"/>
    <n v="70038"/>
    <n v="0"/>
    <n v="0"/>
    <x v="184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n v="1244"/>
    <n v="16"/>
    <n v="311"/>
    <n v="622"/>
    <n v="311"/>
    <x v="2"/>
    <n v="44"/>
    <x v="0"/>
    <x v="6"/>
  </r>
  <r>
    <n v="1232"/>
    <n v="1982"/>
    <s v="PhD"/>
    <s v="Together"/>
    <n v="70038"/>
    <n v="0"/>
    <n v="0"/>
    <x v="184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n v="1244"/>
    <n v="16"/>
    <n v="311"/>
    <n v="622"/>
    <n v="311"/>
    <x v="2"/>
    <n v="44"/>
    <x v="0"/>
    <x v="5"/>
  </r>
  <r>
    <n v="9606"/>
    <n v="1965"/>
    <s v="PhD"/>
    <s v="Married"/>
    <n v="69969"/>
    <n v="0"/>
    <n v="0"/>
    <x v="331"/>
    <n v="64"/>
    <n v="882"/>
    <n v="29"/>
    <n v="514"/>
    <n v="38"/>
    <n v="29"/>
    <n v="44"/>
    <n v="1"/>
    <n v="4"/>
    <n v="2"/>
    <n v="6"/>
    <n v="3"/>
    <n v="0"/>
    <n v="0"/>
    <n v="1"/>
    <n v="1"/>
    <n v="0"/>
    <n v="1"/>
    <n v="0"/>
    <n v="1536"/>
    <n v="12"/>
    <n v="512"/>
    <n v="768"/>
    <n v="256"/>
    <x v="2"/>
    <n v="61"/>
    <x v="1"/>
    <x v="1"/>
  </r>
  <r>
    <n v="8602"/>
    <n v="1964"/>
    <s v="Graduation"/>
    <s v="Divorced"/>
    <n v="69932"/>
    <n v="0"/>
    <n v="1"/>
    <x v="332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n v="1049"/>
    <n v="24"/>
    <n v="305.95999999999998"/>
    <n v="480.79"/>
    <n v="262.25"/>
    <x v="2"/>
    <n v="62"/>
    <x v="1"/>
    <x v="1"/>
  </r>
  <r>
    <n v="8643"/>
    <n v="1971"/>
    <s v="Graduation"/>
    <s v="Together"/>
    <n v="69930"/>
    <n v="0"/>
    <n v="0"/>
    <x v="198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n v="1662"/>
    <n v="21"/>
    <n v="316.57"/>
    <n v="949.71"/>
    <n v="395.71"/>
    <x v="2"/>
    <n v="55"/>
    <x v="1"/>
    <x v="3"/>
  </r>
  <r>
    <n v="5847"/>
    <n v="1969"/>
    <s v="Graduation"/>
    <s v="Divorced"/>
    <n v="69901"/>
    <n v="0"/>
    <n v="1"/>
    <x v="218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n v="882"/>
    <n v="20"/>
    <n v="308.7"/>
    <n v="441"/>
    <n v="132.30000000000001"/>
    <x v="2"/>
    <n v="57"/>
    <x v="1"/>
    <x v="1"/>
  </r>
  <r>
    <n v="4501"/>
    <n v="1965"/>
    <s v="Master"/>
    <s v="Single"/>
    <n v="69882"/>
    <n v="0"/>
    <n v="0"/>
    <x v="115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n v="1478"/>
    <n v="19"/>
    <n v="233.37"/>
    <n v="700.11"/>
    <n v="544.53"/>
    <x v="2"/>
    <n v="61"/>
    <x v="1"/>
    <x v="1"/>
  </r>
  <r>
    <n v="3762"/>
    <n v="1986"/>
    <s v="PhD"/>
    <s v="Single"/>
    <n v="69867"/>
    <n v="0"/>
    <n v="0"/>
    <x v="326"/>
    <n v="30"/>
    <n v="196"/>
    <n v="0"/>
    <n v="512"/>
    <n v="33"/>
    <n v="130"/>
    <n v="54"/>
    <n v="1"/>
    <n v="3"/>
    <n v="5"/>
    <n v="8"/>
    <n v="1"/>
    <n v="0"/>
    <n v="0"/>
    <n v="0"/>
    <n v="1"/>
    <n v="0"/>
    <n v="1"/>
    <n v="0"/>
    <n v="925"/>
    <n v="16"/>
    <n v="173.44"/>
    <n v="462.5"/>
    <n v="289.06"/>
    <x v="2"/>
    <n v="40"/>
    <x v="0"/>
    <x v="0"/>
  </r>
  <r>
    <n v="8659"/>
    <n v="1952"/>
    <s v="PhD"/>
    <s v="Together"/>
    <n v="69805"/>
    <n v="0"/>
    <n v="1"/>
    <x v="272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n v="1038"/>
    <n v="25"/>
    <n v="249.12"/>
    <n v="456.72"/>
    <n v="332.16"/>
    <x v="2"/>
    <n v="74"/>
    <x v="2"/>
    <x v="5"/>
  </r>
  <r>
    <n v="9185"/>
    <n v="1966"/>
    <s v="PhD"/>
    <s v="Single"/>
    <n v="69759"/>
    <n v="0"/>
    <n v="0"/>
    <x v="195"/>
    <n v="38"/>
    <n v="452"/>
    <n v="20"/>
    <n v="514"/>
    <n v="13"/>
    <n v="30"/>
    <n v="0"/>
    <n v="3"/>
    <n v="4"/>
    <n v="6"/>
    <n v="5"/>
    <n v="3"/>
    <n v="0"/>
    <n v="0"/>
    <n v="0"/>
    <n v="0"/>
    <n v="0"/>
    <n v="1"/>
    <n v="0"/>
    <n v="1029"/>
    <n v="15"/>
    <n v="274.39999999999998"/>
    <n v="343"/>
    <n v="411.6"/>
    <x v="2"/>
    <n v="60"/>
    <x v="1"/>
    <x v="1"/>
  </r>
  <r>
    <n v="10711"/>
    <n v="1945"/>
    <s v="Graduation"/>
    <s v="Married"/>
    <n v="69755"/>
    <n v="0"/>
    <n v="0"/>
    <x v="333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n v="894"/>
    <n v="21"/>
    <n v="127.71"/>
    <n v="510.86"/>
    <n v="255.43"/>
    <x v="2"/>
    <n v="81"/>
    <x v="2"/>
    <x v="0"/>
  </r>
  <r>
    <n v="1743"/>
    <n v="1974"/>
    <s v="Graduation"/>
    <s v="Single"/>
    <n v="69719"/>
    <n v="0"/>
    <n v="0"/>
    <x v="33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n v="801"/>
    <n v="10"/>
    <n v="160.19999999999999"/>
    <n v="400.5"/>
    <n v="240.3"/>
    <x v="2"/>
    <n v="52"/>
    <x v="0"/>
    <x v="1"/>
  </r>
  <r>
    <n v="1570"/>
    <n v="1951"/>
    <s v="PhD"/>
    <s v="Together"/>
    <n v="69702"/>
    <n v="0"/>
    <n v="1"/>
    <x v="335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n v="1039"/>
    <n v="24"/>
    <n v="303.04000000000002"/>
    <n v="432.92"/>
    <n v="303.04000000000002"/>
    <x v="2"/>
    <n v="75"/>
    <x v="2"/>
    <x v="1"/>
  </r>
  <r>
    <n v="1184"/>
    <n v="1968"/>
    <s v="PhD"/>
    <s v="Divorced"/>
    <n v="69674"/>
    <n v="0"/>
    <n v="2"/>
    <x v="4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n v="845"/>
    <n v="22"/>
    <n v="384.09"/>
    <n v="384.09"/>
    <n v="76.819999999999993"/>
    <x v="2"/>
    <n v="58"/>
    <x v="1"/>
    <x v="0"/>
  </r>
  <r>
    <n v="6999"/>
    <n v="1980"/>
    <s v="Master"/>
    <s v="Married"/>
    <n v="69661"/>
    <n v="0"/>
    <n v="0"/>
    <x v="229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n v="834"/>
    <n v="22"/>
    <n v="265.36"/>
    <n v="454.91"/>
    <n v="113.73"/>
    <x v="2"/>
    <n v="46"/>
    <x v="0"/>
    <x v="3"/>
  </r>
  <r>
    <n v="3834"/>
    <n v="1962"/>
    <s v="Graduation"/>
    <s v="Single"/>
    <n v="69627"/>
    <n v="0"/>
    <n v="1"/>
    <x v="336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n v="861"/>
    <n v="21"/>
    <n v="328"/>
    <n v="451"/>
    <n v="82"/>
    <x v="2"/>
    <n v="64"/>
    <x v="1"/>
    <x v="2"/>
  </r>
  <r>
    <n v="2254"/>
    <n v="1983"/>
    <s v="Graduation"/>
    <s v="Married"/>
    <n v="69520"/>
    <n v="0"/>
    <n v="0"/>
    <x v="337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n v="1455"/>
    <n v="20"/>
    <n v="654.75"/>
    <n v="363.75"/>
    <n v="436.5"/>
    <x v="2"/>
    <n v="43"/>
    <x v="0"/>
    <x v="6"/>
  </r>
  <r>
    <n v="454"/>
    <n v="1980"/>
    <s v="Graduation"/>
    <s v="Together"/>
    <n v="69508"/>
    <n v="1"/>
    <n v="0"/>
    <x v="338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n v="1135"/>
    <n v="26"/>
    <n v="480.19"/>
    <n v="480.19"/>
    <n v="174.62"/>
    <x v="2"/>
    <n v="46"/>
    <x v="0"/>
    <x v="0"/>
  </r>
  <r>
    <n v="7279"/>
    <n v="1969"/>
    <s v="PhD"/>
    <s v="Together"/>
    <n v="69476"/>
    <n v="0"/>
    <n v="0"/>
    <x v="165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n v="1044"/>
    <n v="14"/>
    <n v="298.29000000000002"/>
    <n v="298.29000000000002"/>
    <n v="447.43"/>
    <x v="2"/>
    <n v="57"/>
    <x v="1"/>
    <x v="2"/>
  </r>
  <r>
    <n v="1927"/>
    <n v="1973"/>
    <s v="2n Cycle"/>
    <s v="Together"/>
    <n v="69401"/>
    <n v="0"/>
    <n v="1"/>
    <x v="339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n v="690"/>
    <n v="13"/>
    <n v="212.31"/>
    <n v="265.38"/>
    <n v="212.31"/>
    <x v="2"/>
    <n v="53"/>
    <x v="0"/>
    <x v="5"/>
  </r>
  <r>
    <n v="618"/>
    <n v="1977"/>
    <s v="PhD"/>
    <s v="Married"/>
    <n v="69389"/>
    <n v="0"/>
    <n v="1"/>
    <x v="187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n v="797"/>
    <n v="21"/>
    <n v="265.67"/>
    <n v="455.43"/>
    <n v="75.900000000000006"/>
    <x v="2"/>
    <n v="49"/>
    <x v="0"/>
    <x v="6"/>
  </r>
  <r>
    <n v="10240"/>
    <n v="1949"/>
    <s v="Graduation"/>
    <s v="Together"/>
    <n v="69372"/>
    <n v="0"/>
    <n v="0"/>
    <x v="335"/>
    <n v="10"/>
    <n v="997"/>
    <n v="26"/>
    <n v="269"/>
    <n v="34"/>
    <n v="13"/>
    <n v="42"/>
    <n v="1"/>
    <n v="10"/>
    <n v="4"/>
    <n v="6"/>
    <n v="4"/>
    <n v="0"/>
    <n v="1"/>
    <n v="1"/>
    <n v="0"/>
    <n v="0"/>
    <n v="1"/>
    <n v="0"/>
    <n v="1381"/>
    <n v="20"/>
    <n v="690.5"/>
    <n v="414.3"/>
    <n v="276.2"/>
    <x v="2"/>
    <n v="77"/>
    <x v="2"/>
    <x v="4"/>
  </r>
  <r>
    <n v="3463"/>
    <n v="1975"/>
    <s v="PhD"/>
    <s v="Married"/>
    <n v="69283"/>
    <n v="0"/>
    <n v="1"/>
    <x v="34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n v="904"/>
    <n v="23"/>
    <n v="275.13"/>
    <n v="510.96"/>
    <n v="117.91"/>
    <x v="2"/>
    <n v="51"/>
    <x v="0"/>
    <x v="3"/>
  </r>
  <r>
    <n v="2379"/>
    <n v="1953"/>
    <s v="Graduation"/>
    <s v="Single"/>
    <n v="69267"/>
    <n v="0"/>
    <n v="0"/>
    <x v="108"/>
    <n v="31"/>
    <n v="778"/>
    <n v="44"/>
    <n v="499"/>
    <n v="95"/>
    <n v="73"/>
    <n v="146"/>
    <n v="2"/>
    <n v="3"/>
    <n v="4"/>
    <n v="5"/>
    <n v="7"/>
    <n v="0"/>
    <n v="0"/>
    <n v="0"/>
    <n v="0"/>
    <n v="0"/>
    <n v="1"/>
    <n v="0"/>
    <n v="1635"/>
    <n v="12"/>
    <n v="408.75"/>
    <n v="681.25"/>
    <n v="545"/>
    <x v="2"/>
    <n v="73"/>
    <x v="2"/>
    <x v="0"/>
  </r>
  <r>
    <n v="9362"/>
    <n v="1965"/>
    <s v="Graduation"/>
    <s v="Single"/>
    <n v="69263"/>
    <n v="0"/>
    <n v="1"/>
    <x v="21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  <n v="568"/>
    <n v="17"/>
    <n v="300.70999999999998"/>
    <n v="233.88"/>
    <n v="33.409999999999997"/>
    <x v="2"/>
    <n v="61"/>
    <x v="1"/>
    <x v="4"/>
  </r>
  <r>
    <n v="8235"/>
    <n v="1956"/>
    <s v="Master"/>
    <s v="Together"/>
    <n v="69245"/>
    <n v="0"/>
    <n v="1"/>
    <x v="4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n v="843"/>
    <n v="21"/>
    <n v="240.86"/>
    <n v="401.43"/>
    <n v="200.71"/>
    <x v="2"/>
    <n v="70"/>
    <x v="1"/>
    <x v="0"/>
  </r>
  <r>
    <n v="7233"/>
    <n v="1972"/>
    <s v="Graduation"/>
    <s v="Married"/>
    <n v="69209"/>
    <n v="0"/>
    <n v="0"/>
    <x v="125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  <n v="1782"/>
    <n v="14"/>
    <n v="636.42999999999995"/>
    <n v="763.71"/>
    <n v="381.86"/>
    <x v="2"/>
    <n v="54"/>
    <x v="0"/>
    <x v="4"/>
  </r>
  <r>
    <n v="7300"/>
    <n v="1952"/>
    <s v="Graduation"/>
    <s v="Divorced"/>
    <n v="69142"/>
    <n v="0"/>
    <n v="1"/>
    <x v="34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  <n v="535"/>
    <n v="16"/>
    <n v="267.5"/>
    <n v="234.06"/>
    <n v="33.44"/>
    <x v="2"/>
    <n v="74"/>
    <x v="2"/>
    <x v="3"/>
  </r>
  <r>
    <n v="3011"/>
    <n v="1965"/>
    <s v="Graduation"/>
    <s v="Married"/>
    <n v="69139"/>
    <n v="0"/>
    <n v="1"/>
    <x v="342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n v="227"/>
    <n v="10"/>
    <n v="90.8"/>
    <n v="113.5"/>
    <n v="22.7"/>
    <x v="2"/>
    <n v="61"/>
    <x v="1"/>
    <x v="0"/>
  </r>
  <r>
    <n v="5232"/>
    <n v="1965"/>
    <s v="Graduation"/>
    <s v="Married"/>
    <n v="69139"/>
    <n v="0"/>
    <n v="1"/>
    <x v="342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n v="227"/>
    <n v="10"/>
    <n v="90.8"/>
    <n v="113.5"/>
    <n v="22.7"/>
    <x v="2"/>
    <n v="61"/>
    <x v="1"/>
    <x v="1"/>
  </r>
  <r>
    <n v="9064"/>
    <n v="1982"/>
    <s v="Graduation"/>
    <s v="Married"/>
    <n v="69109"/>
    <n v="0"/>
    <n v="0"/>
    <x v="343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n v="1555"/>
    <n v="19"/>
    <n v="491.05"/>
    <n v="572.89"/>
    <n v="491.05"/>
    <x v="2"/>
    <n v="44"/>
    <x v="0"/>
    <x v="1"/>
  </r>
  <r>
    <n v="2407"/>
    <n v="1982"/>
    <s v="Graduation"/>
    <s v="Married"/>
    <n v="69109"/>
    <n v="0"/>
    <n v="0"/>
    <x v="343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n v="1555"/>
    <n v="19"/>
    <n v="491.05"/>
    <n v="572.89"/>
    <n v="491.05"/>
    <x v="2"/>
    <n v="44"/>
    <x v="0"/>
    <x v="2"/>
  </r>
  <r>
    <n v="4475"/>
    <n v="1949"/>
    <s v="PhD"/>
    <s v="Married"/>
    <n v="69098"/>
    <n v="0"/>
    <n v="0"/>
    <x v="303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n v="2440"/>
    <n v="24"/>
    <n v="711.67"/>
    <n v="915"/>
    <n v="813.33"/>
    <x v="2"/>
    <n v="77"/>
    <x v="2"/>
    <x v="1"/>
  </r>
  <r>
    <n v="4477"/>
    <n v="1958"/>
    <s v="Graduation"/>
    <s v="Together"/>
    <n v="69096"/>
    <n v="0"/>
    <n v="1"/>
    <x v="114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n v="653"/>
    <n v="17"/>
    <n v="192.06"/>
    <n v="384.12"/>
    <n v="76.819999999999993"/>
    <x v="2"/>
    <n v="68"/>
    <x v="1"/>
    <x v="5"/>
  </r>
  <r>
    <n v="10727"/>
    <n v="1970"/>
    <s v="PhD"/>
    <s v="Married"/>
    <n v="69084"/>
    <n v="1"/>
    <n v="0"/>
    <x v="344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n v="1586"/>
    <n v="23"/>
    <n v="482.7"/>
    <n v="896.43"/>
    <n v="206.87"/>
    <x v="2"/>
    <n v="56"/>
    <x v="1"/>
    <x v="1"/>
  </r>
  <r>
    <n v="5299"/>
    <n v="1970"/>
    <s v="PhD"/>
    <s v="Married"/>
    <n v="69084"/>
    <n v="1"/>
    <n v="0"/>
    <x v="344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n v="1586"/>
    <n v="23"/>
    <n v="482.7"/>
    <n v="896.43"/>
    <n v="206.87"/>
    <x v="2"/>
    <n v="56"/>
    <x v="1"/>
    <x v="1"/>
  </r>
  <r>
    <n v="1459"/>
    <n v="1966"/>
    <s v="PhD"/>
    <s v="Married"/>
    <n v="69063"/>
    <n v="0"/>
    <n v="1"/>
    <x v="132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n v="928"/>
    <n v="13"/>
    <n v="356.92"/>
    <n v="356.92"/>
    <n v="214.15"/>
    <x v="2"/>
    <n v="60"/>
    <x v="1"/>
    <x v="1"/>
  </r>
  <r>
    <n v="3389"/>
    <n v="1970"/>
    <s v="Graduation"/>
    <s v="Married"/>
    <n v="69016"/>
    <n v="0"/>
    <n v="1"/>
    <x v="345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n v="1533"/>
    <n v="30"/>
    <n v="408.8"/>
    <n v="664.3"/>
    <n v="459.9"/>
    <x v="2"/>
    <n v="56"/>
    <x v="1"/>
    <x v="1"/>
  </r>
  <r>
    <n v="6870"/>
    <n v="1959"/>
    <s v="PhD"/>
    <s v="Divorced"/>
    <n v="68805"/>
    <n v="0"/>
    <n v="1"/>
    <x v="157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n v="283"/>
    <n v="11"/>
    <n v="77.180000000000007"/>
    <n v="180.09"/>
    <n v="25.73"/>
    <x v="2"/>
    <n v="67"/>
    <x v="1"/>
    <x v="1"/>
  </r>
  <r>
    <n v="4910"/>
    <n v="1967"/>
    <s v="Graduation"/>
    <s v="Divorced"/>
    <n v="68743"/>
    <n v="0"/>
    <n v="0"/>
    <x v="346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n v="2074"/>
    <n v="29"/>
    <n v="786.69"/>
    <n v="929.72"/>
    <n v="357.59"/>
    <x v="2"/>
    <n v="59"/>
    <x v="1"/>
    <x v="2"/>
  </r>
  <r>
    <n v="4399"/>
    <n v="1969"/>
    <s v="Graduation"/>
    <s v="Together"/>
    <n v="68695"/>
    <n v="0"/>
    <n v="0"/>
    <x v="347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n v="1091"/>
    <n v="15"/>
    <n v="290.93"/>
    <n v="509.13"/>
    <n v="290.93"/>
    <x v="2"/>
    <n v="57"/>
    <x v="1"/>
    <x v="4"/>
  </r>
  <r>
    <n v="9888"/>
    <n v="1969"/>
    <s v="Graduation"/>
    <s v="Together"/>
    <n v="68695"/>
    <n v="0"/>
    <n v="0"/>
    <x v="347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n v="1091"/>
    <n v="15"/>
    <n v="290.93"/>
    <n v="509.13"/>
    <n v="290.93"/>
    <x v="2"/>
    <n v="57"/>
    <x v="1"/>
    <x v="1"/>
  </r>
  <r>
    <n v="3428"/>
    <n v="1991"/>
    <s v="PhD"/>
    <s v="Together"/>
    <n v="68682"/>
    <n v="0"/>
    <n v="0"/>
    <x v="319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n v="1598"/>
    <n v="23"/>
    <n v="277.91000000000003"/>
    <n v="694.78"/>
    <n v="625.29999999999995"/>
    <x v="2"/>
    <n v="35"/>
    <x v="3"/>
    <x v="1"/>
  </r>
  <r>
    <n v="4500"/>
    <n v="1991"/>
    <s v="PhD"/>
    <s v="Together"/>
    <n v="68682"/>
    <n v="0"/>
    <n v="0"/>
    <x v="319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n v="1598"/>
    <n v="23"/>
    <n v="277.91000000000003"/>
    <n v="694.78"/>
    <n v="625.29999999999995"/>
    <x v="2"/>
    <n v="35"/>
    <x v="3"/>
    <x v="1"/>
  </r>
  <r>
    <n v="8755"/>
    <n v="1946"/>
    <s v="Master"/>
    <s v="Married"/>
    <n v="68657"/>
    <n v="0"/>
    <n v="0"/>
    <x v="348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n v="1196"/>
    <n v="17"/>
    <n v="211.06"/>
    <n v="633.17999999999995"/>
    <n v="351.76"/>
    <x v="2"/>
    <n v="80"/>
    <x v="2"/>
    <x v="6"/>
  </r>
  <r>
    <n v="10172"/>
    <n v="1988"/>
    <s v="Graduation"/>
    <s v="Single"/>
    <n v="68655"/>
    <n v="0"/>
    <n v="0"/>
    <x v="349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n v="1538"/>
    <n v="20"/>
    <n v="307.60000000000002"/>
    <n v="845.9"/>
    <n v="384.5"/>
    <x v="2"/>
    <n v="38"/>
    <x v="3"/>
    <x v="1"/>
  </r>
  <r>
    <n v="6729"/>
    <n v="1988"/>
    <s v="Graduation"/>
    <s v="Single"/>
    <n v="68655"/>
    <n v="0"/>
    <n v="0"/>
    <x v="349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n v="1538"/>
    <n v="20"/>
    <n v="307.60000000000002"/>
    <n v="845.9"/>
    <n v="384.5"/>
    <x v="2"/>
    <n v="38"/>
    <x v="3"/>
    <x v="0"/>
  </r>
  <r>
    <n v="7119"/>
    <n v="1982"/>
    <s v="Graduation"/>
    <s v="Single"/>
    <n v="68627"/>
    <n v="0"/>
    <n v="0"/>
    <x v="35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n v="825"/>
    <n v="11"/>
    <n v="150"/>
    <n v="450"/>
    <n v="225"/>
    <x v="2"/>
    <n v="44"/>
    <x v="0"/>
    <x v="0"/>
  </r>
  <r>
    <n v="6318"/>
    <n v="1988"/>
    <s v="Graduation"/>
    <s v="Married"/>
    <n v="68487"/>
    <n v="0"/>
    <n v="0"/>
    <x v="35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n v="1366"/>
    <n v="29"/>
    <n v="423.93"/>
    <n v="612.34"/>
    <n v="329.72"/>
    <x v="2"/>
    <n v="38"/>
    <x v="3"/>
    <x v="4"/>
  </r>
  <r>
    <n v="5396"/>
    <n v="1988"/>
    <s v="Graduation"/>
    <s v="Married"/>
    <n v="68487"/>
    <n v="0"/>
    <n v="0"/>
    <x v="35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n v="1366"/>
    <n v="29"/>
    <n v="423.93"/>
    <n v="612.34"/>
    <n v="329.72"/>
    <x v="2"/>
    <n v="38"/>
    <x v="3"/>
    <x v="6"/>
  </r>
  <r>
    <n v="6184"/>
    <n v="1969"/>
    <s v="PhD"/>
    <s v="Married"/>
    <n v="68462"/>
    <n v="0"/>
    <n v="0"/>
    <x v="32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n v="1670"/>
    <n v="14"/>
    <n v="357.86"/>
    <n v="954.29"/>
    <n v="357.86"/>
    <x v="2"/>
    <n v="57"/>
    <x v="1"/>
    <x v="1"/>
  </r>
  <r>
    <n v="10673"/>
    <n v="1976"/>
    <s v="PhD"/>
    <s v="Married"/>
    <n v="68397"/>
    <n v="0"/>
    <n v="1"/>
    <x v="298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n v="1416"/>
    <n v="20"/>
    <n v="424.8"/>
    <n v="354"/>
    <n v="637.20000000000005"/>
    <x v="2"/>
    <n v="50"/>
    <x v="0"/>
    <x v="0"/>
  </r>
  <r>
    <n v="2937"/>
    <n v="1974"/>
    <s v="PhD"/>
    <s v="Single"/>
    <n v="68352"/>
    <n v="0"/>
    <n v="1"/>
    <x v="209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n v="871"/>
    <n v="22"/>
    <n v="316.73"/>
    <n v="356.32"/>
    <n v="197.95"/>
    <x v="2"/>
    <n v="52"/>
    <x v="0"/>
    <x v="4"/>
  </r>
  <r>
    <n v="8985"/>
    <n v="1964"/>
    <s v="2n Cycle"/>
    <s v="Together"/>
    <n v="68316"/>
    <n v="0"/>
    <n v="1"/>
    <x v="352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n v="1211"/>
    <n v="27"/>
    <n v="448.52"/>
    <n v="448.52"/>
    <n v="313.95999999999998"/>
    <x v="2"/>
    <n v="62"/>
    <x v="1"/>
    <x v="1"/>
  </r>
  <r>
    <n v="3262"/>
    <n v="1958"/>
    <s v="Graduation"/>
    <s v="Single"/>
    <n v="68281"/>
    <n v="0"/>
    <n v="0"/>
    <x v="353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1"/>
    <n v="0"/>
    <n v="1655"/>
    <n v="24"/>
    <n v="137.91999999999999"/>
    <n v="896.46"/>
    <n v="620.63"/>
    <x v="2"/>
    <n v="68"/>
    <x v="1"/>
    <x v="1"/>
  </r>
  <r>
    <n v="8405"/>
    <n v="1979"/>
    <s v="Graduation"/>
    <s v="Divorced"/>
    <n v="68274"/>
    <n v="1"/>
    <n v="1"/>
    <x v="165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n v="305"/>
    <n v="11"/>
    <n v="110.91"/>
    <n v="138.63999999999999"/>
    <n v="55.45"/>
    <x v="2"/>
    <n v="47"/>
    <x v="0"/>
    <x v="0"/>
  </r>
  <r>
    <n v="3170"/>
    <n v="1957"/>
    <s v="Master"/>
    <s v="Together"/>
    <n v="68148"/>
    <n v="0"/>
    <n v="0"/>
    <x v="27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n v="1042"/>
    <n v="14"/>
    <n v="297.70999999999998"/>
    <n v="446.57"/>
    <n v="297.70999999999998"/>
    <x v="2"/>
    <n v="69"/>
    <x v="1"/>
    <x v="1"/>
  </r>
  <r>
    <n v="8310"/>
    <n v="1964"/>
    <s v="Graduation"/>
    <s v="Together"/>
    <n v="68142"/>
    <n v="0"/>
    <n v="1"/>
    <x v="18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n v="1459"/>
    <n v="21"/>
    <n v="694.76"/>
    <n v="486.33"/>
    <n v="277.89999999999998"/>
    <x v="2"/>
    <n v="62"/>
    <x v="1"/>
    <x v="1"/>
  </r>
  <r>
    <n v="7431"/>
    <n v="1991"/>
    <s v="PhD"/>
    <s v="Single"/>
    <n v="68126"/>
    <n v="0"/>
    <n v="0"/>
    <x v="162"/>
    <n v="40"/>
    <n v="1332"/>
    <n v="17"/>
    <n v="311"/>
    <n v="23"/>
    <n v="51"/>
    <n v="86"/>
    <n v="1"/>
    <n v="7"/>
    <n v="4"/>
    <n v="5"/>
    <n v="9"/>
    <n v="0"/>
    <n v="1"/>
    <n v="0"/>
    <n v="0"/>
    <n v="0"/>
    <n v="1"/>
    <n v="0"/>
    <n v="1820"/>
    <n v="16"/>
    <n v="796.25"/>
    <n v="568.75"/>
    <n v="455"/>
    <x v="2"/>
    <n v="35"/>
    <x v="3"/>
    <x v="4"/>
  </r>
  <r>
    <n v="5011"/>
    <n v="1963"/>
    <s v="Graduation"/>
    <s v="Divorced"/>
    <n v="68118"/>
    <n v="0"/>
    <n v="1"/>
    <x v="354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n v="928"/>
    <n v="21"/>
    <n v="353.52"/>
    <n v="176.76"/>
    <n v="397.71"/>
    <x v="2"/>
    <n v="63"/>
    <x v="1"/>
    <x v="1"/>
  </r>
  <r>
    <n v="2891"/>
    <n v="1963"/>
    <s v="Graduation"/>
    <s v="Divorced"/>
    <n v="68118"/>
    <n v="0"/>
    <n v="1"/>
    <x v="354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n v="928"/>
    <n v="21"/>
    <n v="353.52"/>
    <n v="176.76"/>
    <n v="397.71"/>
    <x v="2"/>
    <n v="63"/>
    <x v="1"/>
    <x v="2"/>
  </r>
  <r>
    <n v="3945"/>
    <n v="1947"/>
    <s v="PhD"/>
    <s v="Widow"/>
    <n v="68117"/>
    <n v="0"/>
    <n v="1"/>
    <x v="203"/>
    <n v="80"/>
    <n v="618"/>
    <n v="44"/>
    <n v="215"/>
    <n v="0"/>
    <n v="17"/>
    <n v="36"/>
    <n v="2"/>
    <n v="11"/>
    <n v="8"/>
    <n v="4"/>
    <n v="6"/>
    <n v="1"/>
    <n v="0"/>
    <n v="0"/>
    <n v="0"/>
    <n v="0"/>
    <n v="1"/>
    <n v="0"/>
    <n v="930"/>
    <n v="23"/>
    <n v="444.78"/>
    <n v="161.74"/>
    <n v="323.48"/>
    <x v="2"/>
    <n v="79"/>
    <x v="2"/>
    <x v="1"/>
  </r>
  <r>
    <n v="2930"/>
    <n v="1978"/>
    <s v="Master"/>
    <s v="Single"/>
    <n v="68092"/>
    <n v="0"/>
    <n v="0"/>
    <x v="21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n v="1281"/>
    <n v="18"/>
    <n v="142.33000000000001"/>
    <n v="711.67"/>
    <n v="427"/>
    <x v="2"/>
    <n v="48"/>
    <x v="0"/>
    <x v="0"/>
  </r>
  <r>
    <n v="716"/>
    <n v="1949"/>
    <s v="PhD"/>
    <s v="Together"/>
    <n v="67911"/>
    <n v="0"/>
    <n v="1"/>
    <x v="24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n v="976"/>
    <n v="24"/>
    <n v="244"/>
    <n v="447.33"/>
    <n v="284.67"/>
    <x v="2"/>
    <n v="77"/>
    <x v="2"/>
    <x v="1"/>
  </r>
  <r>
    <n v="6544"/>
    <n v="1949"/>
    <s v="PhD"/>
    <s v="Together"/>
    <n v="67911"/>
    <n v="0"/>
    <n v="1"/>
    <x v="24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n v="976"/>
    <n v="24"/>
    <n v="244"/>
    <n v="447.33"/>
    <n v="284.67"/>
    <x v="2"/>
    <n v="77"/>
    <x v="2"/>
    <x v="5"/>
  </r>
  <r>
    <n v="2882"/>
    <n v="1975"/>
    <s v="2n Cycle"/>
    <s v="Divorced"/>
    <n v="67893"/>
    <n v="0"/>
    <n v="1"/>
    <x v="355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n v="995"/>
    <n v="14"/>
    <n v="213.21"/>
    <n v="639.64"/>
    <n v="142.13999999999999"/>
    <x v="2"/>
    <n v="51"/>
    <x v="0"/>
    <x v="0"/>
  </r>
  <r>
    <n v="10530"/>
    <n v="1959"/>
    <s v="PhD"/>
    <s v="Widow"/>
    <n v="67786"/>
    <n v="0"/>
    <n v="0"/>
    <x v="356"/>
    <n v="0"/>
    <n v="431"/>
    <n v="82"/>
    <n v="441"/>
    <n v="80"/>
    <n v="20"/>
    <n v="102"/>
    <n v="1"/>
    <n v="3"/>
    <n v="6"/>
    <n v="6"/>
    <n v="1"/>
    <n v="0"/>
    <n v="0"/>
    <n v="0"/>
    <n v="0"/>
    <n v="0"/>
    <n v="1"/>
    <n v="0"/>
    <n v="1156"/>
    <n v="15"/>
    <n v="231.2"/>
    <n v="462.4"/>
    <n v="462.4"/>
    <x v="2"/>
    <n v="67"/>
    <x v="1"/>
    <x v="3"/>
  </r>
  <r>
    <n v="9723"/>
    <n v="1960"/>
    <s v="Graduation"/>
    <s v="Married"/>
    <n v="67716"/>
    <n v="0"/>
    <n v="1"/>
    <x v="289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  <n v="1016"/>
    <n v="24"/>
    <n v="296.33"/>
    <n v="550.33000000000004"/>
    <n v="169.33"/>
    <x v="2"/>
    <n v="66"/>
    <x v="1"/>
    <x v="4"/>
  </r>
  <r>
    <n v="6518"/>
    <n v="1951"/>
    <s v="PhD"/>
    <s v="Widow"/>
    <n v="67680"/>
    <n v="0"/>
    <n v="1"/>
    <x v="357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n v="606"/>
    <n v="18"/>
    <n v="235.67"/>
    <n v="269.33"/>
    <n v="101"/>
    <x v="2"/>
    <n v="75"/>
    <x v="2"/>
    <x v="6"/>
  </r>
  <r>
    <n v="11013"/>
    <n v="1987"/>
    <s v="Graduation"/>
    <s v="Together"/>
    <n v="67605"/>
    <n v="0"/>
    <n v="0"/>
    <x v="33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n v="938"/>
    <n v="16"/>
    <n v="117.25"/>
    <n v="351.75"/>
    <n v="469"/>
    <x v="2"/>
    <n v="39"/>
    <x v="3"/>
    <x v="1"/>
  </r>
  <r>
    <n v="2747"/>
    <n v="1988"/>
    <s v="PhD"/>
    <s v="Married"/>
    <n v="67546"/>
    <n v="0"/>
    <n v="0"/>
    <x v="358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n v="2126"/>
    <n v="19"/>
    <n v="447.58"/>
    <n v="559.47"/>
    <n v="1118.95"/>
    <x v="2"/>
    <n v="38"/>
    <x v="3"/>
    <x v="1"/>
  </r>
  <r>
    <n v="8867"/>
    <n v="1988"/>
    <s v="PhD"/>
    <s v="Married"/>
    <n v="67546"/>
    <n v="0"/>
    <n v="0"/>
    <x v="358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n v="2126"/>
    <n v="19"/>
    <n v="447.58"/>
    <n v="559.47"/>
    <n v="1118.95"/>
    <x v="2"/>
    <n v="38"/>
    <x v="3"/>
    <x v="0"/>
  </r>
  <r>
    <n v="1204"/>
    <n v="1970"/>
    <s v="PhD"/>
    <s v="Married"/>
    <n v="67536"/>
    <n v="0"/>
    <n v="1"/>
    <x v="4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  <n v="1829"/>
    <n v="27"/>
    <n v="745.15"/>
    <n v="745.15"/>
    <n v="338.7"/>
    <x v="2"/>
    <n v="56"/>
    <x v="1"/>
    <x v="0"/>
  </r>
  <r>
    <n v="176"/>
    <n v="1980"/>
    <s v="2n Cycle"/>
    <s v="Single"/>
    <n v="67506"/>
    <n v="0"/>
    <n v="1"/>
    <x v="324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n v="331"/>
    <n v="11"/>
    <n v="120.36"/>
    <n v="180.55"/>
    <n v="30.09"/>
    <x v="2"/>
    <n v="46"/>
    <x v="0"/>
    <x v="1"/>
  </r>
  <r>
    <n v="2878"/>
    <n v="1947"/>
    <s v="PhD"/>
    <s v="Married"/>
    <n v="67472"/>
    <n v="0"/>
    <n v="1"/>
    <x v="329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n v="414"/>
    <n v="13"/>
    <n v="127.38"/>
    <n v="222.92"/>
    <n v="63.69"/>
    <x v="2"/>
    <n v="79"/>
    <x v="2"/>
    <x v="1"/>
  </r>
  <r>
    <n v="10897"/>
    <n v="1974"/>
    <s v="Graduation"/>
    <s v="Married"/>
    <n v="67445"/>
    <n v="0"/>
    <n v="1"/>
    <x v="359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n v="1174"/>
    <n v="27"/>
    <n v="391.33"/>
    <n v="521.78"/>
    <n v="260.89"/>
    <x v="2"/>
    <n v="52"/>
    <x v="0"/>
    <x v="6"/>
  </r>
  <r>
    <n v="5462"/>
    <n v="1974"/>
    <s v="Graduation"/>
    <s v="Married"/>
    <n v="67445"/>
    <n v="0"/>
    <n v="1"/>
    <x v="359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n v="1174"/>
    <n v="27"/>
    <n v="391.33"/>
    <n v="521.78"/>
    <n v="260.89"/>
    <x v="2"/>
    <n v="52"/>
    <x v="0"/>
    <x v="3"/>
  </r>
  <r>
    <n v="6661"/>
    <n v="1974"/>
    <s v="Graduation"/>
    <s v="Married"/>
    <n v="67445"/>
    <n v="0"/>
    <n v="1"/>
    <x v="359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n v="1174"/>
    <n v="27"/>
    <n v="391.33"/>
    <n v="521.78"/>
    <n v="260.89"/>
    <x v="2"/>
    <n v="52"/>
    <x v="0"/>
    <x v="1"/>
  </r>
  <r>
    <n v="8534"/>
    <n v="1952"/>
    <s v="Graduation"/>
    <s v="Married"/>
    <n v="67433"/>
    <n v="0"/>
    <n v="2"/>
    <x v="36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  <n v="992"/>
    <n v="24"/>
    <n v="248"/>
    <n v="537.33000000000004"/>
    <n v="206.67"/>
    <x v="2"/>
    <n v="74"/>
    <x v="2"/>
    <x v="1"/>
  </r>
  <r>
    <n v="7072"/>
    <n v="1973"/>
    <s v="Graduation"/>
    <s v="Married"/>
    <n v="67432"/>
    <n v="0"/>
    <n v="1"/>
    <x v="30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n v="1335"/>
    <n v="17"/>
    <n v="628.24"/>
    <n v="314.12"/>
    <n v="392.65"/>
    <x v="2"/>
    <n v="53"/>
    <x v="0"/>
    <x v="6"/>
  </r>
  <r>
    <n v="1911"/>
    <n v="1987"/>
    <s v="Graduation"/>
    <s v="Together"/>
    <n v="67430"/>
    <n v="0"/>
    <n v="0"/>
    <x v="361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n v="1364"/>
    <n v="28"/>
    <n v="535.86"/>
    <n v="584.57000000000005"/>
    <n v="243.57"/>
    <x v="2"/>
    <n v="39"/>
    <x v="3"/>
    <x v="5"/>
  </r>
  <r>
    <n v="4406"/>
    <n v="1970"/>
    <s v="Graduation"/>
    <s v="Together"/>
    <n v="67419"/>
    <n v="0"/>
    <n v="1"/>
    <x v="29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n v="1471"/>
    <n v="21"/>
    <n v="630.42999999999995"/>
    <n v="560.38"/>
    <n v="280.19"/>
    <x v="2"/>
    <n v="56"/>
    <x v="1"/>
    <x v="4"/>
  </r>
  <r>
    <n v="5544"/>
    <n v="1970"/>
    <s v="Graduation"/>
    <s v="Single"/>
    <n v="67384"/>
    <n v="0"/>
    <n v="1"/>
    <x v="162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  <n v="1490"/>
    <n v="20"/>
    <n v="521.5"/>
    <n v="372.5"/>
    <n v="596"/>
    <x v="2"/>
    <n v="56"/>
    <x v="1"/>
    <x v="1"/>
  </r>
  <r>
    <n v="3412"/>
    <n v="1951"/>
    <s v="Master"/>
    <s v="Married"/>
    <n v="67381"/>
    <n v="0"/>
    <n v="1"/>
    <x v="362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  <n v="957"/>
    <n v="13"/>
    <n v="147.22999999999999"/>
    <n v="662.54"/>
    <n v="147.22999999999999"/>
    <x v="2"/>
    <n v="75"/>
    <x v="2"/>
    <x v="1"/>
  </r>
  <r>
    <n v="8732"/>
    <n v="1969"/>
    <s v="Master"/>
    <s v="Widow"/>
    <n v="67369"/>
    <n v="0"/>
    <n v="1"/>
    <x v="287"/>
    <n v="81"/>
    <n v="1298"/>
    <n v="0"/>
    <n v="70"/>
    <n v="37"/>
    <n v="14"/>
    <n v="42"/>
    <n v="4"/>
    <n v="7"/>
    <n v="4"/>
    <n v="10"/>
    <n v="4"/>
    <n v="0"/>
    <n v="1"/>
    <n v="1"/>
    <n v="0"/>
    <n v="0"/>
    <n v="1"/>
    <n v="0"/>
    <n v="1461"/>
    <n v="21"/>
    <n v="487"/>
    <n v="695.71"/>
    <n v="278.29000000000002"/>
    <x v="2"/>
    <n v="57"/>
    <x v="1"/>
    <x v="1"/>
  </r>
  <r>
    <n v="4339"/>
    <n v="1970"/>
    <s v="PhD"/>
    <s v="Married"/>
    <n v="67353"/>
    <n v="0"/>
    <n v="1"/>
    <x v="103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n v="913"/>
    <n v="23"/>
    <n v="198.48"/>
    <n v="476.35"/>
    <n v="238.17"/>
    <x v="2"/>
    <n v="56"/>
    <x v="1"/>
    <x v="6"/>
  </r>
  <r>
    <n v="238"/>
    <n v="1967"/>
    <s v="2n Cycle"/>
    <s v="Together"/>
    <n v="67309"/>
    <n v="1"/>
    <n v="1"/>
    <x v="247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n v="1082"/>
    <n v="24"/>
    <n v="405.75"/>
    <n v="405.75"/>
    <n v="270.5"/>
    <x v="2"/>
    <n v="59"/>
    <x v="1"/>
    <x v="1"/>
  </r>
  <r>
    <n v="9699"/>
    <n v="1966"/>
    <s v="Graduation"/>
    <s v="Divorced"/>
    <n v="67272"/>
    <n v="0"/>
    <n v="1"/>
    <x v="36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n v="733"/>
    <n v="20"/>
    <n v="219.9"/>
    <n v="439.8"/>
    <n v="73.3"/>
    <x v="2"/>
    <n v="60"/>
    <x v="1"/>
    <x v="1"/>
  </r>
  <r>
    <n v="10476"/>
    <n v="1958"/>
    <s v="Graduation"/>
    <s v="Married"/>
    <n v="67267"/>
    <n v="0"/>
    <n v="1"/>
    <x v="229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n v="251"/>
    <n v="10"/>
    <n v="75.3"/>
    <n v="125.5"/>
    <n v="50.2"/>
    <x v="2"/>
    <n v="68"/>
    <x v="1"/>
    <x v="2"/>
  </r>
  <r>
    <n v="3799"/>
    <n v="1955"/>
    <s v="Graduation"/>
    <s v="Married"/>
    <n v="67225"/>
    <n v="0"/>
    <n v="1"/>
    <x v="21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n v="868"/>
    <n v="20"/>
    <n v="303.8"/>
    <n v="477.4"/>
    <n v="86.8"/>
    <x v="2"/>
    <n v="71"/>
    <x v="2"/>
    <x v="2"/>
  </r>
  <r>
    <n v="9167"/>
    <n v="1956"/>
    <s v="Graduation"/>
    <s v="Married"/>
    <n v="67131"/>
    <n v="0"/>
    <n v="1"/>
    <x v="364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n v="976"/>
    <n v="23"/>
    <n v="381.91"/>
    <n v="509.22"/>
    <n v="84.87"/>
    <x v="2"/>
    <n v="70"/>
    <x v="1"/>
    <x v="1"/>
  </r>
  <r>
    <n v="8402"/>
    <n v="1953"/>
    <s v="Master"/>
    <s v="Married"/>
    <n v="67087"/>
    <n v="0"/>
    <n v="1"/>
    <x v="306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n v="794"/>
    <n v="20"/>
    <n v="277.89999999999998"/>
    <n v="317.60000000000002"/>
    <n v="198.5"/>
    <x v="2"/>
    <n v="73"/>
    <x v="2"/>
    <x v="6"/>
  </r>
  <r>
    <n v="123"/>
    <n v="1951"/>
    <s v="Graduation"/>
    <s v="Widow"/>
    <n v="67046"/>
    <n v="0"/>
    <n v="1"/>
    <x v="365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n v="993"/>
    <n v="13"/>
    <n v="305.54000000000002"/>
    <n v="305.54000000000002"/>
    <n v="381.92"/>
    <x v="2"/>
    <n v="75"/>
    <x v="2"/>
    <x v="6"/>
  </r>
  <r>
    <n v="2875"/>
    <n v="1978"/>
    <s v="Graduation"/>
    <s v="Married"/>
    <n v="67023"/>
    <n v="0"/>
    <n v="0"/>
    <x v="366"/>
    <n v="93"/>
    <n v="444"/>
    <n v="44"/>
    <n v="382"/>
    <n v="11"/>
    <n v="8"/>
    <n v="17"/>
    <n v="1"/>
    <n v="3"/>
    <n v="7"/>
    <n v="13"/>
    <n v="2"/>
    <n v="0"/>
    <n v="0"/>
    <n v="0"/>
    <n v="0"/>
    <n v="0"/>
    <n v="0"/>
    <n v="1"/>
    <n v="906"/>
    <n v="23"/>
    <n v="118.17"/>
    <n v="512.09"/>
    <n v="275.74"/>
    <x v="2"/>
    <n v="48"/>
    <x v="0"/>
    <x v="1"/>
  </r>
  <r>
    <n v="1402"/>
    <n v="1954"/>
    <s v="Master"/>
    <s v="Married"/>
    <n v="66991"/>
    <n v="0"/>
    <n v="0"/>
    <x v="25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n v="1253"/>
    <n v="18"/>
    <n v="278.44"/>
    <n v="417.67"/>
    <n v="556.89"/>
    <x v="2"/>
    <n v="72"/>
    <x v="2"/>
    <x v="5"/>
  </r>
  <r>
    <n v="5602"/>
    <n v="1989"/>
    <s v="PhD"/>
    <s v="Together"/>
    <n v="66973"/>
    <n v="0"/>
    <n v="0"/>
    <x v="176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n v="1282"/>
    <n v="27"/>
    <n v="379.85"/>
    <n v="569.78"/>
    <n v="332.37"/>
    <x v="2"/>
    <n v="37"/>
    <x v="3"/>
    <x v="3"/>
  </r>
  <r>
    <n v="6637"/>
    <n v="1988"/>
    <s v="Graduation"/>
    <s v="Single"/>
    <n v="66951"/>
    <n v="0"/>
    <n v="0"/>
    <x v="215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n v="1117"/>
    <n v="14"/>
    <n v="239.36"/>
    <n v="558.5"/>
    <n v="319.14"/>
    <x v="2"/>
    <n v="38"/>
    <x v="3"/>
    <x v="3"/>
  </r>
  <r>
    <n v="10928"/>
    <n v="1958"/>
    <s v="Graduation"/>
    <s v="Together"/>
    <n v="66886"/>
    <n v="0"/>
    <n v="1"/>
    <x v="367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n v="599"/>
    <n v="15"/>
    <n v="279.52999999999997"/>
    <n v="279.52999999999997"/>
    <n v="39.93"/>
    <x v="2"/>
    <n v="68"/>
    <x v="1"/>
    <x v="1"/>
  </r>
  <r>
    <n v="7881"/>
    <n v="1946"/>
    <s v="Master"/>
    <s v="Married"/>
    <n v="66835"/>
    <n v="0"/>
    <n v="0"/>
    <x v="329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n v="1033"/>
    <n v="23"/>
    <n v="269.48"/>
    <n v="583.87"/>
    <n v="179.65"/>
    <x v="2"/>
    <n v="80"/>
    <x v="2"/>
    <x v="1"/>
  </r>
  <r>
    <n v="10562"/>
    <n v="1946"/>
    <s v="Master"/>
    <s v="Married"/>
    <n v="66835"/>
    <n v="0"/>
    <n v="0"/>
    <x v="329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n v="1033"/>
    <n v="23"/>
    <n v="269.48"/>
    <n v="583.87"/>
    <n v="179.65"/>
    <x v="2"/>
    <n v="80"/>
    <x v="2"/>
    <x v="3"/>
  </r>
  <r>
    <n v="6445"/>
    <n v="1967"/>
    <s v="Graduation"/>
    <s v="Together"/>
    <n v="66825"/>
    <n v="0"/>
    <n v="0"/>
    <x v="368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n v="858"/>
    <n v="15"/>
    <n v="228.8"/>
    <n v="343.2"/>
    <n v="286"/>
    <x v="2"/>
    <n v="59"/>
    <x v="1"/>
    <x v="0"/>
  </r>
  <r>
    <n v="9204"/>
    <n v="1970"/>
    <s v="Graduation"/>
    <s v="Widow"/>
    <n v="66731"/>
    <n v="0"/>
    <n v="1"/>
    <x v="65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n v="1029"/>
    <n v="13"/>
    <n v="316.62"/>
    <n v="474.92"/>
    <n v="237.46"/>
    <x v="2"/>
    <n v="56"/>
    <x v="1"/>
    <x v="1"/>
  </r>
  <r>
    <n v="10660"/>
    <n v="1957"/>
    <s v="Master"/>
    <s v="Married"/>
    <n v="66726"/>
    <n v="1"/>
    <n v="1"/>
    <x v="369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  <n v="438"/>
    <n v="14"/>
    <n v="250.29"/>
    <n v="125.14"/>
    <n v="62.57"/>
    <x v="2"/>
    <n v="69"/>
    <x v="1"/>
    <x v="1"/>
  </r>
  <r>
    <n v="10648"/>
    <n v="1982"/>
    <s v="2n Cycle"/>
    <s v="Together"/>
    <n v="66664"/>
    <n v="0"/>
    <n v="0"/>
    <x v="10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n v="1289"/>
    <n v="18"/>
    <n v="358.06"/>
    <n v="429.67"/>
    <n v="501.28"/>
    <x v="2"/>
    <n v="44"/>
    <x v="0"/>
    <x v="1"/>
  </r>
  <r>
    <n v="5120"/>
    <n v="1982"/>
    <s v="2n Cycle"/>
    <s v="Together"/>
    <n v="66664"/>
    <n v="0"/>
    <n v="0"/>
    <x v="10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n v="1289"/>
    <n v="18"/>
    <n v="358.06"/>
    <n v="429.67"/>
    <n v="501.28"/>
    <x v="2"/>
    <n v="44"/>
    <x v="0"/>
    <x v="0"/>
  </r>
  <r>
    <n v="3076"/>
    <n v="1975"/>
    <s v="Graduation"/>
    <s v="Together"/>
    <n v="66653"/>
    <n v="1"/>
    <n v="1"/>
    <x v="37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n v="612"/>
    <n v="18"/>
    <n v="136"/>
    <n v="408"/>
    <n v="68"/>
    <x v="2"/>
    <n v="51"/>
    <x v="0"/>
    <x v="6"/>
  </r>
  <r>
    <n v="2995"/>
    <n v="1957"/>
    <s v="Master"/>
    <s v="Together"/>
    <n v="66636"/>
    <n v="0"/>
    <n v="0"/>
    <x v="371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n v="1084"/>
    <n v="16"/>
    <n v="203.25"/>
    <n v="609.75"/>
    <n v="271"/>
    <x v="2"/>
    <n v="69"/>
    <x v="1"/>
    <x v="1"/>
  </r>
  <r>
    <n v="2416"/>
    <n v="1969"/>
    <s v="PhD"/>
    <s v="Single"/>
    <n v="66582"/>
    <n v="0"/>
    <n v="0"/>
    <x v="372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n v="1288"/>
    <n v="19"/>
    <n v="135.58000000000001"/>
    <n v="610.11"/>
    <n v="542.32000000000005"/>
    <x v="2"/>
    <n v="57"/>
    <x v="1"/>
    <x v="1"/>
  </r>
  <r>
    <n v="9120"/>
    <n v="1962"/>
    <s v="Graduation"/>
    <s v="Single"/>
    <n v="66565"/>
    <n v="0"/>
    <n v="1"/>
    <x v="373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n v="1065"/>
    <n v="15"/>
    <n v="284"/>
    <n v="639"/>
    <n v="142"/>
    <x v="2"/>
    <n v="64"/>
    <x v="1"/>
    <x v="1"/>
  </r>
  <r>
    <n v="9478"/>
    <n v="1985"/>
    <s v="Graduation"/>
    <s v="Single"/>
    <n v="66503"/>
    <n v="1"/>
    <n v="0"/>
    <x v="374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n v="401"/>
    <n v="13"/>
    <n v="123.38"/>
    <n v="185.08"/>
    <n v="92.54"/>
    <x v="2"/>
    <n v="41"/>
    <x v="0"/>
    <x v="1"/>
  </r>
  <r>
    <n v="246"/>
    <n v="1965"/>
    <s v="Graduation"/>
    <s v="Married"/>
    <n v="66480"/>
    <n v="1"/>
    <n v="1"/>
    <x v="268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n v="312"/>
    <n v="12"/>
    <n v="104"/>
    <n v="182"/>
    <n v="26"/>
    <x v="2"/>
    <n v="61"/>
    <x v="1"/>
    <x v="1"/>
  </r>
  <r>
    <n v="9907"/>
    <n v="1969"/>
    <s v="Master"/>
    <s v="Together"/>
    <n v="66476"/>
    <n v="0"/>
    <n v="1"/>
    <x v="375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n v="1013"/>
    <n v="24"/>
    <n v="253.25"/>
    <n v="422.08"/>
    <n v="337.67"/>
    <x v="2"/>
    <n v="57"/>
    <x v="1"/>
    <x v="5"/>
  </r>
  <r>
    <n v="10142"/>
    <n v="1976"/>
    <s v="PhD"/>
    <s v="Divorced"/>
    <n v="66476"/>
    <n v="0"/>
    <n v="1"/>
    <x v="376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n v="689"/>
    <n v="18"/>
    <n v="191.39"/>
    <n v="421.06"/>
    <n v="76.56"/>
    <x v="2"/>
    <n v="50"/>
    <x v="0"/>
    <x v="2"/>
  </r>
  <r>
    <n v="7030"/>
    <n v="1955"/>
    <s v="PhD"/>
    <s v="Married"/>
    <n v="66465"/>
    <n v="0"/>
    <n v="1"/>
    <x v="124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  <n v="1485"/>
    <n v="32"/>
    <n v="510.47"/>
    <n v="556.88"/>
    <n v="417.66"/>
    <x v="2"/>
    <n v="71"/>
    <x v="2"/>
    <x v="1"/>
  </r>
  <r>
    <n v="1729"/>
    <n v="1961"/>
    <s v="PhD"/>
    <s v="Together"/>
    <n v="66426"/>
    <n v="0"/>
    <n v="1"/>
    <x v="333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n v="1377"/>
    <n v="18"/>
    <n v="229.5"/>
    <n v="765"/>
    <n v="382.5"/>
    <x v="2"/>
    <n v="65"/>
    <x v="1"/>
    <x v="1"/>
  </r>
  <r>
    <n v="3336"/>
    <n v="1948"/>
    <s v="PhD"/>
    <s v="Together"/>
    <n v="66375"/>
    <n v="0"/>
    <n v="1"/>
    <x v="68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  <n v="948"/>
    <n v="11"/>
    <n v="172.36"/>
    <n v="430.91"/>
    <n v="344.73"/>
    <x v="2"/>
    <n v="78"/>
    <x v="2"/>
    <x v="6"/>
  </r>
  <r>
    <n v="9381"/>
    <n v="1978"/>
    <s v="Graduation"/>
    <s v="Married"/>
    <n v="66373"/>
    <n v="1"/>
    <n v="1"/>
    <x v="33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n v="606"/>
    <n v="16"/>
    <n v="151.5"/>
    <n v="378.75"/>
    <n v="75.75"/>
    <x v="2"/>
    <n v="48"/>
    <x v="0"/>
    <x v="6"/>
  </r>
  <r>
    <n v="9384"/>
    <n v="1978"/>
    <s v="Graduation"/>
    <s v="Married"/>
    <n v="66373"/>
    <n v="1"/>
    <n v="1"/>
    <x v="33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n v="606"/>
    <n v="16"/>
    <n v="151.5"/>
    <n v="378.75"/>
    <n v="75.75"/>
    <x v="2"/>
    <n v="48"/>
    <x v="0"/>
    <x v="6"/>
  </r>
  <r>
    <n v="10675"/>
    <n v="1956"/>
    <s v="PhD"/>
    <s v="Married"/>
    <n v="66334"/>
    <n v="0"/>
    <n v="1"/>
    <x v="377"/>
    <n v="82"/>
    <n v="909"/>
    <n v="11"/>
    <n v="218"/>
    <n v="0"/>
    <n v="0"/>
    <n v="23"/>
    <n v="2"/>
    <n v="9"/>
    <n v="3"/>
    <n v="5"/>
    <n v="5"/>
    <n v="0"/>
    <n v="0"/>
    <n v="0"/>
    <n v="0"/>
    <n v="0"/>
    <n v="1"/>
    <n v="0"/>
    <n v="1161"/>
    <n v="17"/>
    <n v="614.65"/>
    <n v="341.47"/>
    <n v="204.88"/>
    <x v="2"/>
    <n v="70"/>
    <x v="1"/>
    <x v="1"/>
  </r>
  <r>
    <n v="2304"/>
    <n v="1963"/>
    <s v="PhD"/>
    <s v="Together"/>
    <n v="66313"/>
    <n v="0"/>
    <n v="1"/>
    <x v="367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n v="770"/>
    <n v="21"/>
    <n v="220"/>
    <n v="440"/>
    <n v="110"/>
    <x v="2"/>
    <n v="63"/>
    <x v="1"/>
    <x v="0"/>
  </r>
  <r>
    <n v="10319"/>
    <n v="1971"/>
    <s v="Graduation"/>
    <s v="Married"/>
    <n v="66303"/>
    <n v="0"/>
    <n v="1"/>
    <x v="378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  <n v="1286"/>
    <n v="18"/>
    <n v="214.33"/>
    <n v="785.89"/>
    <n v="285.77999999999997"/>
    <x v="2"/>
    <n v="55"/>
    <x v="1"/>
    <x v="1"/>
  </r>
  <r>
    <n v="3535"/>
    <n v="1965"/>
    <s v="Graduation"/>
    <s v="Single"/>
    <n v="66294"/>
    <n v="0"/>
    <n v="0"/>
    <x v="53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n v="967"/>
    <n v="12"/>
    <n v="322.33"/>
    <n v="402.92"/>
    <n v="241.75"/>
    <x v="2"/>
    <n v="61"/>
    <x v="1"/>
    <x v="1"/>
  </r>
  <r>
    <n v="591"/>
    <n v="1957"/>
    <s v="Graduation"/>
    <s v="Widow"/>
    <n v="66033"/>
    <n v="0"/>
    <n v="1"/>
    <x v="379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n v="677"/>
    <n v="18"/>
    <n v="300.89"/>
    <n v="263.27999999999997"/>
    <n v="112.83"/>
    <x v="2"/>
    <n v="69"/>
    <x v="1"/>
    <x v="3"/>
  </r>
  <r>
    <n v="7718"/>
    <n v="1947"/>
    <s v="Master"/>
    <s v="Together"/>
    <n v="66000"/>
    <n v="0"/>
    <n v="0"/>
    <x v="28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n v="711"/>
    <n v="9"/>
    <n v="79"/>
    <n v="395"/>
    <n v="237"/>
    <x v="2"/>
    <n v="79"/>
    <x v="2"/>
    <x v="1"/>
  </r>
  <r>
    <n v="6233"/>
    <n v="1976"/>
    <s v="Graduation"/>
    <s v="Married"/>
    <n v="65991"/>
    <n v="0"/>
    <n v="1"/>
    <x v="37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n v="971"/>
    <n v="24"/>
    <n v="364.13"/>
    <n v="404.58"/>
    <n v="202.29"/>
    <x v="2"/>
    <n v="50"/>
    <x v="0"/>
    <x v="1"/>
  </r>
  <r>
    <n v="11176"/>
    <n v="1970"/>
    <s v="PhD"/>
    <s v="Together"/>
    <n v="65968"/>
    <n v="0"/>
    <n v="1"/>
    <x v="156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n v="495"/>
    <n v="16"/>
    <n v="154.69"/>
    <n v="216.56"/>
    <n v="123.75"/>
    <x v="2"/>
    <n v="56"/>
    <x v="1"/>
    <x v="4"/>
  </r>
  <r>
    <n v="9370"/>
    <n v="1945"/>
    <s v="PhD"/>
    <s v="Married"/>
    <n v="65846"/>
    <n v="0"/>
    <n v="0"/>
    <x v="176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n v="1120"/>
    <n v="15"/>
    <n v="448"/>
    <n v="448"/>
    <n v="224"/>
    <x v="2"/>
    <n v="81"/>
    <x v="2"/>
    <x v="4"/>
  </r>
  <r>
    <n v="528"/>
    <n v="1978"/>
    <s v="Graduation"/>
    <s v="Married"/>
    <n v="65819"/>
    <n v="0"/>
    <n v="0"/>
    <x v="23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n v="1383"/>
    <n v="19"/>
    <n v="363.95"/>
    <n v="727.89"/>
    <n v="291.16000000000003"/>
    <x v="2"/>
    <n v="48"/>
    <x v="0"/>
    <x v="3"/>
  </r>
  <r>
    <n v="832"/>
    <n v="1966"/>
    <s v="PhD"/>
    <s v="Together"/>
    <n v="65814"/>
    <n v="0"/>
    <n v="1"/>
    <x v="38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n v="747"/>
    <n v="20"/>
    <n v="298.8"/>
    <n v="373.5"/>
    <n v="74.7"/>
    <x v="2"/>
    <n v="60"/>
    <x v="1"/>
    <x v="1"/>
  </r>
  <r>
    <n v="8890"/>
    <n v="1971"/>
    <s v="PhD"/>
    <s v="Divorced"/>
    <n v="65808"/>
    <n v="1"/>
    <n v="1"/>
    <x v="38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n v="272"/>
    <n v="11"/>
    <n v="123.64"/>
    <n v="123.64"/>
    <n v="24.73"/>
    <x v="2"/>
    <n v="55"/>
    <x v="1"/>
    <x v="1"/>
  </r>
  <r>
    <n v="6327"/>
    <n v="1967"/>
    <s v="Graduation"/>
    <s v="Together"/>
    <n v="65777"/>
    <n v="0"/>
    <n v="0"/>
    <x v="29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n v="1146"/>
    <n v="16"/>
    <n v="143.25"/>
    <n v="429.75"/>
    <n v="573"/>
    <x v="2"/>
    <n v="59"/>
    <x v="1"/>
    <x v="2"/>
  </r>
  <r>
    <n v="7192"/>
    <n v="1955"/>
    <s v="Graduation"/>
    <s v="Together"/>
    <n v="65748"/>
    <n v="0"/>
    <n v="1"/>
    <x v="50"/>
    <n v="58"/>
    <n v="172"/>
    <n v="73"/>
    <n v="93"/>
    <n v="95"/>
    <n v="78"/>
    <n v="34"/>
    <n v="2"/>
    <n v="2"/>
    <n v="4"/>
    <n v="10"/>
    <n v="1"/>
    <n v="0"/>
    <n v="0"/>
    <n v="0"/>
    <n v="0"/>
    <n v="0"/>
    <n v="0"/>
    <n v="1"/>
    <n v="545"/>
    <n v="16"/>
    <n v="68.13"/>
    <n v="340.63"/>
    <n v="136.25"/>
    <x v="2"/>
    <n v="71"/>
    <x v="2"/>
    <x v="1"/>
  </r>
  <r>
    <n v="7987"/>
    <n v="1969"/>
    <s v="Graduation"/>
    <s v="Married"/>
    <n v="65747"/>
    <n v="0"/>
    <n v="1"/>
    <x v="382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  <n v="460"/>
    <n v="15"/>
    <n v="245.33"/>
    <n v="184"/>
    <n v="30.67"/>
    <x v="2"/>
    <n v="57"/>
    <x v="1"/>
    <x v="4"/>
  </r>
  <r>
    <n v="8527"/>
    <n v="1965"/>
    <s v="Master"/>
    <s v="Together"/>
    <n v="65735"/>
    <n v="1"/>
    <n v="1"/>
    <x v="356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n v="395"/>
    <n v="14"/>
    <n v="169.29"/>
    <n v="169.29"/>
    <n v="56.43"/>
    <x v="2"/>
    <n v="61"/>
    <x v="1"/>
    <x v="1"/>
  </r>
  <r>
    <n v="3968"/>
    <n v="1970"/>
    <s v="2n Cycle"/>
    <s v="Divorced"/>
    <n v="65706"/>
    <n v="0"/>
    <n v="0"/>
    <x v="38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1"/>
    <n v="0"/>
    <n v="1199"/>
    <n v="26"/>
    <n v="507.27"/>
    <n v="553.38"/>
    <n v="138.35"/>
    <x v="2"/>
    <n v="56"/>
    <x v="1"/>
    <x v="4"/>
  </r>
  <r>
    <n v="7000"/>
    <n v="1972"/>
    <s v="2n Cycle"/>
    <s v="Single"/>
    <n v="65704"/>
    <n v="0"/>
    <n v="0"/>
    <x v="22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n v="817"/>
    <n v="22"/>
    <n v="74.27"/>
    <n v="371.36"/>
    <n v="371.36"/>
    <x v="2"/>
    <n v="54"/>
    <x v="0"/>
    <x v="5"/>
  </r>
  <r>
    <n v="4603"/>
    <n v="1960"/>
    <s v="PhD"/>
    <s v="Married"/>
    <n v="65695"/>
    <n v="0"/>
    <n v="1"/>
    <x v="384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n v="656"/>
    <n v="19"/>
    <n v="172.63"/>
    <n v="345.26"/>
    <n v="138.11000000000001"/>
    <x v="2"/>
    <n v="66"/>
    <x v="1"/>
    <x v="1"/>
  </r>
  <r>
    <n v="9958"/>
    <n v="1972"/>
    <s v="Graduation"/>
    <s v="Married"/>
    <n v="65685"/>
    <n v="0"/>
    <n v="1"/>
    <x v="385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n v="769"/>
    <n v="20"/>
    <n v="346.05"/>
    <n v="346.05"/>
    <n v="76.900000000000006"/>
    <x v="2"/>
    <n v="54"/>
    <x v="0"/>
    <x v="6"/>
  </r>
  <r>
    <n v="3900"/>
    <n v="1972"/>
    <s v="Graduation"/>
    <s v="Married"/>
    <n v="65685"/>
    <n v="0"/>
    <n v="1"/>
    <x v="385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n v="769"/>
    <n v="20"/>
    <n v="346.05"/>
    <n v="346.05"/>
    <n v="76.900000000000006"/>
    <x v="2"/>
    <n v="54"/>
    <x v="0"/>
    <x v="4"/>
  </r>
  <r>
    <n v="10584"/>
    <n v="1976"/>
    <s v="Graduation"/>
    <s v="Married"/>
    <n v="65665"/>
    <n v="0"/>
    <n v="1"/>
    <x v="12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n v="945"/>
    <n v="23"/>
    <n v="205.43"/>
    <n v="328.7"/>
    <n v="410.87"/>
    <x v="2"/>
    <n v="50"/>
    <x v="0"/>
    <x v="1"/>
  </r>
  <r>
    <n v="1672"/>
    <n v="1974"/>
    <s v="PhD"/>
    <s v="Together"/>
    <n v="65640"/>
    <n v="0"/>
    <n v="1"/>
    <x v="4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n v="461"/>
    <n v="14"/>
    <n v="164.64"/>
    <n v="263.43"/>
    <n v="32.93"/>
    <x v="2"/>
    <n v="52"/>
    <x v="0"/>
    <x v="0"/>
  </r>
  <r>
    <n v="8952"/>
    <n v="1953"/>
    <s v="Master"/>
    <s v="Married"/>
    <n v="65569"/>
    <n v="0"/>
    <n v="1"/>
    <x v="323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n v="859"/>
    <n v="21"/>
    <n v="245.43"/>
    <n v="409.05"/>
    <n v="204.52"/>
    <x v="2"/>
    <n v="73"/>
    <x v="2"/>
    <x v="1"/>
  </r>
  <r>
    <n v="9971"/>
    <n v="1964"/>
    <s v="PhD"/>
    <s v="Married"/>
    <n v="65526"/>
    <n v="0"/>
    <n v="1"/>
    <x v="386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n v="506"/>
    <n v="16"/>
    <n v="126.5"/>
    <n v="253"/>
    <n v="126.5"/>
    <x v="2"/>
    <n v="62"/>
    <x v="1"/>
    <x v="0"/>
  </r>
  <r>
    <n v="10766"/>
    <n v="1964"/>
    <s v="PhD"/>
    <s v="Married"/>
    <n v="65526"/>
    <n v="0"/>
    <n v="1"/>
    <x v="386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n v="506"/>
    <n v="16"/>
    <n v="126.5"/>
    <n v="253"/>
    <n v="126.5"/>
    <x v="2"/>
    <n v="62"/>
    <x v="1"/>
    <x v="1"/>
  </r>
  <r>
    <n v="10770"/>
    <n v="1959"/>
    <s v="Graduation"/>
    <s v="Married"/>
    <n v="65492"/>
    <n v="0"/>
    <n v="0"/>
    <x v="258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n v="1045"/>
    <n v="24"/>
    <n v="174.17"/>
    <n v="566.04"/>
    <n v="304.79000000000002"/>
    <x v="2"/>
    <n v="67"/>
    <x v="1"/>
    <x v="4"/>
  </r>
  <r>
    <n v="9624"/>
    <n v="1958"/>
    <s v="PhD"/>
    <s v="Together"/>
    <n v="65488"/>
    <n v="0"/>
    <n v="0"/>
    <x v="387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n v="963"/>
    <n v="13"/>
    <n v="222.23"/>
    <n v="444.46"/>
    <n v="296.31"/>
    <x v="2"/>
    <n v="68"/>
    <x v="1"/>
    <x v="1"/>
  </r>
  <r>
    <n v="4369"/>
    <n v="1957"/>
    <s v="Master"/>
    <s v="Absurd"/>
    <n v="65487"/>
    <n v="0"/>
    <n v="0"/>
    <x v="38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n v="1169"/>
    <n v="14"/>
    <n v="250.5"/>
    <n v="501"/>
    <n v="417.5"/>
    <x v="2"/>
    <n v="69"/>
    <x v="1"/>
    <x v="4"/>
  </r>
  <r>
    <n v="10652"/>
    <n v="1957"/>
    <s v="Master"/>
    <s v="Together"/>
    <n v="65487"/>
    <n v="0"/>
    <n v="0"/>
    <x v="38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n v="1169"/>
    <n v="14"/>
    <n v="250.5"/>
    <n v="501"/>
    <n v="417.5"/>
    <x v="2"/>
    <n v="69"/>
    <x v="1"/>
    <x v="4"/>
  </r>
  <r>
    <n v="8614"/>
    <n v="1957"/>
    <s v="Graduation"/>
    <s v="Widow"/>
    <n v="65486"/>
    <n v="0"/>
    <n v="1"/>
    <x v="156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n v="507"/>
    <n v="16"/>
    <n v="126.75"/>
    <n v="316.88"/>
    <n v="63.38"/>
    <x v="2"/>
    <n v="69"/>
    <x v="1"/>
    <x v="6"/>
  </r>
  <r>
    <n v="4741"/>
    <n v="1974"/>
    <s v="2n Cycle"/>
    <s v="Married"/>
    <n v="65463"/>
    <n v="1"/>
    <n v="0"/>
    <x v="389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  <n v="562"/>
    <n v="17"/>
    <n v="198.35"/>
    <n v="297.52999999999997"/>
    <n v="66.12"/>
    <x v="2"/>
    <n v="52"/>
    <x v="0"/>
    <x v="1"/>
  </r>
  <r>
    <n v="2681"/>
    <n v="1984"/>
    <s v="2n Cycle"/>
    <s v="Married"/>
    <n v="65370"/>
    <n v="0"/>
    <n v="0"/>
    <x v="39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n v="461"/>
    <n v="18"/>
    <n v="51.22"/>
    <n v="332.94"/>
    <n v="76.83"/>
    <x v="2"/>
    <n v="42"/>
    <x v="0"/>
    <x v="1"/>
  </r>
  <r>
    <n v="6872"/>
    <n v="1974"/>
    <s v="PhD"/>
    <s v="Married"/>
    <n v="65352"/>
    <n v="0"/>
    <n v="1"/>
    <x v="297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n v="405"/>
    <n v="14"/>
    <n v="115.71"/>
    <n v="231.43"/>
    <n v="57.86"/>
    <x v="2"/>
    <n v="52"/>
    <x v="0"/>
    <x v="0"/>
  </r>
  <r>
    <n v="5136"/>
    <n v="1973"/>
    <s v="Graduation"/>
    <s v="Single"/>
    <n v="65333"/>
    <n v="0"/>
    <n v="1"/>
    <x v="39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  <n v="798"/>
    <n v="21"/>
    <n v="342"/>
    <n v="304"/>
    <n v="152"/>
    <x v="2"/>
    <n v="53"/>
    <x v="0"/>
    <x v="4"/>
  </r>
  <r>
    <n v="4047"/>
    <n v="1954"/>
    <s v="PhD"/>
    <s v="Married"/>
    <n v="65324"/>
    <n v="0"/>
    <n v="1"/>
    <x v="392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n v="544"/>
    <n v="17"/>
    <n v="192"/>
    <n v="288"/>
    <n v="64"/>
    <x v="2"/>
    <n v="72"/>
    <x v="2"/>
    <x v="2"/>
  </r>
  <r>
    <n v="9477"/>
    <n v="1954"/>
    <s v="PhD"/>
    <s v="Married"/>
    <n v="65324"/>
    <n v="0"/>
    <n v="1"/>
    <x v="392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n v="544"/>
    <n v="17"/>
    <n v="192"/>
    <n v="288"/>
    <n v="64"/>
    <x v="2"/>
    <n v="72"/>
    <x v="2"/>
    <x v="3"/>
  </r>
  <r>
    <n v="4437"/>
    <n v="1962"/>
    <s v="Graduation"/>
    <s v="Married"/>
    <n v="65316"/>
    <n v="1"/>
    <n v="1"/>
    <x v="393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n v="260"/>
    <n v="10"/>
    <n v="78"/>
    <n v="130"/>
    <n v="52"/>
    <x v="2"/>
    <n v="64"/>
    <x v="1"/>
    <x v="1"/>
  </r>
  <r>
    <n v="10701"/>
    <n v="1973"/>
    <s v="Graduation"/>
    <s v="Married"/>
    <n v="65308"/>
    <n v="0"/>
    <n v="0"/>
    <x v="394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  <n v="1211"/>
    <n v="27"/>
    <n v="313.95999999999998"/>
    <n v="538.22"/>
    <n v="358.81"/>
    <x v="2"/>
    <n v="53"/>
    <x v="0"/>
    <x v="2"/>
  </r>
  <r>
    <n v="9596"/>
    <n v="1980"/>
    <s v="PhD"/>
    <s v="Single"/>
    <n v="65295"/>
    <n v="0"/>
    <n v="0"/>
    <x v="49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n v="664"/>
    <n v="19"/>
    <n v="104.84"/>
    <n v="454.32"/>
    <n v="104.84"/>
    <x v="2"/>
    <n v="46"/>
    <x v="0"/>
    <x v="2"/>
  </r>
  <r>
    <n v="466"/>
    <n v="1944"/>
    <s v="Graduation"/>
    <s v="Married"/>
    <n v="65275"/>
    <n v="0"/>
    <n v="0"/>
    <x v="377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n v="746"/>
    <n v="20"/>
    <n v="149.19999999999999"/>
    <n v="484.9"/>
    <n v="111.9"/>
    <x v="2"/>
    <n v="82"/>
    <x v="2"/>
    <x v="1"/>
  </r>
  <r>
    <n v="1631"/>
    <n v="1965"/>
    <s v="PhD"/>
    <s v="Together"/>
    <n v="65220"/>
    <n v="0"/>
    <n v="0"/>
    <x v="395"/>
    <n v="3"/>
    <n v="890"/>
    <n v="63"/>
    <n v="292"/>
    <n v="0"/>
    <n v="25"/>
    <n v="12"/>
    <n v="4"/>
    <n v="8"/>
    <n v="4"/>
    <n v="7"/>
    <n v="6"/>
    <n v="0"/>
    <n v="0"/>
    <n v="0"/>
    <n v="0"/>
    <n v="0"/>
    <n v="1"/>
    <n v="0"/>
    <n v="1282"/>
    <n v="19"/>
    <n v="539.79"/>
    <n v="472.32"/>
    <n v="269.89"/>
    <x v="2"/>
    <n v="61"/>
    <x v="1"/>
    <x v="5"/>
  </r>
  <r>
    <n v="2829"/>
    <n v="1955"/>
    <s v="Graduation"/>
    <s v="Married"/>
    <n v="65210"/>
    <n v="0"/>
    <n v="1"/>
    <x v="126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  <n v="731"/>
    <n v="20"/>
    <n v="328.95"/>
    <n v="292.39999999999998"/>
    <n v="109.65"/>
    <x v="2"/>
    <n v="71"/>
    <x v="2"/>
    <x v="4"/>
  </r>
  <r>
    <n v="3759"/>
    <n v="1958"/>
    <s v="Graduation"/>
    <s v="Together"/>
    <n v="65196"/>
    <n v="0"/>
    <n v="2"/>
    <x v="396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  <n v="1155"/>
    <n v="24"/>
    <n v="336.88"/>
    <n v="529.38"/>
    <n v="288.75"/>
    <x v="2"/>
    <n v="68"/>
    <x v="1"/>
    <x v="1"/>
  </r>
  <r>
    <n v="8932"/>
    <n v="1969"/>
    <s v="Master"/>
    <s v="Together"/>
    <n v="65176"/>
    <n v="0"/>
    <n v="1"/>
    <x v="205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n v="1531"/>
    <n v="21"/>
    <n v="656.14"/>
    <n v="437.43"/>
    <n v="437.43"/>
    <x v="2"/>
    <n v="57"/>
    <x v="1"/>
    <x v="0"/>
  </r>
  <r>
    <n v="5758"/>
    <n v="1982"/>
    <s v="Graduation"/>
    <s v="Married"/>
    <n v="65169"/>
    <n v="0"/>
    <n v="0"/>
    <x v="225"/>
    <n v="23"/>
    <n v="1074"/>
    <n v="0"/>
    <n v="69"/>
    <n v="0"/>
    <n v="0"/>
    <n v="46"/>
    <n v="1"/>
    <n v="10"/>
    <n v="4"/>
    <n v="13"/>
    <n v="6"/>
    <n v="1"/>
    <n v="0"/>
    <n v="1"/>
    <n v="1"/>
    <n v="1"/>
    <n v="1"/>
    <n v="0"/>
    <n v="1189"/>
    <n v="27"/>
    <n v="440.37"/>
    <n v="572.48"/>
    <n v="176.15"/>
    <x v="2"/>
    <n v="44"/>
    <x v="0"/>
    <x v="1"/>
  </r>
  <r>
    <n v="25"/>
    <n v="1958"/>
    <s v="Graduation"/>
    <s v="Married"/>
    <n v="65148"/>
    <n v="0"/>
    <n v="1"/>
    <x v="397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n v="1115"/>
    <n v="19"/>
    <n v="352.11"/>
    <n v="410.79"/>
    <n v="352.11"/>
    <x v="2"/>
    <n v="68"/>
    <x v="1"/>
    <x v="4"/>
  </r>
  <r>
    <n v="10833"/>
    <n v="1975"/>
    <s v="Graduation"/>
    <s v="Married"/>
    <n v="65106"/>
    <n v="0"/>
    <n v="1"/>
    <x v="226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  <n v="973"/>
    <n v="24"/>
    <n v="324.33"/>
    <n v="527.04"/>
    <n v="121.63"/>
    <x v="2"/>
    <n v="51"/>
    <x v="0"/>
    <x v="1"/>
  </r>
  <r>
    <n v="11084"/>
    <n v="1976"/>
    <s v="Master"/>
    <s v="Together"/>
    <n v="65104"/>
    <n v="0"/>
    <n v="1"/>
    <x v="278"/>
    <n v="4"/>
    <n v="738"/>
    <n v="0"/>
    <n v="232"/>
    <n v="13"/>
    <n v="20"/>
    <n v="50"/>
    <n v="2"/>
    <n v="3"/>
    <n v="5"/>
    <n v="7"/>
    <n v="7"/>
    <n v="0"/>
    <n v="0"/>
    <n v="0"/>
    <n v="0"/>
    <n v="0"/>
    <n v="1"/>
    <n v="0"/>
    <n v="1053"/>
    <n v="15"/>
    <n v="210.6"/>
    <n v="491.4"/>
    <n v="351"/>
    <x v="2"/>
    <n v="50"/>
    <x v="0"/>
    <x v="4"/>
  </r>
  <r>
    <n v="5172"/>
    <n v="1976"/>
    <s v="Master"/>
    <s v="Together"/>
    <n v="65104"/>
    <n v="0"/>
    <n v="1"/>
    <x v="278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n v="1053"/>
    <n v="15"/>
    <n v="210.6"/>
    <n v="491.4"/>
    <n v="351"/>
    <x v="2"/>
    <n v="50"/>
    <x v="0"/>
    <x v="1"/>
  </r>
  <r>
    <n v="6142"/>
    <n v="1943"/>
    <s v="Master"/>
    <s v="Married"/>
    <n v="65073"/>
    <n v="0"/>
    <n v="0"/>
    <x v="164"/>
    <n v="65"/>
    <n v="629"/>
    <n v="17"/>
    <n v="177"/>
    <n v="69"/>
    <n v="0"/>
    <n v="8"/>
    <n v="1"/>
    <n v="5"/>
    <n v="3"/>
    <n v="5"/>
    <n v="2"/>
    <n v="0"/>
    <n v="0"/>
    <n v="0"/>
    <n v="0"/>
    <n v="0"/>
    <n v="0"/>
    <n v="1"/>
    <n v="900"/>
    <n v="13"/>
    <n v="346.15"/>
    <n v="346.15"/>
    <n v="207.69"/>
    <x v="2"/>
    <n v="83"/>
    <x v="2"/>
    <x v="1"/>
  </r>
  <r>
    <n v="6312"/>
    <n v="1959"/>
    <s v="Graduation"/>
    <s v="Married"/>
    <n v="65031"/>
    <n v="0"/>
    <n v="1"/>
    <x v="336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n v="863"/>
    <n v="26"/>
    <n v="331.92"/>
    <n v="431.5"/>
    <n v="99.58"/>
    <x v="2"/>
    <n v="67"/>
    <x v="1"/>
    <x v="5"/>
  </r>
  <r>
    <n v="9940"/>
    <n v="1958"/>
    <s v="Graduation"/>
    <s v="Together"/>
    <n v="64961"/>
    <n v="0"/>
    <n v="1"/>
    <x v="398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n v="1009"/>
    <n v="14"/>
    <n v="432.43"/>
    <n v="288.29000000000002"/>
    <n v="288.29000000000002"/>
    <x v="2"/>
    <n v="68"/>
    <x v="1"/>
    <x v="0"/>
  </r>
  <r>
    <n v="7922"/>
    <n v="1951"/>
    <s v="PhD"/>
    <s v="Single"/>
    <n v="64950"/>
    <n v="0"/>
    <n v="1"/>
    <x v="359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  <n v="966"/>
    <n v="23"/>
    <n v="462"/>
    <n v="420"/>
    <n v="84"/>
    <x v="2"/>
    <n v="75"/>
    <x v="2"/>
    <x v="0"/>
  </r>
  <r>
    <n v="6457"/>
    <n v="1976"/>
    <s v="Graduation"/>
    <s v="Divorced"/>
    <n v="64892"/>
    <n v="0"/>
    <n v="1"/>
    <x v="73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n v="902"/>
    <n v="22"/>
    <n v="246"/>
    <n v="492"/>
    <n v="164"/>
    <x v="2"/>
    <n v="50"/>
    <x v="0"/>
    <x v="0"/>
  </r>
  <r>
    <n v="8233"/>
    <n v="1950"/>
    <s v="Master"/>
    <s v="Widow"/>
    <n v="64866"/>
    <n v="0"/>
    <n v="1"/>
    <x v="258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  <n v="556"/>
    <n v="17"/>
    <n v="228.94"/>
    <n v="228.94"/>
    <n v="98.12"/>
    <x v="2"/>
    <n v="76"/>
    <x v="2"/>
    <x v="4"/>
  </r>
  <r>
    <n v="217"/>
    <n v="1956"/>
    <s v="Master"/>
    <s v="Single"/>
    <n v="64857"/>
    <n v="0"/>
    <n v="0"/>
    <x v="399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n v="1540"/>
    <n v="22"/>
    <n v="490"/>
    <n v="700"/>
    <n v="350"/>
    <x v="2"/>
    <n v="70"/>
    <x v="1"/>
    <x v="4"/>
  </r>
  <r>
    <n v="8427"/>
    <n v="1956"/>
    <s v="Master"/>
    <s v="Single"/>
    <n v="64857"/>
    <n v="0"/>
    <n v="0"/>
    <x v="399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n v="1540"/>
    <n v="22"/>
    <n v="490"/>
    <n v="700"/>
    <n v="350"/>
    <x v="2"/>
    <n v="70"/>
    <x v="1"/>
    <x v="1"/>
  </r>
  <r>
    <n v="1867"/>
    <n v="1957"/>
    <s v="Graduation"/>
    <s v="Single"/>
    <n v="64849"/>
    <n v="0"/>
    <n v="0"/>
    <x v="294"/>
    <n v="42"/>
    <n v="652"/>
    <n v="48"/>
    <n v="350"/>
    <n v="94"/>
    <n v="84"/>
    <n v="108"/>
    <n v="1"/>
    <n v="9"/>
    <n v="3"/>
    <n v="6"/>
    <n v="5"/>
    <n v="0"/>
    <n v="0"/>
    <n v="0"/>
    <n v="0"/>
    <n v="0"/>
    <n v="1"/>
    <n v="0"/>
    <n v="1336"/>
    <n v="18"/>
    <n v="668"/>
    <n v="445.33"/>
    <n v="222.67"/>
    <x v="2"/>
    <n v="69"/>
    <x v="1"/>
    <x v="1"/>
  </r>
  <r>
    <n v="8957"/>
    <n v="1952"/>
    <s v="2n Cycle"/>
    <s v="Single"/>
    <n v="64831"/>
    <n v="1"/>
    <n v="1"/>
    <x v="4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n v="1120"/>
    <n v="14"/>
    <n v="480"/>
    <n v="400"/>
    <n v="240"/>
    <x v="2"/>
    <n v="74"/>
    <x v="2"/>
    <x v="0"/>
  </r>
  <r>
    <n v="7732"/>
    <n v="1978"/>
    <s v="Graduation"/>
    <s v="Married"/>
    <n v="64813"/>
    <n v="1"/>
    <n v="0"/>
    <x v="324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n v="745"/>
    <n v="19"/>
    <n v="274.47000000000003"/>
    <n v="392.11"/>
    <n v="78.42"/>
    <x v="2"/>
    <n v="48"/>
    <x v="0"/>
    <x v="1"/>
  </r>
  <r>
    <n v="1802"/>
    <n v="1971"/>
    <s v="Graduation"/>
    <s v="Married"/>
    <n v="64795"/>
    <n v="0"/>
    <n v="1"/>
    <x v="35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n v="680"/>
    <n v="18"/>
    <n v="113.33"/>
    <n v="453.33"/>
    <n v="113.33"/>
    <x v="2"/>
    <n v="55"/>
    <x v="1"/>
    <x v="1"/>
  </r>
  <r>
    <n v="843"/>
    <n v="1971"/>
    <s v="Graduation"/>
    <s v="Married"/>
    <n v="64722"/>
    <n v="1"/>
    <n v="0"/>
    <x v="33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n v="805"/>
    <n v="21"/>
    <n v="306.67"/>
    <n v="421.67"/>
    <n v="76.67"/>
    <x v="2"/>
    <n v="55"/>
    <x v="1"/>
    <x v="1"/>
  </r>
  <r>
    <n v="10281"/>
    <n v="1970"/>
    <s v="Graduation"/>
    <s v="Divorced"/>
    <n v="64713"/>
    <n v="1"/>
    <n v="0"/>
    <x v="7"/>
    <n v="11"/>
    <n v="180"/>
    <n v="60"/>
    <n v="241"/>
    <n v="13"/>
    <n v="54"/>
    <n v="54"/>
    <n v="2"/>
    <n v="5"/>
    <n v="5"/>
    <n v="7"/>
    <n v="4"/>
    <n v="0"/>
    <n v="0"/>
    <n v="0"/>
    <n v="0"/>
    <n v="0"/>
    <n v="1"/>
    <n v="0"/>
    <n v="602"/>
    <n v="17"/>
    <n v="177.06"/>
    <n v="247.88"/>
    <n v="177.06"/>
    <x v="2"/>
    <n v="56"/>
    <x v="1"/>
    <x v="6"/>
  </r>
  <r>
    <n v="9645"/>
    <n v="1968"/>
    <s v="Graduation"/>
    <s v="Married"/>
    <n v="64590"/>
    <n v="0"/>
    <n v="0"/>
    <x v="161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n v="1338"/>
    <n v="23"/>
    <n v="523.57000000000005"/>
    <n v="581.74"/>
    <n v="232.7"/>
    <x v="2"/>
    <n v="58"/>
    <x v="1"/>
    <x v="1"/>
  </r>
  <r>
    <n v="1640"/>
    <n v="1954"/>
    <s v="Graduation"/>
    <s v="Divorced"/>
    <n v="64587"/>
    <n v="1"/>
    <n v="1"/>
    <x v="178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n v="108"/>
    <n v="6"/>
    <n v="18"/>
    <n v="72"/>
    <n v="18"/>
    <x v="2"/>
    <n v="72"/>
    <x v="2"/>
    <x v="1"/>
  </r>
  <r>
    <n v="9242"/>
    <n v="1990"/>
    <s v="Graduation"/>
    <s v="Single"/>
    <n v="64509"/>
    <n v="0"/>
    <n v="0"/>
    <x v="371"/>
    <n v="19"/>
    <n v="836"/>
    <n v="185"/>
    <n v="575"/>
    <n v="24"/>
    <n v="25"/>
    <n v="77"/>
    <n v="1"/>
    <n v="6"/>
    <n v="3"/>
    <n v="9"/>
    <n v="4"/>
    <n v="1"/>
    <n v="0"/>
    <n v="0"/>
    <n v="0"/>
    <n v="0"/>
    <n v="1"/>
    <n v="0"/>
    <n v="1722"/>
    <n v="18"/>
    <n v="574"/>
    <n v="861"/>
    <n v="287"/>
    <x v="2"/>
    <n v="36"/>
    <x v="3"/>
    <x v="0"/>
  </r>
  <r>
    <n v="6059"/>
    <n v="1953"/>
    <s v="PhD"/>
    <s v="Together"/>
    <n v="64504"/>
    <n v="1"/>
    <n v="2"/>
    <x v="2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1"/>
    <n v="0"/>
    <n v="1314"/>
    <n v="18"/>
    <n v="803"/>
    <n v="292"/>
    <n v="219"/>
    <x v="2"/>
    <n v="73"/>
    <x v="2"/>
    <x v="1"/>
  </r>
  <r>
    <n v="380"/>
    <n v="1954"/>
    <s v="Graduation"/>
    <s v="Divorced"/>
    <n v="64497"/>
    <n v="0"/>
    <n v="1"/>
    <x v="197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1"/>
    <n v="0"/>
    <n v="1804"/>
    <n v="24"/>
    <n v="826.83"/>
    <n v="676.5"/>
    <n v="300.67"/>
    <x v="2"/>
    <n v="72"/>
    <x v="2"/>
    <x v="0"/>
  </r>
  <r>
    <n v="7165"/>
    <n v="1972"/>
    <s v="Graduation"/>
    <s v="Together"/>
    <n v="64474"/>
    <n v="0"/>
    <n v="1"/>
    <x v="40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n v="823"/>
    <n v="20"/>
    <n v="329.2"/>
    <n v="411.5"/>
    <n v="82.3"/>
    <x v="2"/>
    <n v="54"/>
    <x v="0"/>
    <x v="1"/>
  </r>
  <r>
    <n v="7646"/>
    <n v="1989"/>
    <s v="Graduation"/>
    <s v="Single"/>
    <n v="64449"/>
    <n v="1"/>
    <n v="0"/>
    <x v="402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n v="805"/>
    <n v="20"/>
    <n v="201.25"/>
    <n v="483"/>
    <n v="120.75"/>
    <x v="2"/>
    <n v="37"/>
    <x v="3"/>
    <x v="1"/>
  </r>
  <r>
    <n v="1029"/>
    <n v="1970"/>
    <s v="PhD"/>
    <s v="Together"/>
    <n v="64413"/>
    <n v="0"/>
    <n v="1"/>
    <x v="39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n v="279"/>
    <n v="11"/>
    <n v="126.82"/>
    <n v="126.82"/>
    <n v="25.36"/>
    <x v="2"/>
    <n v="56"/>
    <x v="1"/>
    <x v="1"/>
  </r>
  <r>
    <n v="5140"/>
    <n v="1985"/>
    <s v="PhD"/>
    <s v="Married"/>
    <n v="64355"/>
    <n v="1"/>
    <n v="0"/>
    <x v="403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n v="1445"/>
    <n v="19"/>
    <n v="304.20999999999998"/>
    <n v="912.63"/>
    <n v="228.16"/>
    <x v="2"/>
    <n v="41"/>
    <x v="0"/>
    <x v="1"/>
  </r>
  <r>
    <n v="9750"/>
    <n v="1961"/>
    <s v="PhD"/>
    <s v="Divorced"/>
    <n v="64325"/>
    <n v="0"/>
    <n v="1"/>
    <x v="404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n v="1307"/>
    <n v="18"/>
    <n v="726.11"/>
    <n v="363.06"/>
    <n v="217.83"/>
    <x v="2"/>
    <n v="65"/>
    <x v="1"/>
    <x v="1"/>
  </r>
  <r>
    <n v="9595"/>
    <n v="1961"/>
    <s v="Graduation"/>
    <s v="Together"/>
    <n v="64260"/>
    <n v="0"/>
    <n v="0"/>
    <x v="166"/>
    <n v="1"/>
    <n v="539"/>
    <n v="169"/>
    <n v="816"/>
    <n v="20"/>
    <n v="0"/>
    <n v="30"/>
    <n v="1"/>
    <n v="4"/>
    <n v="5"/>
    <n v="4"/>
    <n v="3"/>
    <n v="0"/>
    <n v="0"/>
    <n v="0"/>
    <n v="0"/>
    <n v="0"/>
    <n v="1"/>
    <n v="0"/>
    <n v="1574"/>
    <n v="13"/>
    <n v="484.31"/>
    <n v="484.31"/>
    <n v="605.38"/>
    <x v="2"/>
    <n v="65"/>
    <x v="1"/>
    <x v="1"/>
  </r>
  <r>
    <n v="7488"/>
    <n v="1963"/>
    <s v="Master"/>
    <s v="Single"/>
    <n v="64191"/>
    <n v="0"/>
    <n v="1"/>
    <x v="405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n v="825"/>
    <n v="21"/>
    <n v="196.43"/>
    <n v="510.71"/>
    <n v="117.86"/>
    <x v="2"/>
    <n v="63"/>
    <x v="1"/>
    <x v="1"/>
  </r>
  <r>
    <n v="2223"/>
    <n v="1965"/>
    <s v="2n Cycle"/>
    <s v="Divorced"/>
    <n v="64176"/>
    <n v="0"/>
    <n v="1"/>
    <x v="406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n v="1826"/>
    <n v="25"/>
    <n v="584.32000000000005"/>
    <n v="584.32000000000005"/>
    <n v="657.36"/>
    <x v="2"/>
    <n v="61"/>
    <x v="1"/>
    <x v="1"/>
  </r>
  <r>
    <n v="1665"/>
    <n v="1964"/>
    <s v="PhD"/>
    <s v="Divorced"/>
    <n v="64140"/>
    <n v="0"/>
    <n v="2"/>
    <x v="407"/>
    <n v="71"/>
    <n v="1459"/>
    <n v="0"/>
    <n v="61"/>
    <n v="0"/>
    <n v="15"/>
    <n v="215"/>
    <n v="5"/>
    <n v="2"/>
    <n v="5"/>
    <n v="6"/>
    <n v="5"/>
    <n v="1"/>
    <n v="0"/>
    <n v="1"/>
    <n v="0"/>
    <n v="1"/>
    <n v="1"/>
    <n v="0"/>
    <n v="1750"/>
    <n v="13"/>
    <n v="269.23"/>
    <n v="807.69"/>
    <n v="673.08"/>
    <x v="2"/>
    <n v="62"/>
    <x v="1"/>
    <x v="0"/>
  </r>
  <r>
    <n v="5682"/>
    <n v="1953"/>
    <s v="PhD"/>
    <s v="Single"/>
    <n v="64108"/>
    <n v="0"/>
    <n v="1"/>
    <x v="408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n v="1099"/>
    <n v="26"/>
    <n v="253.62"/>
    <n v="464.96"/>
    <n v="380.42"/>
    <x v="2"/>
    <n v="73"/>
    <x v="2"/>
    <x v="6"/>
  </r>
  <r>
    <n v="4440"/>
    <n v="1964"/>
    <s v="Master"/>
    <s v="Married"/>
    <n v="64100"/>
    <n v="0"/>
    <n v="1"/>
    <x v="112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  <n v="546"/>
    <n v="17"/>
    <n v="256.94"/>
    <n v="192.71"/>
    <n v="96.35"/>
    <x v="2"/>
    <n v="62"/>
    <x v="1"/>
    <x v="0"/>
  </r>
  <r>
    <n v="5519"/>
    <n v="1956"/>
    <s v="Graduation"/>
    <s v="Together"/>
    <n v="64090"/>
    <n v="0"/>
    <n v="1"/>
    <x v="90"/>
    <n v="8"/>
    <n v="316"/>
    <n v="58"/>
    <n v="161"/>
    <n v="76"/>
    <n v="51"/>
    <n v="135"/>
    <n v="1"/>
    <n v="6"/>
    <n v="9"/>
    <n v="4"/>
    <n v="5"/>
    <n v="0"/>
    <n v="0"/>
    <n v="0"/>
    <n v="0"/>
    <n v="0"/>
    <n v="1"/>
    <n v="0"/>
    <n v="797"/>
    <n v="19"/>
    <n v="251.68"/>
    <n v="167.79"/>
    <n v="377.53"/>
    <x v="2"/>
    <n v="70"/>
    <x v="1"/>
    <x v="0"/>
  </r>
  <r>
    <n v="4001"/>
    <n v="1946"/>
    <s v="PhD"/>
    <s v="Together"/>
    <n v="64014"/>
    <n v="2"/>
    <n v="1"/>
    <x v="409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n v="444"/>
    <n v="15"/>
    <n v="236.8"/>
    <n v="148"/>
    <n v="59.2"/>
    <x v="2"/>
    <n v="80"/>
    <x v="2"/>
    <x v="0"/>
  </r>
  <r>
    <n v="5529"/>
    <n v="1946"/>
    <s v="PhD"/>
    <s v="Together"/>
    <n v="64014"/>
    <n v="2"/>
    <n v="1"/>
    <x v="409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n v="444"/>
    <n v="15"/>
    <n v="236.8"/>
    <n v="148"/>
    <n v="59.2"/>
    <x v="2"/>
    <n v="80"/>
    <x v="2"/>
    <x v="4"/>
  </r>
  <r>
    <n v="4756"/>
    <n v="1952"/>
    <s v="2n Cycle"/>
    <s v="Divorced"/>
    <n v="63998"/>
    <n v="0"/>
    <n v="0"/>
    <x v="41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1"/>
    <n v="0"/>
    <n v="1168"/>
    <n v="24"/>
    <n v="340.67"/>
    <n v="535.33000000000004"/>
    <n v="292"/>
    <x v="2"/>
    <n v="74"/>
    <x v="2"/>
    <x v="1"/>
  </r>
  <r>
    <n v="7476"/>
    <n v="1964"/>
    <s v="Master"/>
    <s v="Single"/>
    <n v="63972"/>
    <n v="0"/>
    <n v="1"/>
    <x v="411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  <n v="1269"/>
    <n v="19"/>
    <n v="333.95"/>
    <n v="667.89"/>
    <n v="267.16000000000003"/>
    <x v="2"/>
    <n v="62"/>
    <x v="1"/>
    <x v="0"/>
  </r>
  <r>
    <n v="9166"/>
    <n v="1968"/>
    <s v="Graduation"/>
    <s v="Married"/>
    <n v="63967"/>
    <n v="0"/>
    <n v="1"/>
    <x v="412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n v="882"/>
    <n v="20"/>
    <n v="176.4"/>
    <n v="529.20000000000005"/>
    <n v="176.4"/>
    <x v="2"/>
    <n v="58"/>
    <x v="1"/>
    <x v="1"/>
  </r>
  <r>
    <n v="8091"/>
    <n v="1956"/>
    <s v="Graduation"/>
    <s v="Married"/>
    <n v="63943"/>
    <n v="0"/>
    <n v="1"/>
    <x v="413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n v="1106"/>
    <n v="16"/>
    <n v="414.75"/>
    <n v="414.75"/>
    <n v="276.5"/>
    <x v="2"/>
    <n v="70"/>
    <x v="1"/>
    <x v="3"/>
  </r>
  <r>
    <n v="4405"/>
    <n v="1956"/>
    <s v="Master"/>
    <s v="Married"/>
    <n v="63915"/>
    <n v="0"/>
    <n v="2"/>
    <x v="414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n v="789"/>
    <n v="21"/>
    <n v="225.43"/>
    <n v="450.86"/>
    <n v="112.71"/>
    <x v="2"/>
    <n v="70"/>
    <x v="1"/>
    <x v="6"/>
  </r>
  <r>
    <n v="7079"/>
    <n v="1962"/>
    <s v="Graduation"/>
    <s v="Divorced"/>
    <n v="63887"/>
    <n v="0"/>
    <n v="1"/>
    <x v="415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n v="1245"/>
    <n v="27"/>
    <n v="415"/>
    <n v="553.33000000000004"/>
    <n v="276.67"/>
    <x v="2"/>
    <n v="64"/>
    <x v="1"/>
    <x v="0"/>
  </r>
  <r>
    <n v="3870"/>
    <n v="1978"/>
    <s v="2n Cycle"/>
    <s v="Together"/>
    <n v="63855"/>
    <n v="0"/>
    <n v="0"/>
    <x v="416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n v="1006"/>
    <n v="23"/>
    <n v="306.17"/>
    <n v="568.61"/>
    <n v="131.22"/>
    <x v="2"/>
    <n v="48"/>
    <x v="0"/>
    <x v="5"/>
  </r>
  <r>
    <n v="4391"/>
    <n v="1968"/>
    <s v="Master"/>
    <s v="Divorced"/>
    <n v="63841"/>
    <n v="0"/>
    <n v="1"/>
    <x v="175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n v="908"/>
    <n v="21"/>
    <n v="389.14"/>
    <n v="389.14"/>
    <n v="129.71"/>
    <x v="2"/>
    <n v="58"/>
    <x v="1"/>
    <x v="0"/>
  </r>
  <r>
    <n v="6283"/>
    <n v="1968"/>
    <s v="Master"/>
    <s v="Divorced"/>
    <n v="63841"/>
    <n v="0"/>
    <n v="1"/>
    <x v="175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n v="908"/>
    <n v="21"/>
    <n v="389.14"/>
    <n v="389.14"/>
    <n v="129.71"/>
    <x v="2"/>
    <n v="58"/>
    <x v="1"/>
    <x v="1"/>
  </r>
  <r>
    <n v="3421"/>
    <n v="1968"/>
    <s v="Master"/>
    <s v="Divorced"/>
    <n v="63841"/>
    <n v="0"/>
    <n v="1"/>
    <x v="175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n v="908"/>
    <n v="21"/>
    <n v="389.14"/>
    <n v="389.14"/>
    <n v="129.71"/>
    <x v="2"/>
    <n v="58"/>
    <x v="1"/>
    <x v="6"/>
  </r>
  <r>
    <n v="1245"/>
    <n v="1966"/>
    <s v="Graduation"/>
    <s v="Single"/>
    <n v="63810"/>
    <n v="0"/>
    <n v="1"/>
    <x v="417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n v="1371"/>
    <n v="19"/>
    <n v="288.63"/>
    <n v="865.89"/>
    <n v="216.47"/>
    <x v="2"/>
    <n v="60"/>
    <x v="1"/>
    <x v="1"/>
  </r>
  <r>
    <n v="2561"/>
    <n v="1966"/>
    <s v="Graduation"/>
    <s v="Single"/>
    <n v="63810"/>
    <n v="0"/>
    <n v="1"/>
    <x v="417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n v="1371"/>
    <n v="19"/>
    <n v="288.63"/>
    <n v="865.89"/>
    <n v="216.47"/>
    <x v="2"/>
    <n v="60"/>
    <x v="1"/>
    <x v="5"/>
  </r>
  <r>
    <n v="4478"/>
    <n v="1979"/>
    <s v="Graduation"/>
    <s v="Married"/>
    <n v="63777"/>
    <n v="1"/>
    <n v="1"/>
    <x v="418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n v="653"/>
    <n v="18"/>
    <n v="399.06"/>
    <n v="217.67"/>
    <n v="36.28"/>
    <x v="2"/>
    <n v="47"/>
    <x v="0"/>
    <x v="3"/>
  </r>
  <r>
    <n v="3056"/>
    <n v="1978"/>
    <s v="Graduation"/>
    <s v="Divorced"/>
    <n v="63693"/>
    <n v="0"/>
    <n v="1"/>
    <x v="312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n v="1150"/>
    <n v="26"/>
    <n v="486.54"/>
    <n v="398.08"/>
    <n v="265.38"/>
    <x v="2"/>
    <n v="48"/>
    <x v="0"/>
    <x v="0"/>
  </r>
  <r>
    <n v="8727"/>
    <n v="1978"/>
    <s v="Graduation"/>
    <s v="Divorced"/>
    <n v="63693"/>
    <n v="0"/>
    <n v="1"/>
    <x v="312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n v="1150"/>
    <n v="26"/>
    <n v="486.54"/>
    <n v="398.08"/>
    <n v="265.38"/>
    <x v="2"/>
    <n v="48"/>
    <x v="0"/>
    <x v="0"/>
  </r>
  <r>
    <n v="3599"/>
    <n v="1970"/>
    <s v="Graduation"/>
    <s v="Married"/>
    <n v="63684"/>
    <n v="0"/>
    <n v="1"/>
    <x v="419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n v="1464"/>
    <n v="20"/>
    <n v="585.6"/>
    <n v="585.6"/>
    <n v="292.8"/>
    <x v="2"/>
    <n v="56"/>
    <x v="1"/>
    <x v="1"/>
  </r>
  <r>
    <n v="4073"/>
    <n v="1954"/>
    <s v="2n Cycle"/>
    <s v="Married"/>
    <n v="63564"/>
    <n v="0"/>
    <n v="0"/>
    <x v="42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1"/>
    <n v="0"/>
    <n v="1215"/>
    <n v="27"/>
    <n v="450"/>
    <n v="315"/>
    <n v="450"/>
    <x v="2"/>
    <n v="72"/>
    <x v="2"/>
    <x v="5"/>
  </r>
  <r>
    <n v="7873"/>
    <n v="1973"/>
    <s v="PhD"/>
    <s v="Together"/>
    <n v="63516"/>
    <n v="1"/>
    <n v="1"/>
    <x v="42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n v="300"/>
    <n v="12"/>
    <n v="100"/>
    <n v="175"/>
    <n v="25"/>
    <x v="2"/>
    <n v="53"/>
    <x v="0"/>
    <x v="4"/>
  </r>
  <r>
    <n v="8439"/>
    <n v="1964"/>
    <s v="Graduation"/>
    <s v="Together"/>
    <n v="63404"/>
    <n v="0"/>
    <n v="2"/>
    <x v="42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  <n v="902"/>
    <n v="13"/>
    <n v="416.31"/>
    <n v="277.54000000000002"/>
    <n v="208.15"/>
    <x v="2"/>
    <n v="62"/>
    <x v="1"/>
    <x v="1"/>
  </r>
  <r>
    <n v="6202"/>
    <n v="1960"/>
    <s v="Graduation"/>
    <s v="Together"/>
    <n v="63381"/>
    <n v="0"/>
    <n v="1"/>
    <x v="318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n v="1005"/>
    <n v="22"/>
    <n v="182.73"/>
    <n v="593.86"/>
    <n v="228.41"/>
    <x v="2"/>
    <n v="66"/>
    <x v="1"/>
    <x v="1"/>
  </r>
  <r>
    <n v="3856"/>
    <n v="1960"/>
    <s v="Graduation"/>
    <s v="Together"/>
    <n v="63381"/>
    <n v="0"/>
    <n v="1"/>
    <x v="318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n v="1005"/>
    <n v="22"/>
    <n v="182.73"/>
    <n v="593.86"/>
    <n v="228.41"/>
    <x v="2"/>
    <n v="66"/>
    <x v="1"/>
    <x v="1"/>
  </r>
  <r>
    <n v="309"/>
    <n v="1961"/>
    <s v="PhD"/>
    <s v="Together"/>
    <n v="63342"/>
    <n v="0"/>
    <n v="1"/>
    <x v="288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  <n v="1101"/>
    <n v="16"/>
    <n v="550.5"/>
    <n v="344.06"/>
    <n v="206.44"/>
    <x v="2"/>
    <n v="65"/>
    <x v="1"/>
    <x v="0"/>
  </r>
  <r>
    <n v="3571"/>
    <n v="1961"/>
    <s v="PhD"/>
    <s v="Together"/>
    <n v="63342"/>
    <n v="0"/>
    <n v="1"/>
    <x v="288"/>
    <n v="48"/>
    <n v="918"/>
    <n v="21"/>
    <n v="118"/>
    <n v="13"/>
    <n v="10"/>
    <n v="21"/>
    <n v="3"/>
    <n v="8"/>
    <n v="3"/>
    <n v="5"/>
    <n v="6"/>
    <n v="0"/>
    <n v="1"/>
    <n v="0"/>
    <n v="0"/>
    <n v="0"/>
    <n v="1"/>
    <n v="0"/>
    <n v="1101"/>
    <n v="16"/>
    <n v="550.5"/>
    <n v="344.06"/>
    <n v="206.44"/>
    <x v="2"/>
    <n v="65"/>
    <x v="1"/>
    <x v="1"/>
  </r>
  <r>
    <n v="819"/>
    <n v="1945"/>
    <s v="Graduation"/>
    <s v="Widow"/>
    <n v="63285"/>
    <n v="0"/>
    <n v="0"/>
    <x v="113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n v="1103"/>
    <n v="24"/>
    <n v="275.75"/>
    <n v="597.46"/>
    <n v="229.79"/>
    <x v="2"/>
    <n v="81"/>
    <x v="2"/>
    <x v="1"/>
  </r>
  <r>
    <n v="6912"/>
    <n v="1967"/>
    <s v="PhD"/>
    <s v="Married"/>
    <n v="63246"/>
    <n v="0"/>
    <n v="2"/>
    <x v="164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n v="772"/>
    <n v="21"/>
    <n v="220.57"/>
    <n v="441.14"/>
    <n v="110.29"/>
    <x v="2"/>
    <n v="59"/>
    <x v="1"/>
    <x v="1"/>
  </r>
  <r>
    <n v="10676"/>
    <n v="1982"/>
    <s v="Graduation"/>
    <s v="Married"/>
    <n v="63211"/>
    <n v="0"/>
    <n v="0"/>
    <x v="11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1"/>
    <n v="0"/>
    <n v="1173"/>
    <n v="18"/>
    <n v="195.5"/>
    <n v="456.17"/>
    <n v="521.33000000000004"/>
    <x v="2"/>
    <n v="44"/>
    <x v="0"/>
    <x v="1"/>
  </r>
  <r>
    <n v="10513"/>
    <n v="1992"/>
    <s v="Graduation"/>
    <s v="Together"/>
    <n v="63207"/>
    <n v="0"/>
    <n v="0"/>
    <x v="379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  <n v="1502"/>
    <n v="11"/>
    <n v="273.08999999999997"/>
    <n v="819.27"/>
    <n v="409.64"/>
    <x v="2"/>
    <n v="34"/>
    <x v="3"/>
    <x v="1"/>
  </r>
  <r>
    <n v="3643"/>
    <n v="1974"/>
    <s v="Master"/>
    <s v="Married"/>
    <n v="63206"/>
    <n v="0"/>
    <n v="0"/>
    <x v="423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  <n v="928"/>
    <n v="13"/>
    <n v="285.54000000000002"/>
    <n v="428.31"/>
    <n v="214.15"/>
    <x v="2"/>
    <n v="52"/>
    <x v="0"/>
    <x v="4"/>
  </r>
  <r>
    <n v="1990"/>
    <n v="1974"/>
    <s v="PhD"/>
    <s v="Single"/>
    <n v="63159"/>
    <n v="0"/>
    <n v="0"/>
    <x v="323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  <n v="1797"/>
    <n v="16"/>
    <n v="336.94"/>
    <n v="898.5"/>
    <n v="561.55999999999995"/>
    <x v="2"/>
    <n v="52"/>
    <x v="0"/>
    <x v="1"/>
  </r>
  <r>
    <n v="1907"/>
    <n v="1950"/>
    <s v="Master"/>
    <s v="Divorced"/>
    <n v="63120"/>
    <n v="0"/>
    <n v="1"/>
    <x v="187"/>
    <n v="53"/>
    <n v="965"/>
    <n v="69"/>
    <n v="279"/>
    <n v="54"/>
    <n v="41"/>
    <n v="69"/>
    <n v="5"/>
    <n v="8"/>
    <n v="4"/>
    <n v="9"/>
    <n v="7"/>
    <n v="0"/>
    <n v="0"/>
    <n v="0"/>
    <n v="0"/>
    <n v="0"/>
    <n v="1"/>
    <n v="0"/>
    <n v="1477"/>
    <n v="21"/>
    <n v="562.66999999999996"/>
    <n v="633"/>
    <n v="281.33"/>
    <x v="2"/>
    <n v="76"/>
    <x v="2"/>
    <x v="1"/>
  </r>
  <r>
    <n v="2125"/>
    <n v="1959"/>
    <s v="Graduation"/>
    <s v="Divorced"/>
    <n v="63033"/>
    <n v="0"/>
    <n v="0"/>
    <x v="97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n v="1102"/>
    <n v="15"/>
    <n v="220.4"/>
    <n v="587.73"/>
    <n v="293.87"/>
    <x v="2"/>
    <n v="67"/>
    <x v="1"/>
    <x v="2"/>
  </r>
  <r>
    <n v="8026"/>
    <n v="1952"/>
    <s v="Graduation"/>
    <s v="Married"/>
    <n v="62998"/>
    <n v="0"/>
    <n v="1"/>
    <x v="165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n v="463"/>
    <n v="14"/>
    <n v="165.36"/>
    <n v="165.36"/>
    <n v="132.29"/>
    <x v="2"/>
    <n v="74"/>
    <x v="2"/>
    <x v="4"/>
  </r>
  <r>
    <n v="902"/>
    <n v="1980"/>
    <s v="Graduation"/>
    <s v="Together"/>
    <n v="62994"/>
    <n v="1"/>
    <n v="0"/>
    <x v="366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n v="312"/>
    <n v="12"/>
    <n v="156"/>
    <n v="104"/>
    <n v="52"/>
    <x v="2"/>
    <n v="46"/>
    <x v="0"/>
    <x v="4"/>
  </r>
  <r>
    <n v="1685"/>
    <n v="1967"/>
    <s v="PhD"/>
    <s v="Together"/>
    <n v="62981"/>
    <n v="0"/>
    <n v="0"/>
    <x v="336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  <n v="1482"/>
    <n v="22"/>
    <n v="269.45"/>
    <n v="875.73"/>
    <n v="336.82"/>
    <x v="2"/>
    <n v="59"/>
    <x v="1"/>
    <x v="4"/>
  </r>
  <r>
    <n v="9094"/>
    <n v="1955"/>
    <s v="2n Cycle"/>
    <s v="Married"/>
    <n v="62972"/>
    <n v="0"/>
    <n v="1"/>
    <x v="406"/>
    <n v="39"/>
    <n v="313"/>
    <n v="15"/>
    <n v="47"/>
    <n v="20"/>
    <n v="0"/>
    <n v="192"/>
    <n v="2"/>
    <n v="7"/>
    <n v="4"/>
    <n v="3"/>
    <n v="6"/>
    <n v="0"/>
    <n v="0"/>
    <n v="0"/>
    <n v="0"/>
    <n v="0"/>
    <n v="1"/>
    <n v="0"/>
    <n v="587"/>
    <n v="14"/>
    <n v="293.5"/>
    <n v="125.79"/>
    <n v="167.71"/>
    <x v="2"/>
    <n v="71"/>
    <x v="2"/>
    <x v="1"/>
  </r>
  <r>
    <n v="9847"/>
    <n v="1955"/>
    <s v="2n Cycle"/>
    <s v="Married"/>
    <n v="62972"/>
    <n v="0"/>
    <n v="1"/>
    <x v="406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n v="587"/>
    <n v="14"/>
    <n v="293.5"/>
    <n v="125.79"/>
    <n v="167.71"/>
    <x v="2"/>
    <n v="71"/>
    <x v="2"/>
    <x v="1"/>
  </r>
  <r>
    <n v="2118"/>
    <n v="1964"/>
    <s v="2n Cycle"/>
    <s v="Married"/>
    <n v="62905"/>
    <n v="0"/>
    <n v="1"/>
    <x v="112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n v="622"/>
    <n v="17"/>
    <n v="256.12"/>
    <n v="292.70999999999998"/>
    <n v="73.180000000000007"/>
    <x v="2"/>
    <n v="62"/>
    <x v="1"/>
    <x v="1"/>
  </r>
  <r>
    <n v="5564"/>
    <n v="1969"/>
    <s v="Graduation"/>
    <s v="Together"/>
    <n v="62882"/>
    <n v="0"/>
    <n v="1"/>
    <x v="186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n v="1338"/>
    <n v="18"/>
    <n v="520.33000000000004"/>
    <n v="446"/>
    <n v="371.67"/>
    <x v="2"/>
    <n v="57"/>
    <x v="1"/>
    <x v="6"/>
  </r>
  <r>
    <n v="2131"/>
    <n v="1959"/>
    <s v="PhD"/>
    <s v="Divorced"/>
    <n v="62859"/>
    <n v="0"/>
    <n v="1"/>
    <x v="424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n v="1307"/>
    <n v="19"/>
    <n v="619.11"/>
    <n v="412.74"/>
    <n v="275.16000000000003"/>
    <x v="2"/>
    <n v="67"/>
    <x v="1"/>
    <x v="1"/>
  </r>
  <r>
    <n v="6543"/>
    <n v="1945"/>
    <s v="Master"/>
    <s v="Together"/>
    <n v="62847"/>
    <n v="0"/>
    <n v="0"/>
    <x v="362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n v="1612"/>
    <n v="13"/>
    <n v="372"/>
    <n v="496"/>
    <n v="744"/>
    <x v="2"/>
    <n v="81"/>
    <x v="2"/>
    <x v="4"/>
  </r>
  <r>
    <n v="4491"/>
    <n v="1949"/>
    <s v="Master"/>
    <s v="Married"/>
    <n v="62845"/>
    <n v="1"/>
    <n v="1"/>
    <x v="355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  <n v="1178"/>
    <n v="17"/>
    <n v="207.88"/>
    <n v="692.94"/>
    <n v="277.18"/>
    <x v="2"/>
    <n v="77"/>
    <x v="2"/>
    <x v="1"/>
  </r>
  <r>
    <n v="873"/>
    <n v="1949"/>
    <s v="Master"/>
    <s v="Married"/>
    <n v="62845"/>
    <n v="1"/>
    <n v="1"/>
    <x v="355"/>
    <n v="3"/>
    <n v="1099"/>
    <n v="0"/>
    <n v="45"/>
    <n v="0"/>
    <n v="0"/>
    <n v="34"/>
    <n v="11"/>
    <n v="3"/>
    <n v="4"/>
    <n v="10"/>
    <n v="8"/>
    <n v="0"/>
    <n v="1"/>
    <n v="0"/>
    <n v="0"/>
    <n v="0"/>
    <n v="1"/>
    <n v="0"/>
    <n v="1178"/>
    <n v="17"/>
    <n v="207.88"/>
    <n v="692.94"/>
    <n v="277.18"/>
    <x v="2"/>
    <n v="77"/>
    <x v="2"/>
    <x v="1"/>
  </r>
  <r>
    <n v="9308"/>
    <n v="1954"/>
    <s v="Graduation"/>
    <s v="Married"/>
    <n v="62820"/>
    <n v="0"/>
    <n v="0"/>
    <x v="152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n v="976"/>
    <n v="13"/>
    <n v="225.23"/>
    <n v="450.46"/>
    <n v="300.31"/>
    <x v="2"/>
    <n v="72"/>
    <x v="2"/>
    <x v="0"/>
  </r>
  <r>
    <n v="544"/>
    <n v="1954"/>
    <s v="Graduation"/>
    <s v="Married"/>
    <n v="62820"/>
    <n v="0"/>
    <n v="0"/>
    <x v="152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n v="976"/>
    <n v="13"/>
    <n v="225.23"/>
    <n v="450.46"/>
    <n v="300.31"/>
    <x v="2"/>
    <n v="72"/>
    <x v="2"/>
    <x v="1"/>
  </r>
  <r>
    <n v="7787"/>
    <n v="1960"/>
    <s v="Graduation"/>
    <s v="Together"/>
    <n v="62807"/>
    <n v="0"/>
    <n v="1"/>
    <x v="358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n v="819"/>
    <n v="20"/>
    <n v="204.75"/>
    <n v="491.4"/>
    <n v="122.85"/>
    <x v="2"/>
    <n v="66"/>
    <x v="1"/>
    <x v="4"/>
  </r>
  <r>
    <n v="2453"/>
    <n v="1960"/>
    <s v="Graduation"/>
    <s v="Together"/>
    <n v="62807"/>
    <n v="0"/>
    <n v="1"/>
    <x v="358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n v="819"/>
    <n v="20"/>
    <n v="204.75"/>
    <n v="491.4"/>
    <n v="122.85"/>
    <x v="2"/>
    <n v="66"/>
    <x v="1"/>
    <x v="1"/>
  </r>
  <r>
    <n v="6461"/>
    <n v="1969"/>
    <s v="Master"/>
    <s v="Single"/>
    <n v="62772"/>
    <n v="0"/>
    <n v="1"/>
    <x v="425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  <n v="946"/>
    <n v="22"/>
    <n v="215"/>
    <n v="473"/>
    <n v="258"/>
    <x v="2"/>
    <n v="57"/>
    <x v="1"/>
    <x v="1"/>
  </r>
  <r>
    <n v="3233"/>
    <n v="1965"/>
    <s v="PhD"/>
    <s v="Married"/>
    <n v="62745"/>
    <n v="0"/>
    <n v="1"/>
    <x v="408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n v="1117"/>
    <n v="26"/>
    <n v="300.73"/>
    <n v="472.58"/>
    <n v="343.69"/>
    <x v="2"/>
    <n v="61"/>
    <x v="1"/>
    <x v="0"/>
  </r>
  <r>
    <n v="3598"/>
    <n v="1972"/>
    <s v="Graduation"/>
    <s v="Married"/>
    <n v="62710"/>
    <n v="0"/>
    <n v="1"/>
    <x v="158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n v="606"/>
    <n v="18"/>
    <n v="134.66999999999999"/>
    <n v="404"/>
    <n v="67.33"/>
    <x v="2"/>
    <n v="54"/>
    <x v="0"/>
    <x v="1"/>
  </r>
  <r>
    <n v="1518"/>
    <n v="1965"/>
    <s v="Master"/>
    <s v="Married"/>
    <n v="62694"/>
    <n v="1"/>
    <n v="1"/>
    <x v="426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n v="749"/>
    <n v="19"/>
    <n v="354.79"/>
    <n v="275.95"/>
    <n v="118.26"/>
    <x v="2"/>
    <n v="61"/>
    <x v="1"/>
    <x v="1"/>
  </r>
  <r>
    <n v="2295"/>
    <n v="1954"/>
    <s v="PhD"/>
    <s v="Married"/>
    <n v="62670"/>
    <n v="0"/>
    <n v="1"/>
    <x v="89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n v="825"/>
    <n v="21"/>
    <n v="196.43"/>
    <n v="510.71"/>
    <n v="117.86"/>
    <x v="2"/>
    <n v="72"/>
    <x v="2"/>
    <x v="0"/>
  </r>
  <r>
    <n v="2948"/>
    <n v="1954"/>
    <s v="Master"/>
    <s v="Divorced"/>
    <n v="62637"/>
    <n v="0"/>
    <n v="1"/>
    <x v="4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n v="185"/>
    <n v="9"/>
    <n v="41.11"/>
    <n v="102.78"/>
    <n v="41.11"/>
    <x v="2"/>
    <n v="72"/>
    <x v="2"/>
    <x v="4"/>
  </r>
  <r>
    <n v="2415"/>
    <n v="1962"/>
    <s v="Graduation"/>
    <s v="Together"/>
    <n v="62568"/>
    <n v="0"/>
    <n v="1"/>
    <x v="31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  <n v="953"/>
    <n v="13"/>
    <n v="366.54"/>
    <n v="366.54"/>
    <n v="219.92"/>
    <x v="2"/>
    <n v="64"/>
    <x v="1"/>
    <x v="1"/>
  </r>
  <r>
    <n v="10573"/>
    <n v="1953"/>
    <s v="Graduation"/>
    <s v="Divorced"/>
    <n v="62551"/>
    <n v="0"/>
    <n v="0"/>
    <x v="427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  <n v="421"/>
    <n v="17"/>
    <n v="148.59"/>
    <n v="99.06"/>
    <n v="173.35"/>
    <x v="2"/>
    <n v="73"/>
    <x v="2"/>
    <x v="3"/>
  </r>
  <r>
    <n v="7002"/>
    <n v="1955"/>
    <s v="Graduation"/>
    <s v="Single"/>
    <n v="62535"/>
    <n v="0"/>
    <n v="1"/>
    <x v="428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n v="398"/>
    <n v="13"/>
    <n v="91.85"/>
    <n v="244.92"/>
    <n v="61.23"/>
    <x v="2"/>
    <n v="71"/>
    <x v="2"/>
    <x v="1"/>
  </r>
  <r>
    <n v="7446"/>
    <n v="1967"/>
    <s v="Master"/>
    <s v="Together"/>
    <n v="62513"/>
    <n v="0"/>
    <n v="1"/>
    <x v="163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n v="716"/>
    <n v="20"/>
    <n v="214.8"/>
    <n v="358"/>
    <n v="143.19999999999999"/>
    <x v="2"/>
    <n v="59"/>
    <x v="1"/>
    <x v="2"/>
  </r>
  <r>
    <n v="178"/>
    <n v="1956"/>
    <s v="Graduation"/>
    <s v="Married"/>
    <n v="62503"/>
    <n v="0"/>
    <n v="1"/>
    <x v="3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n v="973"/>
    <n v="22"/>
    <n v="353.82"/>
    <n v="486.5"/>
    <n v="132.68"/>
    <x v="2"/>
    <n v="70"/>
    <x v="1"/>
    <x v="1"/>
  </r>
  <r>
    <n v="5642"/>
    <n v="1979"/>
    <s v="Master"/>
    <s v="Together"/>
    <n v="62499"/>
    <n v="1"/>
    <n v="0"/>
    <x v="231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n v="222"/>
    <n v="10"/>
    <n v="66.599999999999994"/>
    <n v="133.19999999999999"/>
    <n v="22.2"/>
    <x v="2"/>
    <n v="47"/>
    <x v="0"/>
    <x v="1"/>
  </r>
  <r>
    <n v="5156"/>
    <n v="1970"/>
    <s v="2n Cycle"/>
    <s v="Married"/>
    <n v="62466"/>
    <n v="0"/>
    <n v="1"/>
    <x v="3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n v="889"/>
    <n v="21"/>
    <n v="254"/>
    <n v="508"/>
    <n v="127"/>
    <x v="2"/>
    <n v="56"/>
    <x v="1"/>
    <x v="1"/>
  </r>
  <r>
    <n v="10681"/>
    <n v="1970"/>
    <s v="2n Cycle"/>
    <s v="Married"/>
    <n v="62466"/>
    <n v="0"/>
    <n v="1"/>
    <x v="3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n v="889"/>
    <n v="21"/>
    <n v="254"/>
    <n v="508"/>
    <n v="127"/>
    <x v="2"/>
    <n v="56"/>
    <x v="1"/>
    <x v="1"/>
  </r>
  <r>
    <n v="9353"/>
    <n v="1959"/>
    <s v="Graduation"/>
    <s v="Single"/>
    <n v="62450"/>
    <n v="0"/>
    <n v="1"/>
    <x v="429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  <n v="995"/>
    <n v="14"/>
    <n v="355.36"/>
    <n v="284.29000000000002"/>
    <n v="355.36"/>
    <x v="2"/>
    <n v="67"/>
    <x v="1"/>
    <x v="3"/>
  </r>
  <r>
    <n v="550"/>
    <n v="1952"/>
    <s v="Graduation"/>
    <s v="Divorced"/>
    <n v="62335"/>
    <n v="0"/>
    <n v="1"/>
    <x v="158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n v="708"/>
    <n v="19"/>
    <n v="111.79"/>
    <n v="484.42"/>
    <n v="111.79"/>
    <x v="2"/>
    <n v="74"/>
    <x v="2"/>
    <x v="1"/>
  </r>
  <r>
    <n v="3515"/>
    <n v="1952"/>
    <s v="Graduation"/>
    <s v="Single"/>
    <n v="62307"/>
    <n v="0"/>
    <n v="1"/>
    <x v="13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n v="160"/>
    <n v="8"/>
    <n v="80"/>
    <n v="80"/>
    <n v="0"/>
    <x v="2"/>
    <n v="74"/>
    <x v="2"/>
    <x v="1"/>
  </r>
  <r>
    <n v="4012"/>
    <n v="1972"/>
    <s v="PhD"/>
    <s v="Together"/>
    <n v="62220"/>
    <n v="0"/>
    <n v="1"/>
    <x v="181"/>
    <n v="55"/>
    <n v="799"/>
    <n v="12"/>
    <n v="375"/>
    <n v="16"/>
    <n v="12"/>
    <n v="12"/>
    <n v="5"/>
    <n v="7"/>
    <n v="6"/>
    <n v="5"/>
    <n v="6"/>
    <n v="0"/>
    <n v="0"/>
    <n v="0"/>
    <n v="0"/>
    <n v="0"/>
    <n v="1"/>
    <n v="0"/>
    <n v="1226"/>
    <n v="18"/>
    <n v="476.78"/>
    <n v="340.56"/>
    <n v="408.67"/>
    <x v="2"/>
    <n v="54"/>
    <x v="0"/>
    <x v="5"/>
  </r>
  <r>
    <n v="10151"/>
    <n v="1960"/>
    <s v="Graduation"/>
    <s v="Divorced"/>
    <n v="62204"/>
    <n v="0"/>
    <n v="2"/>
    <x v="65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n v="946"/>
    <n v="21"/>
    <n v="180.19"/>
    <n v="540.57000000000005"/>
    <n v="225.24"/>
    <x v="2"/>
    <n v="66"/>
    <x v="1"/>
    <x v="1"/>
  </r>
  <r>
    <n v="7214"/>
    <n v="1957"/>
    <s v="Graduation"/>
    <s v="Married"/>
    <n v="62187"/>
    <n v="0"/>
    <n v="0"/>
    <x v="43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n v="1283"/>
    <n v="17"/>
    <n v="301.88"/>
    <n v="377.35"/>
    <n v="603.76"/>
    <x v="2"/>
    <n v="69"/>
    <x v="1"/>
    <x v="1"/>
  </r>
  <r>
    <n v="9336"/>
    <n v="1969"/>
    <s v="PhD"/>
    <s v="Widow"/>
    <n v="62187"/>
    <n v="0"/>
    <n v="1"/>
    <x v="43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n v="636"/>
    <n v="18"/>
    <n v="212"/>
    <n v="353.33"/>
    <n v="70.67"/>
    <x v="2"/>
    <n v="57"/>
    <x v="1"/>
    <x v="1"/>
  </r>
  <r>
    <n v="7712"/>
    <n v="1946"/>
    <s v="PhD"/>
    <s v="Single"/>
    <n v="62159"/>
    <n v="0"/>
    <n v="0"/>
    <x v="4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n v="634"/>
    <n v="18"/>
    <n v="211.33"/>
    <n v="352.22"/>
    <n v="70.44"/>
    <x v="2"/>
    <n v="80"/>
    <x v="2"/>
    <x v="2"/>
  </r>
  <r>
    <n v="7793"/>
    <n v="1976"/>
    <s v="Graduation"/>
    <s v="Together"/>
    <n v="62061"/>
    <n v="0"/>
    <n v="1"/>
    <x v="27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  <n v="800"/>
    <n v="21"/>
    <n v="380.95"/>
    <n v="266.67"/>
    <n v="152.38"/>
    <x v="2"/>
    <n v="50"/>
    <x v="0"/>
    <x v="1"/>
  </r>
  <r>
    <n v="8786"/>
    <n v="1956"/>
    <s v="Master"/>
    <s v="Married"/>
    <n v="62058"/>
    <n v="0"/>
    <n v="1"/>
    <x v="198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n v="450"/>
    <n v="14"/>
    <n v="192.86"/>
    <n v="225"/>
    <n v="32.14"/>
    <x v="2"/>
    <n v="70"/>
    <x v="1"/>
    <x v="5"/>
  </r>
  <r>
    <n v="8970"/>
    <n v="1972"/>
    <s v="PhD"/>
    <s v="Married"/>
    <n v="62010"/>
    <n v="0"/>
    <n v="1"/>
    <x v="432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n v="530"/>
    <n v="15"/>
    <n v="212"/>
    <n v="247.33"/>
    <n v="70.67"/>
    <x v="2"/>
    <n v="54"/>
    <x v="0"/>
    <x v="1"/>
  </r>
  <r>
    <n v="9855"/>
    <n v="1952"/>
    <s v="PhD"/>
    <s v="Single"/>
    <n v="62000"/>
    <n v="0"/>
    <n v="1"/>
    <x v="433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  <n v="1020"/>
    <n v="25"/>
    <n v="244.8"/>
    <n v="530.4"/>
    <n v="244.8"/>
    <x v="2"/>
    <n v="74"/>
    <x v="2"/>
    <x v="1"/>
  </r>
  <r>
    <n v="2574"/>
    <n v="1977"/>
    <s v="PhD"/>
    <s v="Married"/>
    <n v="61996"/>
    <n v="0"/>
    <n v="1"/>
    <x v="434"/>
    <n v="27"/>
    <n v="1050"/>
    <n v="12"/>
    <n v="144"/>
    <n v="0"/>
    <n v="0"/>
    <n v="24"/>
    <n v="3"/>
    <n v="6"/>
    <n v="4"/>
    <n v="8"/>
    <n v="5"/>
    <n v="0"/>
    <n v="1"/>
    <n v="0"/>
    <n v="1"/>
    <n v="1"/>
    <n v="1"/>
    <n v="0"/>
    <n v="1230"/>
    <n v="18"/>
    <n v="410"/>
    <n v="546.66999999999996"/>
    <n v="273.33"/>
    <x v="2"/>
    <n v="49"/>
    <x v="0"/>
    <x v="1"/>
  </r>
  <r>
    <n v="9239"/>
    <n v="1961"/>
    <s v="Master"/>
    <s v="Married"/>
    <n v="61923"/>
    <n v="0"/>
    <n v="2"/>
    <x v="435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n v="126"/>
    <n v="7"/>
    <n v="36"/>
    <n v="72"/>
    <n v="18"/>
    <x v="2"/>
    <n v="65"/>
    <x v="1"/>
    <x v="2"/>
  </r>
  <r>
    <n v="5734"/>
    <n v="1974"/>
    <s v="PhD"/>
    <s v="Married"/>
    <n v="61917"/>
    <n v="1"/>
    <n v="1"/>
    <x v="436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n v="91"/>
    <n v="6"/>
    <n v="30.33"/>
    <n v="60.67"/>
    <n v="0"/>
    <x v="2"/>
    <n v="52"/>
    <x v="0"/>
    <x v="1"/>
  </r>
  <r>
    <n v="3066"/>
    <n v="1975"/>
    <s v="PhD"/>
    <s v="Together"/>
    <n v="61905"/>
    <n v="0"/>
    <n v="1"/>
    <x v="437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n v="231"/>
    <n v="10"/>
    <n v="92.4"/>
    <n v="92.4"/>
    <n v="46.2"/>
    <x v="2"/>
    <n v="51"/>
    <x v="0"/>
    <x v="0"/>
  </r>
  <r>
    <n v="310"/>
    <n v="1970"/>
    <s v="Master"/>
    <s v="Married"/>
    <n v="61872"/>
    <n v="0"/>
    <n v="1"/>
    <x v="438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n v="573"/>
    <n v="17"/>
    <n v="134.82"/>
    <n v="303.35000000000002"/>
    <n v="134.82"/>
    <x v="2"/>
    <n v="56"/>
    <x v="1"/>
    <x v="4"/>
  </r>
  <r>
    <n v="4702"/>
    <n v="1964"/>
    <s v="Graduation"/>
    <s v="Single"/>
    <n v="61839"/>
    <n v="0"/>
    <n v="0"/>
    <x v="359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n v="1895"/>
    <n v="16"/>
    <n v="473.75"/>
    <n v="473.75"/>
    <n v="947.5"/>
    <x v="2"/>
    <n v="62"/>
    <x v="1"/>
    <x v="1"/>
  </r>
  <r>
    <n v="9964"/>
    <n v="1979"/>
    <s v="Graduation"/>
    <s v="Single"/>
    <n v="61825"/>
    <n v="0"/>
    <n v="1"/>
    <x v="9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n v="424"/>
    <n v="14"/>
    <n v="121.14"/>
    <n v="242.29"/>
    <n v="60.57"/>
    <x v="2"/>
    <n v="47"/>
    <x v="0"/>
    <x v="1"/>
  </r>
  <r>
    <n v="1630"/>
    <n v="1979"/>
    <s v="Graduation"/>
    <s v="Single"/>
    <n v="61825"/>
    <n v="0"/>
    <n v="1"/>
    <x v="9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n v="424"/>
    <n v="14"/>
    <n v="121.14"/>
    <n v="242.29"/>
    <n v="60.57"/>
    <x v="2"/>
    <n v="47"/>
    <x v="0"/>
    <x v="1"/>
  </r>
  <r>
    <n v="1012"/>
    <n v="1952"/>
    <s v="Graduation"/>
    <s v="Single"/>
    <n v="61823"/>
    <n v="0"/>
    <n v="1"/>
    <x v="3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n v="884"/>
    <n v="20"/>
    <n v="353.6"/>
    <n v="442"/>
    <n v="88.4"/>
    <x v="2"/>
    <n v="74"/>
    <x v="2"/>
    <x v="6"/>
  </r>
  <r>
    <n v="5626"/>
    <n v="1964"/>
    <s v="PhD"/>
    <s v="Single"/>
    <n v="61798"/>
    <n v="0"/>
    <n v="0"/>
    <x v="3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n v="463"/>
    <n v="15"/>
    <n v="123.47"/>
    <n v="277.8"/>
    <n v="61.73"/>
    <x v="2"/>
    <n v="62"/>
    <x v="1"/>
    <x v="1"/>
  </r>
  <r>
    <n v="5057"/>
    <n v="1961"/>
    <s v="Master"/>
    <s v="Married"/>
    <n v="61794"/>
    <n v="0"/>
    <n v="1"/>
    <x v="439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n v="611"/>
    <n v="18"/>
    <n v="135.78"/>
    <n v="339.44"/>
    <n v="135.78"/>
    <x v="2"/>
    <n v="65"/>
    <x v="1"/>
    <x v="1"/>
  </r>
  <r>
    <n v="6349"/>
    <n v="1987"/>
    <s v="Master"/>
    <s v="Divorced"/>
    <n v="61787"/>
    <n v="0"/>
    <n v="0"/>
    <x v="421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n v="1319"/>
    <n v="18"/>
    <n v="586.22"/>
    <n v="439.67"/>
    <n v="293.11"/>
    <x v="2"/>
    <n v="39"/>
    <x v="3"/>
    <x v="1"/>
  </r>
  <r>
    <n v="6892"/>
    <n v="1968"/>
    <s v="Graduation"/>
    <s v="Divorced"/>
    <n v="61671"/>
    <n v="0"/>
    <n v="1"/>
    <x v="32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  <n v="732"/>
    <n v="20"/>
    <n v="366"/>
    <n v="219.6"/>
    <n v="146.4"/>
    <x v="2"/>
    <n v="58"/>
    <x v="1"/>
    <x v="1"/>
  </r>
  <r>
    <n v="10343"/>
    <n v="1991"/>
    <s v="2n Cycle"/>
    <s v="Single"/>
    <n v="61618"/>
    <n v="0"/>
    <n v="0"/>
    <x v="135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n v="1345"/>
    <n v="17"/>
    <n v="237.35"/>
    <n v="632.94000000000005"/>
    <n v="474.71"/>
    <x v="2"/>
    <n v="35"/>
    <x v="3"/>
    <x v="3"/>
  </r>
  <r>
    <n v="232"/>
    <n v="1965"/>
    <s v="Graduation"/>
    <s v="Single"/>
    <n v="61559"/>
    <n v="0"/>
    <n v="1"/>
    <x v="44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n v="530"/>
    <n v="16"/>
    <n v="132.5"/>
    <n v="331.25"/>
    <n v="66.25"/>
    <x v="2"/>
    <n v="61"/>
    <x v="1"/>
    <x v="1"/>
  </r>
  <r>
    <n v="2471"/>
    <n v="1965"/>
    <s v="Graduation"/>
    <s v="Married"/>
    <n v="61482"/>
    <n v="0"/>
    <n v="0"/>
    <x v="192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n v="299"/>
    <n v="11"/>
    <n v="81.55"/>
    <n v="163.09"/>
    <n v="54.36"/>
    <x v="2"/>
    <n v="61"/>
    <x v="1"/>
    <x v="0"/>
  </r>
  <r>
    <n v="895"/>
    <n v="1948"/>
    <s v="PhD"/>
    <s v="Married"/>
    <n v="61467"/>
    <n v="0"/>
    <n v="2"/>
    <x v="441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n v="594"/>
    <n v="17"/>
    <n v="174.71"/>
    <n v="349.41"/>
    <n v="69.88"/>
    <x v="2"/>
    <n v="78"/>
    <x v="2"/>
    <x v="1"/>
  </r>
  <r>
    <n v="2021"/>
    <n v="1975"/>
    <s v="Graduation"/>
    <s v="Married"/>
    <n v="61456"/>
    <n v="0"/>
    <n v="1"/>
    <x v="37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n v="1388"/>
    <n v="29"/>
    <n v="287.17"/>
    <n v="622.21"/>
    <n v="478.62"/>
    <x v="2"/>
    <n v="51"/>
    <x v="0"/>
    <x v="1"/>
  </r>
  <r>
    <n v="5628"/>
    <n v="1982"/>
    <s v="Graduation"/>
    <s v="Together"/>
    <n v="61416"/>
    <n v="0"/>
    <n v="0"/>
    <x v="442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  <n v="1665"/>
    <n v="23"/>
    <n v="723.91"/>
    <n v="723.91"/>
    <n v="217.17"/>
    <x v="2"/>
    <n v="44"/>
    <x v="0"/>
    <x v="2"/>
  </r>
  <r>
    <n v="7631"/>
    <n v="1978"/>
    <s v="Master"/>
    <s v="Together"/>
    <n v="61346"/>
    <n v="1"/>
    <n v="0"/>
    <x v="319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n v="989"/>
    <n v="22"/>
    <n v="224.77"/>
    <n v="449.55"/>
    <n v="314.68"/>
    <x v="2"/>
    <n v="48"/>
    <x v="0"/>
    <x v="3"/>
  </r>
  <r>
    <n v="433"/>
    <n v="1958"/>
    <s v="Master"/>
    <s v="Alone"/>
    <n v="61331"/>
    <n v="1"/>
    <n v="1"/>
    <x v="203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n v="632"/>
    <n v="18"/>
    <n v="386.22"/>
    <n v="210.67"/>
    <n v="35.11"/>
    <x v="2"/>
    <n v="68"/>
    <x v="1"/>
    <x v="4"/>
  </r>
  <r>
    <n v="3767"/>
    <n v="1968"/>
    <s v="Graduation"/>
    <s v="Married"/>
    <n v="61314"/>
    <n v="0"/>
    <n v="1"/>
    <x v="44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n v="1008"/>
    <n v="22"/>
    <n v="229.09"/>
    <n v="549.82000000000005"/>
    <n v="229.09"/>
    <x v="2"/>
    <n v="58"/>
    <x v="1"/>
    <x v="1"/>
  </r>
  <r>
    <n v="2493"/>
    <n v="1966"/>
    <s v="Graduation"/>
    <s v="Married"/>
    <n v="61286"/>
    <n v="0"/>
    <n v="1"/>
    <x v="444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n v="608"/>
    <n v="16"/>
    <n v="266"/>
    <n v="304"/>
    <n v="38"/>
    <x v="2"/>
    <n v="60"/>
    <x v="1"/>
    <x v="5"/>
  </r>
  <r>
    <n v="3934"/>
    <n v="1966"/>
    <s v="Graduation"/>
    <s v="Married"/>
    <n v="61286"/>
    <n v="0"/>
    <n v="1"/>
    <x v="444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n v="608"/>
    <n v="16"/>
    <n v="266"/>
    <n v="304"/>
    <n v="38"/>
    <x v="2"/>
    <n v="60"/>
    <x v="1"/>
    <x v="3"/>
  </r>
  <r>
    <n v="4058"/>
    <n v="1955"/>
    <s v="PhD"/>
    <s v="Single"/>
    <n v="61284"/>
    <n v="0"/>
    <n v="0"/>
    <x v="445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  <n v="811"/>
    <n v="21"/>
    <n v="424.81"/>
    <n v="308.95"/>
    <n v="77.239999999999995"/>
    <x v="2"/>
    <n v="71"/>
    <x v="2"/>
    <x v="1"/>
  </r>
  <r>
    <n v="2564"/>
    <n v="1953"/>
    <s v="Graduation"/>
    <s v="Together"/>
    <n v="61278"/>
    <n v="0"/>
    <n v="1"/>
    <x v="446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n v="165"/>
    <n v="8"/>
    <n v="61.88"/>
    <n v="82.5"/>
    <n v="20.63"/>
    <x v="2"/>
    <n v="73"/>
    <x v="2"/>
    <x v="1"/>
  </r>
  <r>
    <n v="8939"/>
    <n v="1959"/>
    <s v="Graduation"/>
    <s v="Divorced"/>
    <n v="61250"/>
    <n v="0"/>
    <n v="1"/>
    <x v="95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n v="730"/>
    <n v="19"/>
    <n v="192.11"/>
    <n v="461.05"/>
    <n v="76.84"/>
    <x v="2"/>
    <n v="67"/>
    <x v="1"/>
    <x v="1"/>
  </r>
  <r>
    <n v="10870"/>
    <n v="1967"/>
    <s v="Graduation"/>
    <s v="Married"/>
    <n v="61223"/>
    <n v="0"/>
    <n v="1"/>
    <x v="447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n v="1341"/>
    <n v="16"/>
    <n v="754.31"/>
    <n v="335.25"/>
    <n v="251.44"/>
    <x v="2"/>
    <n v="59"/>
    <x v="1"/>
    <x v="0"/>
  </r>
  <r>
    <n v="143"/>
    <n v="1970"/>
    <s v="Graduation"/>
    <s v="Single"/>
    <n v="61209"/>
    <n v="0"/>
    <n v="0"/>
    <x v="433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n v="957"/>
    <n v="12"/>
    <n v="398.75"/>
    <n v="319"/>
    <n v="239.25"/>
    <x v="2"/>
    <n v="56"/>
    <x v="1"/>
    <x v="2"/>
  </r>
  <r>
    <n v="3717"/>
    <n v="1959"/>
    <s v="Graduation"/>
    <s v="Married"/>
    <n v="61180"/>
    <n v="0"/>
    <n v="1"/>
    <x v="448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  <n v="704"/>
    <n v="16"/>
    <n v="220"/>
    <n v="264"/>
    <n v="220"/>
    <x v="2"/>
    <n v="67"/>
    <x v="1"/>
    <x v="1"/>
  </r>
  <r>
    <n v="6439"/>
    <n v="1958"/>
    <s v="Graduation"/>
    <s v="Married"/>
    <n v="61074"/>
    <n v="0"/>
    <n v="1"/>
    <x v="227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n v="1102"/>
    <n v="24"/>
    <n v="505.08"/>
    <n v="367.33"/>
    <n v="229.58"/>
    <x v="2"/>
    <n v="68"/>
    <x v="1"/>
    <x v="0"/>
  </r>
  <r>
    <n v="8852"/>
    <n v="1976"/>
    <s v="Graduation"/>
    <s v="Married"/>
    <n v="61064"/>
    <n v="0"/>
    <n v="1"/>
    <x v="358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n v="1080"/>
    <n v="23"/>
    <n v="375.65"/>
    <n v="516.52"/>
    <n v="187.83"/>
    <x v="2"/>
    <n v="50"/>
    <x v="0"/>
    <x v="1"/>
  </r>
  <r>
    <n v="1092"/>
    <n v="1980"/>
    <s v="Graduation"/>
    <s v="Married"/>
    <n v="61014"/>
    <n v="0"/>
    <n v="1"/>
    <x v="18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n v="1147"/>
    <n v="16"/>
    <n v="645.19000000000005"/>
    <n v="286.75"/>
    <n v="215.06"/>
    <x v="2"/>
    <n v="46"/>
    <x v="0"/>
    <x v="3"/>
  </r>
  <r>
    <n v="7055"/>
    <n v="1952"/>
    <s v="PhD"/>
    <s v="Together"/>
    <n v="61010"/>
    <n v="0"/>
    <n v="1"/>
    <x v="449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n v="1021"/>
    <n v="24"/>
    <n v="340.33"/>
    <n v="467.96"/>
    <n v="212.71"/>
    <x v="2"/>
    <n v="74"/>
    <x v="2"/>
    <x v="4"/>
  </r>
  <r>
    <n v="4084"/>
    <n v="1975"/>
    <s v="Graduation"/>
    <s v="Together"/>
    <n v="60934"/>
    <n v="0"/>
    <n v="1"/>
    <x v="39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n v="873"/>
    <n v="21"/>
    <n v="249.43"/>
    <n v="457.29"/>
    <n v="166.29"/>
    <x v="2"/>
    <n v="51"/>
    <x v="0"/>
    <x v="4"/>
  </r>
  <r>
    <n v="9119"/>
    <n v="1950"/>
    <s v="Graduation"/>
    <s v="Together"/>
    <n v="60905"/>
    <n v="0"/>
    <n v="1"/>
    <x v="267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n v="392"/>
    <n v="13"/>
    <n v="90.46"/>
    <n v="211.08"/>
    <n v="90.46"/>
    <x v="2"/>
    <n v="76"/>
    <x v="2"/>
    <x v="2"/>
  </r>
  <r>
    <n v="5667"/>
    <n v="1964"/>
    <s v="PhD"/>
    <s v="Married"/>
    <n v="60896"/>
    <n v="0"/>
    <n v="1"/>
    <x v="45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1"/>
    <n v="0"/>
    <n v="1701"/>
    <n v="23"/>
    <n v="665.61"/>
    <n v="295.83"/>
    <n v="739.57"/>
    <x v="2"/>
    <n v="62"/>
    <x v="1"/>
    <x v="4"/>
  </r>
  <r>
    <n v="5841"/>
    <n v="1966"/>
    <s v="Graduation"/>
    <s v="Together"/>
    <n v="60894"/>
    <n v="0"/>
    <n v="1"/>
    <x v="38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n v="832"/>
    <n v="21"/>
    <n v="396.19"/>
    <n v="316.95"/>
    <n v="118.86"/>
    <x v="2"/>
    <n v="60"/>
    <x v="1"/>
    <x v="1"/>
  </r>
  <r>
    <n v="1513"/>
    <n v="1979"/>
    <s v="2n Cycle"/>
    <s v="Together"/>
    <n v="60839"/>
    <n v="1"/>
    <n v="1"/>
    <x v="45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n v="1250"/>
    <n v="16"/>
    <n v="156.25"/>
    <n v="937.5"/>
    <n v="156.25"/>
    <x v="2"/>
    <n v="47"/>
    <x v="0"/>
    <x v="1"/>
  </r>
  <r>
    <n v="3445"/>
    <n v="1956"/>
    <s v="Graduation"/>
    <s v="Single"/>
    <n v="60714"/>
    <n v="0"/>
    <n v="0"/>
    <x v="35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1"/>
    <n v="0"/>
    <n v="957"/>
    <n v="21"/>
    <n v="319"/>
    <n v="455.71"/>
    <n v="182.29"/>
    <x v="2"/>
    <n v="70"/>
    <x v="1"/>
    <x v="0"/>
  </r>
  <r>
    <n v="5872"/>
    <n v="1951"/>
    <s v="Graduation"/>
    <s v="Single"/>
    <n v="60689"/>
    <n v="0"/>
    <n v="1"/>
    <x v="316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n v="639"/>
    <n v="18"/>
    <n v="142"/>
    <n v="355"/>
    <n v="142"/>
    <x v="2"/>
    <n v="75"/>
    <x v="2"/>
    <x v="2"/>
  </r>
  <r>
    <n v="8132"/>
    <n v="1975"/>
    <s v="PhD"/>
    <s v="Married"/>
    <n v="60631"/>
    <n v="1"/>
    <n v="1"/>
    <x v="1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  <n v="661"/>
    <n v="19"/>
    <n v="313.11"/>
    <n v="278.32"/>
    <n v="69.58"/>
    <x v="2"/>
    <n v="51"/>
    <x v="0"/>
    <x v="5"/>
  </r>
  <r>
    <n v="1992"/>
    <n v="1964"/>
    <s v="Graduation"/>
    <s v="Married"/>
    <n v="60597"/>
    <n v="0"/>
    <n v="1"/>
    <x v="452"/>
    <n v="2"/>
    <n v="522"/>
    <n v="0"/>
    <n v="257"/>
    <n v="32"/>
    <n v="16"/>
    <n v="66"/>
    <n v="4"/>
    <n v="2"/>
    <n v="2"/>
    <n v="8"/>
    <n v="7"/>
    <n v="0"/>
    <n v="0"/>
    <n v="0"/>
    <n v="1"/>
    <n v="0"/>
    <n v="1"/>
    <n v="0"/>
    <n v="893"/>
    <n v="12"/>
    <n v="148.83000000000001"/>
    <n v="595.33000000000004"/>
    <n v="148.83000000000001"/>
    <x v="2"/>
    <n v="62"/>
    <x v="1"/>
    <x v="1"/>
  </r>
  <r>
    <n v="3478"/>
    <n v="1971"/>
    <s v="PhD"/>
    <s v="Married"/>
    <n v="60585"/>
    <n v="1"/>
    <n v="1"/>
    <x v="453"/>
    <n v="17"/>
    <n v="267"/>
    <n v="42"/>
    <n v="309"/>
    <n v="55"/>
    <n v="42"/>
    <n v="21"/>
    <n v="10"/>
    <n v="7"/>
    <n v="4"/>
    <n v="9"/>
    <n v="5"/>
    <n v="0"/>
    <n v="0"/>
    <n v="0"/>
    <n v="0"/>
    <n v="0"/>
    <n v="1"/>
    <n v="0"/>
    <n v="736"/>
    <n v="20"/>
    <n v="257.60000000000002"/>
    <n v="331.2"/>
    <n v="147.19999999999999"/>
    <x v="2"/>
    <n v="55"/>
    <x v="1"/>
    <x v="4"/>
  </r>
  <r>
    <n v="760"/>
    <n v="1975"/>
    <s v="PhD"/>
    <s v="Divorced"/>
    <n v="60554"/>
    <n v="1"/>
    <n v="0"/>
    <x v="412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n v="811"/>
    <n v="21"/>
    <n v="308.95"/>
    <n v="347.57"/>
    <n v="154.47999999999999"/>
    <x v="2"/>
    <n v="51"/>
    <x v="0"/>
    <x v="0"/>
  </r>
  <r>
    <n v="8588"/>
    <n v="1961"/>
    <s v="Graduation"/>
    <s v="Married"/>
    <n v="60544"/>
    <n v="1"/>
    <n v="1"/>
    <x v="208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n v="289"/>
    <n v="11"/>
    <n v="131.36000000000001"/>
    <n v="131.36000000000001"/>
    <n v="26.27"/>
    <x v="2"/>
    <n v="65"/>
    <x v="1"/>
    <x v="5"/>
  </r>
  <r>
    <n v="4094"/>
    <n v="1961"/>
    <s v="Graduation"/>
    <s v="Married"/>
    <n v="60544"/>
    <n v="1"/>
    <n v="1"/>
    <x v="208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n v="289"/>
    <n v="11"/>
    <n v="131.36000000000001"/>
    <n v="131.36000000000001"/>
    <n v="26.27"/>
    <x v="2"/>
    <n v="65"/>
    <x v="1"/>
    <x v="6"/>
  </r>
  <r>
    <n v="9240"/>
    <n v="1971"/>
    <s v="PhD"/>
    <s v="Single"/>
    <n v="60504"/>
    <n v="0"/>
    <n v="1"/>
    <x v="7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n v="526"/>
    <n v="16"/>
    <n v="197.25"/>
    <n v="263"/>
    <n v="65.75"/>
    <x v="2"/>
    <n v="55"/>
    <x v="1"/>
    <x v="1"/>
  </r>
  <r>
    <n v="17"/>
    <n v="1971"/>
    <s v="PhD"/>
    <s v="Married"/>
    <n v="60491"/>
    <n v="0"/>
    <n v="1"/>
    <x v="454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n v="1028"/>
    <n v="24"/>
    <n v="257"/>
    <n v="299.83"/>
    <n v="471.17"/>
    <x v="2"/>
    <n v="55"/>
    <x v="1"/>
    <x v="1"/>
  </r>
  <r>
    <n v="6257"/>
    <n v="1976"/>
    <s v="Master"/>
    <s v="Single"/>
    <n v="60482"/>
    <n v="0"/>
    <n v="1"/>
    <x v="247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n v="507"/>
    <n v="16"/>
    <n v="221.81"/>
    <n v="221.81"/>
    <n v="63.38"/>
    <x v="2"/>
    <n v="50"/>
    <x v="0"/>
    <x v="0"/>
  </r>
  <r>
    <n v="2849"/>
    <n v="1979"/>
    <s v="Graduation"/>
    <s v="Single"/>
    <n v="60474"/>
    <n v="0"/>
    <n v="1"/>
    <x v="455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n v="1180"/>
    <n v="24"/>
    <n v="491.67"/>
    <n v="590"/>
    <n v="98.33"/>
    <x v="2"/>
    <n v="47"/>
    <x v="0"/>
    <x v="4"/>
  </r>
  <r>
    <n v="1456"/>
    <n v="1979"/>
    <s v="Graduation"/>
    <s v="Single"/>
    <n v="60474"/>
    <n v="0"/>
    <n v="1"/>
    <x v="455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n v="1180"/>
    <n v="24"/>
    <n v="491.67"/>
    <n v="590"/>
    <n v="98.33"/>
    <x v="2"/>
    <n v="47"/>
    <x v="0"/>
    <x v="3"/>
  </r>
  <r>
    <n v="4480"/>
    <n v="1973"/>
    <s v="Master"/>
    <s v="Married"/>
    <n v="60432"/>
    <n v="0"/>
    <n v="1"/>
    <x v="304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n v="401"/>
    <n v="14"/>
    <n v="200.5"/>
    <n v="143.21"/>
    <n v="57.29"/>
    <x v="2"/>
    <n v="53"/>
    <x v="0"/>
    <x v="0"/>
  </r>
  <r>
    <n v="10091"/>
    <n v="1956"/>
    <s v="Graduation"/>
    <s v="Single"/>
    <n v="60230"/>
    <n v="0"/>
    <n v="1"/>
    <x v="167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n v="1067"/>
    <n v="15"/>
    <n v="426.8"/>
    <n v="426.8"/>
    <n v="213.4"/>
    <x v="2"/>
    <n v="70"/>
    <x v="1"/>
    <x v="1"/>
  </r>
  <r>
    <n v="3678"/>
    <n v="1973"/>
    <s v="Graduation"/>
    <s v="Widow"/>
    <n v="60208"/>
    <n v="1"/>
    <n v="1"/>
    <x v="456"/>
    <n v="13"/>
    <n v="488"/>
    <n v="23"/>
    <n v="71"/>
    <n v="15"/>
    <n v="0"/>
    <n v="59"/>
    <n v="11"/>
    <n v="8"/>
    <n v="3"/>
    <n v="7"/>
    <n v="7"/>
    <n v="0"/>
    <n v="1"/>
    <n v="0"/>
    <n v="0"/>
    <n v="0"/>
    <n v="1"/>
    <n v="0"/>
    <n v="656"/>
    <n v="18"/>
    <n v="291.56"/>
    <n v="255.11"/>
    <n v="109.33"/>
    <x v="2"/>
    <n v="53"/>
    <x v="0"/>
    <x v="1"/>
  </r>
  <r>
    <n v="6715"/>
    <n v="1948"/>
    <s v="PhD"/>
    <s v="Single"/>
    <n v="60200"/>
    <n v="0"/>
    <n v="1"/>
    <x v="7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n v="685"/>
    <n v="19"/>
    <n v="216.32"/>
    <n v="396.58"/>
    <n v="72.11"/>
    <x v="2"/>
    <n v="78"/>
    <x v="2"/>
    <x v="1"/>
  </r>
  <r>
    <n v="9283"/>
    <n v="1978"/>
    <s v="Graduation"/>
    <s v="Single"/>
    <n v="60199"/>
    <n v="1"/>
    <n v="2"/>
    <x v="25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n v="18"/>
    <n v="3"/>
    <n v="0"/>
    <n v="18"/>
    <n v="0"/>
    <x v="2"/>
    <n v="48"/>
    <x v="0"/>
    <x v="4"/>
  </r>
  <r>
    <n v="11004"/>
    <n v="1893"/>
    <s v="2n Cycle"/>
    <s v="Single"/>
    <n v="60182"/>
    <n v="0"/>
    <n v="1"/>
    <x v="457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  <n v="22"/>
    <n v="3"/>
    <n v="7.33"/>
    <n v="14.67"/>
    <n v="0"/>
    <x v="2"/>
    <n v="133"/>
    <x v="2"/>
    <x v="0"/>
  </r>
  <r>
    <n v="796"/>
    <n v="1965"/>
    <s v="2n Cycle"/>
    <s v="Divorced"/>
    <n v="60161"/>
    <n v="0"/>
    <n v="1"/>
    <x v="432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n v="1071"/>
    <n v="23"/>
    <n v="512.22"/>
    <n v="372.52"/>
    <n v="186.26"/>
    <x v="2"/>
    <n v="61"/>
    <x v="1"/>
    <x v="4"/>
  </r>
  <r>
    <n v="4320"/>
    <n v="1979"/>
    <s v="Graduation"/>
    <s v="Single"/>
    <n v="60152"/>
    <n v="0"/>
    <n v="1"/>
    <x v="15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n v="943"/>
    <n v="22"/>
    <n v="257.18"/>
    <n v="514.36"/>
    <n v="171.45"/>
    <x v="2"/>
    <n v="47"/>
    <x v="0"/>
    <x v="1"/>
  </r>
  <r>
    <n v="5562"/>
    <n v="1974"/>
    <s v="Graduation"/>
    <s v="Married"/>
    <n v="60093"/>
    <n v="0"/>
    <n v="1"/>
    <x v="458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n v="735"/>
    <n v="19"/>
    <n v="270.79000000000002"/>
    <n v="386.84"/>
    <n v="77.37"/>
    <x v="2"/>
    <n v="52"/>
    <x v="0"/>
    <x v="1"/>
  </r>
  <r>
    <n v="3551"/>
    <n v="1954"/>
    <s v="Master"/>
    <s v="Together"/>
    <n v="60033"/>
    <n v="0"/>
    <n v="1"/>
    <x v="385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n v="198"/>
    <n v="8"/>
    <n v="49.5"/>
    <n v="123.75"/>
    <n v="24.75"/>
    <x v="2"/>
    <n v="72"/>
    <x v="2"/>
    <x v="1"/>
  </r>
  <r>
    <n v="9365"/>
    <n v="1976"/>
    <s v="PhD"/>
    <s v="Single"/>
    <n v="60000"/>
    <n v="0"/>
    <n v="1"/>
    <x v="14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n v="1277"/>
    <n v="19"/>
    <n v="739.32"/>
    <n v="336.05"/>
    <n v="201.63"/>
    <x v="2"/>
    <n v="50"/>
    <x v="0"/>
    <x v="1"/>
  </r>
  <r>
    <n v="3075"/>
    <n v="1972"/>
    <s v="PhD"/>
    <s v="Married"/>
    <n v="59973"/>
    <n v="0"/>
    <n v="0"/>
    <x v="394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n v="382"/>
    <n v="14"/>
    <n v="81.86"/>
    <n v="191"/>
    <n v="109.14"/>
    <x v="2"/>
    <n v="54"/>
    <x v="0"/>
    <x v="1"/>
  </r>
  <r>
    <n v="3807"/>
    <n v="1955"/>
    <s v="Graduation"/>
    <s v="Together"/>
    <n v="59925"/>
    <n v="0"/>
    <n v="1"/>
    <x v="459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n v="766"/>
    <n v="20"/>
    <n v="344.7"/>
    <n v="344.7"/>
    <n v="76.599999999999994"/>
    <x v="2"/>
    <n v="71"/>
    <x v="2"/>
    <x v="1"/>
  </r>
  <r>
    <n v="4220"/>
    <n v="1970"/>
    <s v="PhD"/>
    <s v="Married"/>
    <n v="59892"/>
    <n v="0"/>
    <n v="1"/>
    <x v="215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n v="87"/>
    <n v="6"/>
    <n v="29"/>
    <n v="43.5"/>
    <n v="14.5"/>
    <x v="2"/>
    <n v="56"/>
    <x v="1"/>
    <x v="4"/>
  </r>
  <r>
    <n v="6658"/>
    <n v="1972"/>
    <s v="Graduation"/>
    <s v="Together"/>
    <n v="59868"/>
    <n v="0"/>
    <n v="1"/>
    <x v="46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n v="1194"/>
    <n v="25"/>
    <n v="525.36"/>
    <n v="573.12"/>
    <n v="95.52"/>
    <x v="2"/>
    <n v="54"/>
    <x v="0"/>
    <x v="1"/>
  </r>
  <r>
    <n v="3427"/>
    <n v="1955"/>
    <s v="PhD"/>
    <s v="Married"/>
    <n v="59821"/>
    <n v="0"/>
    <n v="1"/>
    <x v="46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n v="734"/>
    <n v="20"/>
    <n v="403.7"/>
    <n v="256.89999999999998"/>
    <n v="73.400000000000006"/>
    <x v="2"/>
    <n v="71"/>
    <x v="2"/>
    <x v="0"/>
  </r>
  <r>
    <n v="9949"/>
    <n v="1976"/>
    <s v="Graduation"/>
    <s v="Married"/>
    <n v="59809"/>
    <n v="0"/>
    <n v="2"/>
    <x v="46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n v="877"/>
    <n v="12"/>
    <n v="219.25"/>
    <n v="438.5"/>
    <n v="219.25"/>
    <x v="2"/>
    <n v="50"/>
    <x v="0"/>
    <x v="4"/>
  </r>
  <r>
    <n v="5748"/>
    <n v="1965"/>
    <s v="Graduation"/>
    <s v="Married"/>
    <n v="59754"/>
    <n v="0"/>
    <n v="1"/>
    <x v="463"/>
    <n v="96"/>
    <n v="115"/>
    <n v="27"/>
    <n v="44"/>
    <n v="4"/>
    <n v="146"/>
    <n v="139"/>
    <n v="3"/>
    <n v="5"/>
    <n v="2"/>
    <n v="6"/>
    <n v="5"/>
    <n v="0"/>
    <n v="0"/>
    <n v="0"/>
    <n v="0"/>
    <n v="0"/>
    <n v="1"/>
    <n v="0"/>
    <n v="475"/>
    <n v="13"/>
    <n v="182.69"/>
    <n v="219.23"/>
    <n v="73.08"/>
    <x v="2"/>
    <n v="61"/>
    <x v="1"/>
    <x v="0"/>
  </r>
  <r>
    <n v="10157"/>
    <n v="1965"/>
    <s v="Graduation"/>
    <s v="Single"/>
    <n v="59686"/>
    <n v="0"/>
    <n v="1"/>
    <x v="127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n v="274"/>
    <n v="11"/>
    <n v="99.64"/>
    <n v="149.44999999999999"/>
    <n v="24.91"/>
    <x v="2"/>
    <n v="61"/>
    <x v="1"/>
    <x v="4"/>
  </r>
  <r>
    <n v="2350"/>
    <n v="1972"/>
    <s v="Graduation"/>
    <s v="Married"/>
    <n v="59666"/>
    <n v="1"/>
    <n v="1"/>
    <x v="464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  <n v="1027"/>
    <n v="13"/>
    <n v="237"/>
    <n v="632"/>
    <n v="158"/>
    <x v="2"/>
    <n v="54"/>
    <x v="0"/>
    <x v="4"/>
  </r>
  <r>
    <n v="10507"/>
    <n v="1977"/>
    <s v="2n Cycle"/>
    <s v="Divorced"/>
    <n v="59601"/>
    <n v="0"/>
    <n v="1"/>
    <x v="396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  <n v="797"/>
    <n v="11"/>
    <n v="144.91"/>
    <n v="507.18"/>
    <n v="144.91"/>
    <x v="2"/>
    <n v="49"/>
    <x v="0"/>
    <x v="2"/>
  </r>
  <r>
    <n v="6218"/>
    <n v="1965"/>
    <s v="Graduation"/>
    <s v="Married"/>
    <n v="59594"/>
    <n v="0"/>
    <n v="1"/>
    <x v="36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  <n v="499"/>
    <n v="16"/>
    <n v="249.5"/>
    <n v="218.31"/>
    <n v="31.19"/>
    <x v="2"/>
    <n v="61"/>
    <x v="1"/>
    <x v="1"/>
  </r>
  <r>
    <n v="6616"/>
    <n v="1975"/>
    <s v="Graduation"/>
    <s v="Together"/>
    <n v="59481"/>
    <n v="0"/>
    <n v="1"/>
    <x v="465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n v="461"/>
    <n v="14"/>
    <n v="98.79"/>
    <n v="263.43"/>
    <n v="98.79"/>
    <x v="2"/>
    <n v="51"/>
    <x v="0"/>
    <x v="1"/>
  </r>
  <r>
    <n v="10061"/>
    <n v="1950"/>
    <s v="Graduation"/>
    <s v="Married"/>
    <n v="59462"/>
    <n v="0"/>
    <n v="1"/>
    <x v="134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n v="1088"/>
    <n v="23"/>
    <n v="425.74"/>
    <n v="567.65"/>
    <n v="94.61"/>
    <x v="2"/>
    <n v="76"/>
    <x v="2"/>
    <x v="2"/>
  </r>
  <r>
    <n v="3136"/>
    <n v="1962"/>
    <s v="Master"/>
    <s v="Divorced"/>
    <n v="59432"/>
    <n v="0"/>
    <n v="1"/>
    <x v="24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n v="663"/>
    <n v="19"/>
    <n v="174.47"/>
    <n v="383.84"/>
    <n v="104.68"/>
    <x v="2"/>
    <n v="64"/>
    <x v="1"/>
    <x v="1"/>
  </r>
  <r>
    <n v="10634"/>
    <n v="1951"/>
    <s v="Master"/>
    <s v="Married"/>
    <n v="59412"/>
    <n v="0"/>
    <n v="0"/>
    <x v="466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n v="406"/>
    <n v="14"/>
    <n v="116"/>
    <n v="232"/>
    <n v="58"/>
    <x v="2"/>
    <n v="75"/>
    <x v="2"/>
    <x v="1"/>
  </r>
  <r>
    <n v="6289"/>
    <n v="1951"/>
    <s v="Master"/>
    <s v="Together"/>
    <n v="59385"/>
    <n v="1"/>
    <n v="1"/>
    <x v="248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n v="185"/>
    <n v="8"/>
    <n v="69.38"/>
    <n v="92.5"/>
    <n v="23.13"/>
    <x v="2"/>
    <n v="75"/>
    <x v="2"/>
    <x v="1"/>
  </r>
  <r>
    <n v="8180"/>
    <n v="1952"/>
    <s v="Master"/>
    <s v="Divorced"/>
    <n v="59354"/>
    <n v="1"/>
    <n v="1"/>
    <x v="97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n v="310"/>
    <n v="12"/>
    <n v="155"/>
    <n v="129.16999999999999"/>
    <n v="25.83"/>
    <x v="2"/>
    <n v="74"/>
    <x v="2"/>
    <x v="2"/>
  </r>
  <r>
    <n v="3830"/>
    <n v="1953"/>
    <s v="Master"/>
    <s v="Married"/>
    <n v="59354"/>
    <n v="0"/>
    <n v="2"/>
    <x v="26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n v="459"/>
    <n v="15"/>
    <n v="122.4"/>
    <n v="214.2"/>
    <n v="122.4"/>
    <x v="2"/>
    <n v="73"/>
    <x v="2"/>
    <x v="4"/>
  </r>
  <r>
    <n v="9153"/>
    <n v="1964"/>
    <s v="PhD"/>
    <s v="Married"/>
    <n v="59304"/>
    <n v="0"/>
    <n v="1"/>
    <x v="4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n v="1048"/>
    <n v="25"/>
    <n v="293.44"/>
    <n v="419.2"/>
    <n v="335.36"/>
    <x v="2"/>
    <n v="62"/>
    <x v="1"/>
    <x v="1"/>
  </r>
  <r>
    <n v="6245"/>
    <n v="1950"/>
    <s v="PhD"/>
    <s v="Together"/>
    <n v="59292"/>
    <n v="0"/>
    <n v="1"/>
    <x v="447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n v="507"/>
    <n v="16"/>
    <n v="95.06"/>
    <n v="253.5"/>
    <n v="158.44"/>
    <x v="2"/>
    <n v="76"/>
    <x v="2"/>
    <x v="1"/>
  </r>
  <r>
    <n v="8780"/>
    <n v="1950"/>
    <s v="PhD"/>
    <s v="Together"/>
    <n v="59292"/>
    <n v="0"/>
    <n v="1"/>
    <x v="447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n v="507"/>
    <n v="16"/>
    <n v="95.06"/>
    <n v="253.5"/>
    <n v="158.44"/>
    <x v="2"/>
    <n v="76"/>
    <x v="2"/>
    <x v="1"/>
  </r>
  <r>
    <n v="10379"/>
    <n v="1962"/>
    <s v="Master"/>
    <s v="Single"/>
    <n v="59247"/>
    <n v="0"/>
    <n v="2"/>
    <x v="467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n v="574"/>
    <n v="16"/>
    <n v="179.38"/>
    <n v="322.88"/>
    <n v="71.75"/>
    <x v="2"/>
    <n v="64"/>
    <x v="1"/>
    <x v="1"/>
  </r>
  <r>
    <n v="8920"/>
    <n v="1967"/>
    <s v="Master"/>
    <s v="Single"/>
    <n v="59235"/>
    <n v="1"/>
    <n v="0"/>
    <x v="35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n v="1128"/>
    <n v="25"/>
    <n v="496.32"/>
    <n v="541.44000000000005"/>
    <n v="90.24"/>
    <x v="2"/>
    <n v="59"/>
    <x v="1"/>
    <x v="3"/>
  </r>
  <r>
    <n v="7342"/>
    <n v="1961"/>
    <s v="2n Cycle"/>
    <s v="Widow"/>
    <n v="59184"/>
    <n v="0"/>
    <n v="1"/>
    <x v="468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n v="1072"/>
    <n v="24"/>
    <n v="268"/>
    <n v="536"/>
    <n v="268"/>
    <x v="2"/>
    <n v="65"/>
    <x v="1"/>
    <x v="1"/>
  </r>
  <r>
    <n v="4990"/>
    <n v="1954"/>
    <s v="Graduation"/>
    <s v="Married"/>
    <n v="59111"/>
    <n v="0"/>
    <n v="0"/>
    <x v="469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n v="869"/>
    <n v="20"/>
    <n v="477.95"/>
    <n v="347.6"/>
    <n v="43.45"/>
    <x v="2"/>
    <n v="72"/>
    <x v="2"/>
    <x v="6"/>
  </r>
  <r>
    <n v="1921"/>
    <n v="1967"/>
    <s v="PhD"/>
    <s v="Married"/>
    <n v="59062"/>
    <n v="2"/>
    <n v="1"/>
    <x v="428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n v="71"/>
    <n v="5"/>
    <n v="28.4"/>
    <n v="42.6"/>
    <n v="0"/>
    <x v="2"/>
    <n v="59"/>
    <x v="1"/>
    <x v="1"/>
  </r>
  <r>
    <n v="8789"/>
    <n v="1989"/>
    <s v="2n Cycle"/>
    <s v="Married"/>
    <n v="59060"/>
    <n v="1"/>
    <n v="0"/>
    <x v="392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n v="274"/>
    <n v="11"/>
    <n v="74.73"/>
    <n v="174.36"/>
    <n v="24.91"/>
    <x v="2"/>
    <n v="37"/>
    <x v="3"/>
    <x v="1"/>
  </r>
  <r>
    <n v="6357"/>
    <n v="1959"/>
    <s v="2n Cycle"/>
    <s v="Divorced"/>
    <n v="59052"/>
    <n v="0"/>
    <n v="1"/>
    <x v="298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n v="491"/>
    <n v="15"/>
    <n v="229.13"/>
    <n v="229.13"/>
    <n v="32.729999999999997"/>
    <x v="2"/>
    <n v="67"/>
    <x v="1"/>
    <x v="0"/>
  </r>
  <r>
    <n v="1523"/>
    <n v="1973"/>
    <s v="Graduation"/>
    <s v="Married"/>
    <n v="59041"/>
    <n v="1"/>
    <n v="1"/>
    <x v="15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n v="96"/>
    <n v="6"/>
    <n v="32"/>
    <n v="64"/>
    <n v="0"/>
    <x v="2"/>
    <n v="53"/>
    <x v="0"/>
    <x v="0"/>
  </r>
  <r>
    <n v="6404"/>
    <n v="1969"/>
    <s v="Graduation"/>
    <s v="Together"/>
    <n v="58917"/>
    <n v="1"/>
    <n v="2"/>
    <x v="418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n v="282"/>
    <n v="11"/>
    <n v="102.55"/>
    <n v="153.82"/>
    <n v="25.64"/>
    <x v="2"/>
    <n v="57"/>
    <x v="1"/>
    <x v="0"/>
  </r>
  <r>
    <n v="5596"/>
    <n v="1956"/>
    <s v="2n Cycle"/>
    <s v="Together"/>
    <n v="58821"/>
    <n v="0"/>
    <n v="1"/>
    <x v="445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n v="728"/>
    <n v="20"/>
    <n v="327.60000000000002"/>
    <n v="327.60000000000002"/>
    <n v="72.8"/>
    <x v="2"/>
    <n v="70"/>
    <x v="1"/>
    <x v="0"/>
  </r>
  <r>
    <n v="10159"/>
    <n v="1970"/>
    <s v="Graduation"/>
    <s v="Divorced"/>
    <n v="58710"/>
    <n v="0"/>
    <n v="1"/>
    <x v="33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n v="1185"/>
    <n v="25"/>
    <n v="521.4"/>
    <n v="426.6"/>
    <n v="237"/>
    <x v="2"/>
    <n v="56"/>
    <x v="1"/>
    <x v="6"/>
  </r>
  <r>
    <n v="10127"/>
    <n v="1965"/>
    <s v="Graduation"/>
    <s v="Married"/>
    <n v="58692"/>
    <n v="0"/>
    <n v="1"/>
    <x v="47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n v="395"/>
    <n v="14"/>
    <n v="225.71"/>
    <n v="112.86"/>
    <n v="56.43"/>
    <x v="2"/>
    <n v="61"/>
    <x v="1"/>
    <x v="4"/>
  </r>
  <r>
    <n v="7005"/>
    <n v="1981"/>
    <s v="Graduation"/>
    <s v="Single"/>
    <n v="58684"/>
    <n v="0"/>
    <n v="0"/>
    <x v="8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  <n v="813"/>
    <n v="20"/>
    <n v="203.25"/>
    <n v="487.8"/>
    <n v="121.95"/>
    <x v="2"/>
    <n v="45"/>
    <x v="0"/>
    <x v="0"/>
  </r>
  <r>
    <n v="1351"/>
    <n v="1956"/>
    <s v="Master"/>
    <s v="Together"/>
    <n v="58656"/>
    <n v="0"/>
    <n v="1"/>
    <x v="47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  <n v="1220"/>
    <n v="28"/>
    <n v="305"/>
    <n v="566.42999999999995"/>
    <n v="348.57"/>
    <x v="2"/>
    <n v="70"/>
    <x v="1"/>
    <x v="1"/>
  </r>
  <r>
    <n v="4470"/>
    <n v="1962"/>
    <s v="Master"/>
    <s v="Married"/>
    <n v="58646"/>
    <n v="0"/>
    <n v="1"/>
    <x v="4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n v="140"/>
    <n v="7"/>
    <n v="40"/>
    <n v="80"/>
    <n v="20"/>
    <x v="2"/>
    <n v="64"/>
    <x v="1"/>
    <x v="1"/>
  </r>
  <r>
    <n v="6183"/>
    <n v="1962"/>
    <s v="Master"/>
    <s v="Married"/>
    <n v="58646"/>
    <n v="0"/>
    <n v="1"/>
    <x v="4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n v="140"/>
    <n v="7"/>
    <n v="40"/>
    <n v="80"/>
    <n v="20"/>
    <x v="2"/>
    <n v="64"/>
    <x v="1"/>
    <x v="5"/>
  </r>
  <r>
    <n v="1993"/>
    <n v="1949"/>
    <s v="PhD"/>
    <s v="Married"/>
    <n v="58607"/>
    <n v="0"/>
    <n v="1"/>
    <x v="398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  <n v="972"/>
    <n v="14"/>
    <n v="138.86000000000001"/>
    <n v="624.86"/>
    <n v="208.29"/>
    <x v="2"/>
    <n v="77"/>
    <x v="2"/>
    <x v="2"/>
  </r>
  <r>
    <n v="2408"/>
    <n v="1976"/>
    <s v="Graduation"/>
    <s v="Married"/>
    <n v="58597"/>
    <n v="1"/>
    <n v="1"/>
    <x v="47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n v="733"/>
    <n v="20"/>
    <n v="256.55"/>
    <n v="329.85"/>
    <n v="146.6"/>
    <x v="2"/>
    <n v="50"/>
    <x v="0"/>
    <x v="3"/>
  </r>
  <r>
    <n v="5782"/>
    <n v="1982"/>
    <s v="2n Cycle"/>
    <s v="Together"/>
    <n v="58582"/>
    <n v="0"/>
    <n v="1"/>
    <x v="329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  <n v="763"/>
    <n v="20"/>
    <n v="343.35"/>
    <n v="343.35"/>
    <n v="76.3"/>
    <x v="2"/>
    <n v="44"/>
    <x v="0"/>
    <x v="1"/>
  </r>
  <r>
    <n v="1343"/>
    <n v="1968"/>
    <s v="Graduation"/>
    <s v="Together"/>
    <n v="58554"/>
    <n v="1"/>
    <n v="1"/>
    <x v="48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n v="586"/>
    <n v="16"/>
    <n v="293"/>
    <n v="219.75"/>
    <n v="73.25"/>
    <x v="2"/>
    <n v="58"/>
    <x v="1"/>
    <x v="2"/>
  </r>
  <r>
    <n v="4749"/>
    <n v="1968"/>
    <s v="Graduation"/>
    <s v="Together"/>
    <n v="58554"/>
    <n v="1"/>
    <n v="1"/>
    <x v="48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n v="586"/>
    <n v="16"/>
    <n v="293"/>
    <n v="219.75"/>
    <n v="73.25"/>
    <x v="2"/>
    <n v="58"/>
    <x v="1"/>
    <x v="3"/>
  </r>
  <r>
    <n v="5909"/>
    <n v="1964"/>
    <s v="Graduation"/>
    <s v="Married"/>
    <n v="58512"/>
    <n v="0"/>
    <n v="1"/>
    <x v="17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n v="1171"/>
    <n v="15"/>
    <n v="234.2"/>
    <n v="624.53"/>
    <n v="312.27"/>
    <x v="2"/>
    <n v="62"/>
    <x v="1"/>
    <x v="5"/>
  </r>
  <r>
    <n v="5177"/>
    <n v="1974"/>
    <s v="Master"/>
    <s v="Married"/>
    <n v="58494"/>
    <n v="0"/>
    <n v="1"/>
    <x v="183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n v="396"/>
    <n v="14"/>
    <n v="169.71"/>
    <n v="169.71"/>
    <n v="56.57"/>
    <x v="2"/>
    <n v="52"/>
    <x v="0"/>
    <x v="0"/>
  </r>
  <r>
    <n v="5186"/>
    <n v="1955"/>
    <s v="PhD"/>
    <s v="Married"/>
    <n v="58482"/>
    <n v="0"/>
    <n v="1"/>
    <x v="12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  <n v="731"/>
    <n v="20"/>
    <n v="255.85"/>
    <n v="328.95"/>
    <n v="146.19999999999999"/>
    <x v="2"/>
    <n v="71"/>
    <x v="2"/>
    <x v="4"/>
  </r>
  <r>
    <n v="2315"/>
    <n v="1960"/>
    <s v="Graduation"/>
    <s v="Divorced"/>
    <n v="58401"/>
    <n v="0"/>
    <n v="1"/>
    <x v="28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n v="96"/>
    <n v="5"/>
    <n v="19.2"/>
    <n v="38.4"/>
    <n v="38.4"/>
    <x v="2"/>
    <n v="66"/>
    <x v="1"/>
    <x v="1"/>
  </r>
  <r>
    <n v="1044"/>
    <n v="1953"/>
    <s v="Graduation"/>
    <s v="Together"/>
    <n v="58398"/>
    <n v="0"/>
    <n v="0"/>
    <x v="473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n v="596"/>
    <n v="17"/>
    <n v="175.29"/>
    <n v="280.47000000000003"/>
    <n v="140.24"/>
    <x v="2"/>
    <n v="73"/>
    <x v="2"/>
    <x v="6"/>
  </r>
  <r>
    <n v="9256"/>
    <n v="1971"/>
    <s v="Graduation"/>
    <s v="Single"/>
    <n v="58350"/>
    <n v="0"/>
    <n v="1"/>
    <x v="88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n v="1001"/>
    <n v="23"/>
    <n v="348.17"/>
    <n v="522.26"/>
    <n v="130.57"/>
    <x v="2"/>
    <n v="55"/>
    <x v="1"/>
    <x v="1"/>
  </r>
  <r>
    <n v="5084"/>
    <n v="1975"/>
    <s v="Graduation"/>
    <s v="Widow"/>
    <n v="58330"/>
    <n v="0"/>
    <n v="1"/>
    <x v="29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n v="1064"/>
    <n v="23"/>
    <n v="277.57"/>
    <n v="601.39"/>
    <n v="185.04"/>
    <x v="2"/>
    <n v="51"/>
    <x v="0"/>
    <x v="1"/>
  </r>
  <r>
    <n v="7094"/>
    <n v="1975"/>
    <s v="Graduation"/>
    <s v="Widow"/>
    <n v="58330"/>
    <n v="0"/>
    <n v="1"/>
    <x v="29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n v="1064"/>
    <n v="23"/>
    <n v="277.57"/>
    <n v="601.39"/>
    <n v="185.04"/>
    <x v="2"/>
    <n v="51"/>
    <x v="0"/>
    <x v="5"/>
  </r>
  <r>
    <n v="9426"/>
    <n v="1964"/>
    <s v="Master"/>
    <s v="Single"/>
    <n v="58308"/>
    <n v="0"/>
    <n v="1"/>
    <x v="35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n v="900"/>
    <n v="11"/>
    <n v="163.63999999999999"/>
    <n v="245.45"/>
    <n v="490.91"/>
    <x v="2"/>
    <n v="62"/>
    <x v="1"/>
    <x v="1"/>
  </r>
  <r>
    <n v="5324"/>
    <n v="1981"/>
    <s v="PhD"/>
    <s v="Married"/>
    <n v="58293"/>
    <n v="1"/>
    <n v="0"/>
    <x v="31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n v="422"/>
    <n v="14"/>
    <n v="150.71"/>
    <n v="180.86"/>
    <n v="90.43"/>
    <x v="2"/>
    <n v="45"/>
    <x v="0"/>
    <x v="2"/>
  </r>
  <r>
    <n v="9729"/>
    <n v="1955"/>
    <s v="Graduation"/>
    <s v="Widow"/>
    <n v="58275"/>
    <n v="1"/>
    <n v="1"/>
    <x v="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n v="615"/>
    <n v="17"/>
    <n v="289.41000000000003"/>
    <n v="253.24"/>
    <n v="72.349999999999994"/>
    <x v="2"/>
    <n v="71"/>
    <x v="2"/>
    <x v="5"/>
  </r>
  <r>
    <n v="6710"/>
    <n v="1951"/>
    <s v="Master"/>
    <s v="Single"/>
    <n v="58217"/>
    <n v="2"/>
    <n v="1"/>
    <x v="287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n v="103"/>
    <n v="6"/>
    <n v="34.33"/>
    <n v="68.67"/>
    <n v="0"/>
    <x v="2"/>
    <n v="75"/>
    <x v="2"/>
    <x v="1"/>
  </r>
  <r>
    <n v="5524"/>
    <n v="1957"/>
    <s v="Graduation"/>
    <s v="Single"/>
    <n v="58138"/>
    <n v="0"/>
    <n v="0"/>
    <x v="245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1"/>
    <n v="0"/>
    <n v="1617"/>
    <n v="22"/>
    <n v="588"/>
    <n v="294"/>
    <n v="735"/>
    <x v="2"/>
    <n v="69"/>
    <x v="1"/>
    <x v="2"/>
  </r>
  <r>
    <n v="9797"/>
    <n v="1956"/>
    <s v="Graduation"/>
    <s v="Married"/>
    <n v="58116"/>
    <n v="0"/>
    <n v="1"/>
    <x v="474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n v="443"/>
    <n v="14"/>
    <n v="94.93"/>
    <n v="253.14"/>
    <n v="94.93"/>
    <x v="2"/>
    <n v="70"/>
    <x v="1"/>
    <x v="1"/>
  </r>
  <r>
    <n v="9500"/>
    <n v="1959"/>
    <s v="Graduation"/>
    <s v="Married"/>
    <n v="58113"/>
    <n v="0"/>
    <n v="1"/>
    <x v="475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0"/>
    <n v="1"/>
    <n v="758"/>
    <n v="19"/>
    <n v="359.05"/>
    <n v="319.16000000000003"/>
    <n v="79.790000000000006"/>
    <x v="2"/>
    <n v="67"/>
    <x v="1"/>
    <x v="1"/>
  </r>
  <r>
    <n v="9710"/>
    <n v="1969"/>
    <s v="PhD"/>
    <s v="Divorced"/>
    <n v="58086"/>
    <n v="0"/>
    <n v="1"/>
    <x v="379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n v="792"/>
    <n v="21"/>
    <n v="414.86"/>
    <n v="264"/>
    <n v="113.14"/>
    <x v="2"/>
    <n v="57"/>
    <x v="1"/>
    <x v="1"/>
  </r>
  <r>
    <n v="6261"/>
    <n v="1979"/>
    <s v="Graduation"/>
    <s v="Married"/>
    <n v="58025"/>
    <n v="0"/>
    <n v="1"/>
    <x v="21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n v="470"/>
    <n v="15"/>
    <n v="94"/>
    <n v="313.33"/>
    <n v="62.67"/>
    <x v="2"/>
    <n v="47"/>
    <x v="0"/>
    <x v="3"/>
  </r>
  <r>
    <n v="4201"/>
    <n v="1962"/>
    <s v="Graduation"/>
    <s v="Single"/>
    <n v="57967"/>
    <n v="0"/>
    <n v="1"/>
    <x v="11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n v="468"/>
    <n v="14"/>
    <n v="133.71"/>
    <n v="267.43"/>
    <n v="66.86"/>
    <x v="2"/>
    <n v="64"/>
    <x v="1"/>
    <x v="3"/>
  </r>
  <r>
    <n v="2276"/>
    <n v="1955"/>
    <s v="Graduation"/>
    <s v="Single"/>
    <n v="57959"/>
    <n v="0"/>
    <n v="1"/>
    <x v="469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n v="868"/>
    <n v="22"/>
    <n v="157.82"/>
    <n v="434"/>
    <n v="276.18"/>
    <x v="2"/>
    <n v="71"/>
    <x v="2"/>
    <x v="1"/>
  </r>
  <r>
    <n v="9483"/>
    <n v="1959"/>
    <s v="Graduation"/>
    <s v="Together"/>
    <n v="57957"/>
    <n v="0"/>
    <n v="1"/>
    <x v="25"/>
    <n v="24"/>
    <n v="290"/>
    <n v="59"/>
    <n v="177"/>
    <n v="77"/>
    <n v="5"/>
    <n v="29"/>
    <n v="7"/>
    <n v="4"/>
    <n v="6"/>
    <n v="8"/>
    <n v="3"/>
    <n v="0"/>
    <n v="0"/>
    <n v="0"/>
    <n v="0"/>
    <n v="0"/>
    <n v="0"/>
    <n v="1"/>
    <n v="637"/>
    <n v="18"/>
    <n v="141.56"/>
    <n v="283.11"/>
    <n v="212.33"/>
    <x v="2"/>
    <n v="67"/>
    <x v="1"/>
    <x v="4"/>
  </r>
  <r>
    <n v="4769"/>
    <n v="1977"/>
    <s v="Master"/>
    <s v="Together"/>
    <n v="57954"/>
    <n v="1"/>
    <n v="1"/>
    <x v="172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  <n v="493"/>
    <n v="16"/>
    <n v="246.5"/>
    <n v="184.88"/>
    <n v="61.63"/>
    <x v="2"/>
    <n v="49"/>
    <x v="0"/>
    <x v="1"/>
  </r>
  <r>
    <n v="1328"/>
    <n v="1982"/>
    <s v="2n Cycle"/>
    <s v="Married"/>
    <n v="57937"/>
    <n v="0"/>
    <n v="1"/>
    <x v="476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n v="683"/>
    <n v="17"/>
    <n v="160.71"/>
    <n v="361.59"/>
    <n v="160.71"/>
    <x v="2"/>
    <n v="44"/>
    <x v="0"/>
    <x v="0"/>
  </r>
  <r>
    <n v="3924"/>
    <n v="1965"/>
    <s v="PhD"/>
    <s v="Divorced"/>
    <n v="57912"/>
    <n v="0"/>
    <n v="1"/>
    <x v="53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  <n v="916"/>
    <n v="23"/>
    <n v="318.61"/>
    <n v="477.91"/>
    <n v="119.48"/>
    <x v="2"/>
    <n v="61"/>
    <x v="1"/>
    <x v="0"/>
  </r>
  <r>
    <n v="2036"/>
    <n v="1973"/>
    <s v="PhD"/>
    <s v="Together"/>
    <n v="57906"/>
    <n v="0"/>
    <n v="1"/>
    <x v="357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n v="401"/>
    <n v="14"/>
    <n v="114.57"/>
    <n v="229.14"/>
    <n v="57.29"/>
    <x v="2"/>
    <n v="53"/>
    <x v="0"/>
    <x v="3"/>
  </r>
  <r>
    <n v="7250"/>
    <n v="1978"/>
    <s v="Graduation"/>
    <s v="Together"/>
    <n v="57867"/>
    <n v="1"/>
    <n v="0"/>
    <x v="206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n v="612"/>
    <n v="18"/>
    <n v="238"/>
    <n v="306"/>
    <n v="68"/>
    <x v="2"/>
    <n v="48"/>
    <x v="0"/>
    <x v="4"/>
  </r>
  <r>
    <n v="5543"/>
    <n v="1966"/>
    <s v="Graduation"/>
    <s v="Together"/>
    <n v="57811"/>
    <n v="0"/>
    <n v="1"/>
    <x v="453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  <n v="802"/>
    <n v="20"/>
    <n v="280.7"/>
    <n v="441.1"/>
    <n v="80.2"/>
    <x v="2"/>
    <n v="60"/>
    <x v="1"/>
    <x v="1"/>
  </r>
  <r>
    <n v="7755"/>
    <n v="1954"/>
    <s v="PhD"/>
    <s v="Married"/>
    <n v="57744"/>
    <n v="0"/>
    <n v="1"/>
    <x v="477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n v="411"/>
    <n v="14"/>
    <n v="264.20999999999998"/>
    <n v="117.43"/>
    <n v="29.36"/>
    <x v="2"/>
    <n v="72"/>
    <x v="2"/>
    <x v="1"/>
  </r>
  <r>
    <n v="10968"/>
    <n v="1969"/>
    <s v="Graduation"/>
    <s v="Single"/>
    <n v="57731"/>
    <n v="0"/>
    <n v="1"/>
    <x v="399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n v="704"/>
    <n v="22"/>
    <n v="256"/>
    <n v="192"/>
    <n v="256"/>
    <x v="2"/>
    <n v="57"/>
    <x v="1"/>
    <x v="3"/>
  </r>
  <r>
    <n v="4609"/>
    <n v="1966"/>
    <s v="PhD"/>
    <s v="Married"/>
    <n v="57705"/>
    <n v="0"/>
    <n v="1"/>
    <x v="392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n v="486"/>
    <n v="15"/>
    <n v="259.2"/>
    <n v="194.4"/>
    <n v="32.4"/>
    <x v="2"/>
    <n v="60"/>
    <x v="1"/>
    <x v="1"/>
  </r>
  <r>
    <n v="4286"/>
    <n v="1970"/>
    <s v="PhD"/>
    <s v="Single"/>
    <n v="57642"/>
    <n v="0"/>
    <n v="1"/>
    <x v="478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  <n v="679"/>
    <n v="19"/>
    <n v="250.16"/>
    <n v="214.42"/>
    <n v="214.42"/>
    <x v="2"/>
    <n v="56"/>
    <x v="1"/>
    <x v="3"/>
  </r>
  <r>
    <n v="6376"/>
    <n v="1979"/>
    <s v="Graduation"/>
    <s v="Single"/>
    <n v="57537"/>
    <n v="1"/>
    <n v="0"/>
    <x v="4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n v="545"/>
    <n v="15"/>
    <n v="145.33000000000001"/>
    <n v="290.67"/>
    <n v="109"/>
    <x v="2"/>
    <n v="47"/>
    <x v="0"/>
    <x v="6"/>
  </r>
  <r>
    <n v="2544"/>
    <n v="1951"/>
    <s v="Master"/>
    <s v="Divorced"/>
    <n v="57530"/>
    <n v="0"/>
    <n v="1"/>
    <x v="445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n v="92"/>
    <n v="6"/>
    <n v="15.33"/>
    <n v="61.33"/>
    <n v="15.33"/>
    <x v="2"/>
    <n v="75"/>
    <x v="2"/>
    <x v="3"/>
  </r>
  <r>
    <n v="1453"/>
    <n v="1943"/>
    <s v="PhD"/>
    <s v="Widow"/>
    <n v="57513"/>
    <n v="0"/>
    <n v="0"/>
    <x v="421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n v="1060"/>
    <n v="25"/>
    <n v="381.6"/>
    <n v="551.20000000000005"/>
    <n v="127.2"/>
    <x v="2"/>
    <n v="83"/>
    <x v="2"/>
    <x v="1"/>
  </r>
  <r>
    <n v="8773"/>
    <n v="1971"/>
    <s v="Master"/>
    <s v="Together"/>
    <n v="57420"/>
    <n v="0"/>
    <n v="1"/>
    <x v="299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  <n v="322"/>
    <n v="12"/>
    <n v="134.16999999999999"/>
    <n v="161"/>
    <n v="26.83"/>
    <x v="2"/>
    <n v="55"/>
    <x v="1"/>
    <x v="2"/>
  </r>
  <r>
    <n v="5948"/>
    <n v="1975"/>
    <s v="Graduation"/>
    <s v="Single"/>
    <n v="57338"/>
    <n v="0"/>
    <n v="1"/>
    <x v="47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n v="237"/>
    <n v="10"/>
    <n v="94.8"/>
    <n v="118.5"/>
    <n v="23.7"/>
    <x v="2"/>
    <n v="51"/>
    <x v="0"/>
    <x v="2"/>
  </r>
  <r>
    <n v="531"/>
    <n v="1954"/>
    <s v="PhD"/>
    <s v="Divorced"/>
    <n v="57333"/>
    <n v="0"/>
    <n v="1"/>
    <x v="108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1"/>
    <n v="0"/>
    <n v="1662"/>
    <n v="22"/>
    <n v="604.36"/>
    <n v="679.91"/>
    <n v="377.73"/>
    <x v="2"/>
    <n v="72"/>
    <x v="2"/>
    <x v="1"/>
  </r>
  <r>
    <n v="640"/>
    <n v="1951"/>
    <s v="Graduation"/>
    <s v="Married"/>
    <n v="57304"/>
    <n v="0"/>
    <n v="1"/>
    <x v="28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n v="1026"/>
    <n v="23"/>
    <n v="312.26"/>
    <n v="446.09"/>
    <n v="267.64999999999998"/>
    <x v="2"/>
    <n v="75"/>
    <x v="2"/>
    <x v="1"/>
  </r>
  <r>
    <n v="3267"/>
    <n v="1963"/>
    <s v="Master"/>
    <s v="Together"/>
    <n v="57288"/>
    <n v="0"/>
    <n v="1"/>
    <x v="347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  <n v="608"/>
    <n v="17"/>
    <n v="286.12"/>
    <n v="286.12"/>
    <n v="35.76"/>
    <x v="2"/>
    <n v="63"/>
    <x v="1"/>
    <x v="4"/>
  </r>
  <r>
    <n v="11096"/>
    <n v="1952"/>
    <s v="2n Cycle"/>
    <s v="Together"/>
    <n v="57247"/>
    <n v="0"/>
    <n v="1"/>
    <x v="479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n v="232"/>
    <n v="10"/>
    <n v="46.4"/>
    <n v="162.4"/>
    <n v="23.2"/>
    <x v="2"/>
    <n v="74"/>
    <x v="2"/>
    <x v="1"/>
  </r>
  <r>
    <n v="6466"/>
    <n v="1965"/>
    <s v="PhD"/>
    <s v="Married"/>
    <n v="57236"/>
    <n v="1"/>
    <n v="1"/>
    <x v="12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n v="121"/>
    <n v="7"/>
    <n v="34.57"/>
    <n v="69.14"/>
    <n v="17.29"/>
    <x v="2"/>
    <n v="61"/>
    <x v="1"/>
    <x v="1"/>
  </r>
  <r>
    <n v="635"/>
    <n v="1966"/>
    <s v="Master"/>
    <s v="Married"/>
    <n v="57183"/>
    <n v="1"/>
    <n v="1"/>
    <x v="26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n v="610"/>
    <n v="17"/>
    <n v="322.94"/>
    <n v="251.18"/>
    <n v="35.880000000000003"/>
    <x v="2"/>
    <n v="60"/>
    <x v="1"/>
    <x v="1"/>
  </r>
  <r>
    <n v="6409"/>
    <n v="1967"/>
    <s v="Graduation"/>
    <s v="Divorced"/>
    <n v="57136"/>
    <n v="0"/>
    <n v="0"/>
    <x v="253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1"/>
    <n v="0"/>
    <n v="1179"/>
    <n v="19"/>
    <n v="434.37"/>
    <n v="434.37"/>
    <n v="310.26"/>
    <x v="2"/>
    <n v="59"/>
    <x v="1"/>
    <x v="0"/>
  </r>
  <r>
    <n v="851"/>
    <n v="1972"/>
    <s v="Master"/>
    <s v="Married"/>
    <n v="57136"/>
    <n v="1"/>
    <n v="1"/>
    <x v="295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n v="642"/>
    <n v="17"/>
    <n v="188.82"/>
    <n v="377.65"/>
    <n v="75.53"/>
    <x v="2"/>
    <n v="54"/>
    <x v="0"/>
    <x v="4"/>
  </r>
  <r>
    <n v="10821"/>
    <n v="1978"/>
    <s v="Graduation"/>
    <s v="Married"/>
    <n v="57113"/>
    <n v="1"/>
    <n v="1"/>
    <x v="144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n v="263"/>
    <n v="10"/>
    <n v="105.2"/>
    <n v="131.5"/>
    <n v="26.3"/>
    <x v="2"/>
    <n v="48"/>
    <x v="0"/>
    <x v="1"/>
  </r>
  <r>
    <n v="10176"/>
    <n v="1968"/>
    <s v="Graduation"/>
    <s v="Single"/>
    <n v="57107"/>
    <n v="0"/>
    <n v="1"/>
    <x v="403"/>
    <n v="44"/>
    <n v="159"/>
    <n v="0"/>
    <n v="120"/>
    <n v="0"/>
    <n v="0"/>
    <n v="137"/>
    <n v="7"/>
    <n v="4"/>
    <n v="4"/>
    <n v="8"/>
    <n v="8"/>
    <n v="0"/>
    <n v="1"/>
    <n v="0"/>
    <n v="0"/>
    <n v="1"/>
    <n v="1"/>
    <n v="0"/>
    <n v="416"/>
    <n v="16"/>
    <n v="104"/>
    <n v="208"/>
    <n v="104"/>
    <x v="2"/>
    <n v="58"/>
    <x v="1"/>
    <x v="1"/>
  </r>
  <r>
    <n v="2727"/>
    <n v="1973"/>
    <s v="Graduation"/>
    <s v="Together"/>
    <n v="57100"/>
    <n v="0"/>
    <n v="0"/>
    <x v="375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n v="409"/>
    <n v="12"/>
    <n v="102.25"/>
    <n v="204.5"/>
    <n v="102.25"/>
    <x v="2"/>
    <n v="53"/>
    <x v="0"/>
    <x v="0"/>
  </r>
  <r>
    <n v="940"/>
    <n v="1987"/>
    <s v="Graduation"/>
    <s v="Single"/>
    <n v="57100"/>
    <n v="1"/>
    <n v="0"/>
    <x v="109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n v="311"/>
    <n v="12"/>
    <n v="77.75"/>
    <n v="181.42"/>
    <n v="51.83"/>
    <x v="2"/>
    <n v="39"/>
    <x v="3"/>
    <x v="0"/>
  </r>
  <r>
    <n v="1"/>
    <n v="1961"/>
    <s v="Graduation"/>
    <s v="Single"/>
    <n v="57091"/>
    <n v="0"/>
    <n v="0"/>
    <x v="480"/>
    <n v="0"/>
    <n v="464"/>
    <n v="5"/>
    <n v="64"/>
    <n v="7"/>
    <n v="0"/>
    <n v="37"/>
    <n v="1"/>
    <n v="7"/>
    <n v="3"/>
    <n v="7"/>
    <n v="5"/>
    <n v="0"/>
    <n v="0"/>
    <n v="0"/>
    <n v="0"/>
    <n v="1"/>
    <n v="1"/>
    <n v="0"/>
    <n v="577"/>
    <n v="17"/>
    <n v="237.59"/>
    <n v="237.59"/>
    <n v="101.82"/>
    <x v="2"/>
    <n v="65"/>
    <x v="1"/>
    <x v="4"/>
  </r>
  <r>
    <n v="339"/>
    <n v="1972"/>
    <s v="PhD"/>
    <s v="Married"/>
    <n v="57091"/>
    <n v="0"/>
    <n v="1"/>
    <x v="399"/>
    <n v="82"/>
    <n v="462"/>
    <n v="0"/>
    <n v="24"/>
    <n v="6"/>
    <n v="0"/>
    <n v="4"/>
    <n v="2"/>
    <n v="9"/>
    <n v="2"/>
    <n v="5"/>
    <n v="7"/>
    <n v="0"/>
    <n v="1"/>
    <n v="0"/>
    <n v="0"/>
    <n v="0"/>
    <n v="1"/>
    <n v="0"/>
    <n v="496"/>
    <n v="16"/>
    <n v="279"/>
    <n v="155"/>
    <n v="62"/>
    <x v="2"/>
    <n v="54"/>
    <x v="0"/>
    <x v="1"/>
  </r>
  <r>
    <n v="9559"/>
    <n v="1961"/>
    <s v="PhD"/>
    <s v="Married"/>
    <n v="57072"/>
    <n v="0"/>
    <n v="1"/>
    <x v="4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  <n v="1034"/>
    <n v="25"/>
    <n v="289.52"/>
    <n v="537.67999999999995"/>
    <n v="206.8"/>
    <x v="2"/>
    <n v="65"/>
    <x v="1"/>
    <x v="4"/>
  </r>
  <r>
    <n v="8783"/>
    <n v="1950"/>
    <s v="Graduation"/>
    <s v="Married"/>
    <n v="57045"/>
    <n v="0"/>
    <n v="1"/>
    <x v="415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n v="454"/>
    <n v="15"/>
    <n v="121.07"/>
    <n v="272.39999999999998"/>
    <n v="60.53"/>
    <x v="2"/>
    <n v="76"/>
    <x v="2"/>
    <x v="6"/>
  </r>
  <r>
    <n v="6050"/>
    <n v="1975"/>
    <s v="2n Cycle"/>
    <s v="Married"/>
    <n v="57036"/>
    <n v="0"/>
    <n v="1"/>
    <x v="48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  <n v="1513"/>
    <n v="22"/>
    <n v="412.64"/>
    <n v="894.05"/>
    <n v="206.32"/>
    <x v="2"/>
    <n v="51"/>
    <x v="0"/>
    <x v="3"/>
  </r>
  <r>
    <n v="7270"/>
    <n v="1981"/>
    <s v="Graduation"/>
    <s v="Divorced"/>
    <n v="56981"/>
    <n v="0"/>
    <n v="0"/>
    <x v="127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  <n v="1241"/>
    <n v="18"/>
    <n v="137.88999999999999"/>
    <n v="896.28"/>
    <n v="206.83"/>
    <x v="2"/>
    <n v="45"/>
    <x v="0"/>
    <x v="0"/>
  </r>
  <r>
    <n v="11171"/>
    <n v="1965"/>
    <s v="Master"/>
    <s v="Married"/>
    <n v="56962"/>
    <n v="2"/>
    <n v="1"/>
    <x v="482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n v="411"/>
    <n v="14"/>
    <n v="176.14"/>
    <n v="146.79"/>
    <n v="88.07"/>
    <x v="2"/>
    <n v="61"/>
    <x v="1"/>
    <x v="6"/>
  </r>
  <r>
    <n v="1600"/>
    <n v="1965"/>
    <s v="Master"/>
    <s v="Married"/>
    <n v="56962"/>
    <n v="2"/>
    <n v="1"/>
    <x v="482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n v="411"/>
    <n v="14"/>
    <n v="176.14"/>
    <n v="146.79"/>
    <n v="88.07"/>
    <x v="2"/>
    <n v="61"/>
    <x v="1"/>
    <x v="0"/>
  </r>
  <r>
    <n v="2162"/>
    <n v="1976"/>
    <s v="Graduation"/>
    <s v="Married"/>
    <n v="56939"/>
    <n v="0"/>
    <n v="1"/>
    <x v="274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n v="561"/>
    <n v="16"/>
    <n v="105.19"/>
    <n v="350.63"/>
    <n v="105.19"/>
    <x v="2"/>
    <n v="50"/>
    <x v="0"/>
    <x v="1"/>
  </r>
  <r>
    <n v="564"/>
    <n v="1981"/>
    <s v="PhD"/>
    <s v="Together"/>
    <n v="56937"/>
    <n v="1"/>
    <n v="0"/>
    <x v="2"/>
    <n v="81"/>
    <n v="746"/>
    <n v="8"/>
    <n v="125"/>
    <n v="11"/>
    <n v="8"/>
    <n v="8"/>
    <n v="7"/>
    <n v="8"/>
    <n v="6"/>
    <n v="9"/>
    <n v="6"/>
    <n v="0"/>
    <n v="1"/>
    <n v="0"/>
    <n v="0"/>
    <n v="0"/>
    <n v="1"/>
    <n v="0"/>
    <n v="906"/>
    <n v="23"/>
    <n v="315.13"/>
    <n v="354.52"/>
    <n v="236.35"/>
    <x v="2"/>
    <n v="45"/>
    <x v="0"/>
    <x v="1"/>
  </r>
  <r>
    <n v="7326"/>
    <n v="1971"/>
    <s v="Master"/>
    <s v="Married"/>
    <n v="56850"/>
    <n v="0"/>
    <n v="1"/>
    <x v="339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n v="63"/>
    <n v="5"/>
    <n v="12.6"/>
    <n v="37.799999999999997"/>
    <n v="12.6"/>
    <x v="2"/>
    <n v="55"/>
    <x v="1"/>
    <x v="4"/>
  </r>
  <r>
    <n v="1052"/>
    <n v="1969"/>
    <s v="Graduation"/>
    <s v="Married"/>
    <n v="56796"/>
    <n v="0"/>
    <n v="1"/>
    <x v="30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n v="1001"/>
    <n v="24"/>
    <n v="333.67"/>
    <n v="291.95999999999998"/>
    <n v="375.38"/>
    <x v="2"/>
    <n v="57"/>
    <x v="1"/>
    <x v="6"/>
  </r>
  <r>
    <n v="2807"/>
    <n v="1969"/>
    <s v="Graduation"/>
    <s v="Married"/>
    <n v="56796"/>
    <n v="0"/>
    <n v="1"/>
    <x v="30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n v="1001"/>
    <n v="24"/>
    <n v="333.67"/>
    <n v="291.95999999999998"/>
    <n v="375.38"/>
    <x v="2"/>
    <n v="57"/>
    <x v="1"/>
    <x v="1"/>
  </r>
  <r>
    <n v="6001"/>
    <n v="1979"/>
    <s v="Graduation"/>
    <s v="Married"/>
    <n v="56775"/>
    <n v="0"/>
    <n v="1"/>
    <x v="7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n v="937"/>
    <n v="23"/>
    <n v="203.7"/>
    <n v="407.39"/>
    <n v="325.91000000000003"/>
    <x v="2"/>
    <n v="47"/>
    <x v="0"/>
    <x v="1"/>
  </r>
  <r>
    <n v="3439"/>
    <n v="1972"/>
    <s v="Graduation"/>
    <s v="Married"/>
    <n v="56721"/>
    <n v="1"/>
    <n v="1"/>
    <x v="119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n v="296"/>
    <n v="10"/>
    <n v="118.4"/>
    <n v="148"/>
    <n v="29.6"/>
    <x v="2"/>
    <n v="54"/>
    <x v="0"/>
    <x v="1"/>
  </r>
  <r>
    <n v="1077"/>
    <n v="1974"/>
    <s v="Graduation"/>
    <s v="Together"/>
    <n v="56715"/>
    <n v="0"/>
    <n v="0"/>
    <x v="373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n v="1020"/>
    <n v="14"/>
    <n v="510"/>
    <n v="291.43"/>
    <n v="218.57"/>
    <x v="2"/>
    <n v="52"/>
    <x v="0"/>
    <x v="1"/>
  </r>
  <r>
    <n v="5121"/>
    <n v="1977"/>
    <s v="Graduation"/>
    <s v="Single"/>
    <n v="56628"/>
    <n v="0"/>
    <n v="1"/>
    <x v="78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  <n v="761"/>
    <n v="18"/>
    <n v="295.94"/>
    <n v="211.39"/>
    <n v="253.67"/>
    <x v="2"/>
    <n v="49"/>
    <x v="0"/>
    <x v="4"/>
  </r>
  <r>
    <n v="3321"/>
    <n v="1967"/>
    <s v="PhD"/>
    <s v="Together"/>
    <n v="56575"/>
    <n v="0"/>
    <n v="2"/>
    <x v="75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n v="542"/>
    <n v="17"/>
    <n v="223.18"/>
    <n v="223.18"/>
    <n v="95.65"/>
    <x v="2"/>
    <n v="59"/>
    <x v="1"/>
    <x v="4"/>
  </r>
  <r>
    <n v="10841"/>
    <n v="1975"/>
    <s v="PhD"/>
    <s v="Together"/>
    <n v="56559"/>
    <n v="0"/>
    <n v="1"/>
    <x v="483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n v="484"/>
    <n v="15"/>
    <n v="129.07"/>
    <n v="258.13"/>
    <n v="96.8"/>
    <x v="2"/>
    <n v="51"/>
    <x v="0"/>
    <x v="1"/>
  </r>
  <r>
    <n v="7485"/>
    <n v="1950"/>
    <s v="PhD"/>
    <s v="Widow"/>
    <n v="56551"/>
    <n v="1"/>
    <n v="1"/>
    <x v="15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n v="138"/>
    <n v="7"/>
    <n v="39.43"/>
    <n v="78.86"/>
    <n v="19.71"/>
    <x v="2"/>
    <n v="76"/>
    <x v="2"/>
    <x v="0"/>
  </r>
  <r>
    <n v="7530"/>
    <n v="1950"/>
    <s v="PhD"/>
    <s v="Widow"/>
    <n v="56551"/>
    <n v="1"/>
    <n v="1"/>
    <x v="15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n v="138"/>
    <n v="7"/>
    <n v="39.43"/>
    <n v="78.86"/>
    <n v="19.71"/>
    <x v="2"/>
    <n v="76"/>
    <x v="2"/>
    <x v="1"/>
  </r>
  <r>
    <n v="2570"/>
    <n v="1968"/>
    <s v="Graduation"/>
    <s v="Together"/>
    <n v="56534"/>
    <n v="0"/>
    <n v="1"/>
    <x v="484"/>
    <n v="35"/>
    <n v="691"/>
    <n v="7"/>
    <n v="61"/>
    <n v="10"/>
    <n v="0"/>
    <n v="46"/>
    <n v="4"/>
    <n v="10"/>
    <n v="4"/>
    <n v="7"/>
    <n v="8"/>
    <n v="0"/>
    <n v="1"/>
    <n v="0"/>
    <n v="0"/>
    <n v="1"/>
    <n v="1"/>
    <n v="0"/>
    <n v="815"/>
    <n v="21"/>
    <n v="388.1"/>
    <n v="271.67"/>
    <n v="155.24"/>
    <x v="2"/>
    <n v="58"/>
    <x v="1"/>
    <x v="1"/>
  </r>
  <r>
    <n v="6575"/>
    <n v="1981"/>
    <s v="Graduation"/>
    <s v="Together"/>
    <n v="56386"/>
    <n v="1"/>
    <n v="1"/>
    <x v="285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n v="612"/>
    <n v="17"/>
    <n v="324"/>
    <n v="252"/>
    <n v="36"/>
    <x v="2"/>
    <n v="45"/>
    <x v="0"/>
    <x v="0"/>
  </r>
  <r>
    <n v="9984"/>
    <n v="1981"/>
    <s v="2n Cycle"/>
    <s v="Married"/>
    <n v="56337"/>
    <n v="1"/>
    <n v="1"/>
    <x v="37"/>
    <n v="25"/>
    <n v="349"/>
    <n v="16"/>
    <n v="144"/>
    <n v="28"/>
    <n v="5"/>
    <n v="182"/>
    <n v="5"/>
    <n v="8"/>
    <n v="5"/>
    <n v="4"/>
    <n v="8"/>
    <n v="1"/>
    <n v="0"/>
    <n v="0"/>
    <n v="1"/>
    <n v="0"/>
    <n v="1"/>
    <n v="0"/>
    <n v="724"/>
    <n v="17"/>
    <n v="340.71"/>
    <n v="170.35"/>
    <n v="212.94"/>
    <x v="2"/>
    <n v="45"/>
    <x v="0"/>
    <x v="1"/>
  </r>
  <r>
    <n v="8911"/>
    <n v="1967"/>
    <s v="PhD"/>
    <s v="Married"/>
    <n v="56320"/>
    <n v="0"/>
    <n v="1"/>
    <x v="232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n v="702"/>
    <n v="18"/>
    <n v="195"/>
    <n v="351"/>
    <n v="156"/>
    <x v="2"/>
    <n v="59"/>
    <x v="1"/>
    <x v="1"/>
  </r>
  <r>
    <n v="55"/>
    <n v="1963"/>
    <s v="Graduation"/>
    <s v="Together"/>
    <n v="56253"/>
    <n v="0"/>
    <n v="1"/>
    <x v="54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n v="597"/>
    <n v="18"/>
    <n v="232.17"/>
    <n v="298.5"/>
    <n v="66.33"/>
    <x v="2"/>
    <n v="63"/>
    <x v="1"/>
    <x v="1"/>
  </r>
  <r>
    <n v="1542"/>
    <n v="1975"/>
    <s v="Graduation"/>
    <s v="Single"/>
    <n v="56243"/>
    <n v="1"/>
    <n v="2"/>
    <x v="26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n v="396"/>
    <n v="14"/>
    <n v="113.14"/>
    <n v="226.29"/>
    <n v="56.57"/>
    <x v="2"/>
    <n v="51"/>
    <x v="0"/>
    <x v="2"/>
  </r>
  <r>
    <n v="4743"/>
    <n v="1969"/>
    <s v="PhD"/>
    <s v="Married"/>
    <n v="56242"/>
    <n v="0"/>
    <n v="1"/>
    <x v="11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n v="971"/>
    <n v="23"/>
    <n v="337.74"/>
    <n v="464.39"/>
    <n v="168.87"/>
    <x v="2"/>
    <n v="57"/>
    <x v="1"/>
    <x v="2"/>
  </r>
  <r>
    <n v="7495"/>
    <n v="1948"/>
    <s v="PhD"/>
    <s v="Married"/>
    <n v="56223"/>
    <n v="0"/>
    <n v="1"/>
    <x v="41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n v="156"/>
    <n v="8"/>
    <n v="39"/>
    <n v="97.5"/>
    <n v="19.5"/>
    <x v="2"/>
    <n v="78"/>
    <x v="2"/>
    <x v="1"/>
  </r>
  <r>
    <n v="944"/>
    <n v="1962"/>
    <s v="Graduation"/>
    <s v="Married"/>
    <n v="56181"/>
    <n v="0"/>
    <n v="1"/>
    <x v="153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n v="393"/>
    <n v="13"/>
    <n v="120.92"/>
    <n v="211.62"/>
    <n v="60.46"/>
    <x v="2"/>
    <n v="64"/>
    <x v="1"/>
    <x v="1"/>
  </r>
  <r>
    <n v="9805"/>
    <n v="1953"/>
    <s v="Master"/>
    <s v="Together"/>
    <n v="56129"/>
    <n v="0"/>
    <n v="1"/>
    <x v="485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n v="660"/>
    <n v="18"/>
    <n v="220"/>
    <n v="366.67"/>
    <n v="73.33"/>
    <x v="2"/>
    <n v="73"/>
    <x v="2"/>
    <x v="4"/>
  </r>
  <r>
    <n v="849"/>
    <n v="1953"/>
    <s v="Master"/>
    <s v="Together"/>
    <n v="56129"/>
    <n v="0"/>
    <n v="1"/>
    <x v="485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n v="660"/>
    <n v="18"/>
    <n v="220"/>
    <n v="366.67"/>
    <n v="73.33"/>
    <x v="2"/>
    <n v="73"/>
    <x v="2"/>
    <x v="1"/>
  </r>
  <r>
    <n v="4128"/>
    <n v="1962"/>
    <s v="PhD"/>
    <s v="Together"/>
    <n v="56067"/>
    <n v="0"/>
    <n v="1"/>
    <x v="486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n v="725"/>
    <n v="18"/>
    <n v="281.94"/>
    <n v="281.94"/>
    <n v="161.11000000000001"/>
    <x v="2"/>
    <n v="64"/>
    <x v="1"/>
    <x v="0"/>
  </r>
  <r>
    <n v="1618"/>
    <n v="1965"/>
    <s v="Graduation"/>
    <s v="Together"/>
    <n v="56046"/>
    <n v="0"/>
    <n v="0"/>
    <x v="72"/>
    <n v="9"/>
    <n v="577"/>
    <n v="0"/>
    <n v="64"/>
    <n v="0"/>
    <n v="0"/>
    <n v="51"/>
    <n v="2"/>
    <n v="10"/>
    <n v="1"/>
    <n v="8"/>
    <n v="8"/>
    <n v="1"/>
    <n v="0"/>
    <n v="0"/>
    <n v="0"/>
    <n v="0"/>
    <n v="1"/>
    <n v="0"/>
    <n v="692"/>
    <n v="19"/>
    <n v="364.21"/>
    <n v="291.37"/>
    <n v="36.42"/>
    <x v="2"/>
    <n v="61"/>
    <x v="1"/>
    <x v="5"/>
  </r>
  <r>
    <n v="1740"/>
    <n v="1944"/>
    <s v="Graduation"/>
    <s v="Married"/>
    <n v="55956"/>
    <n v="0"/>
    <n v="0"/>
    <x v="311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  <n v="999"/>
    <n v="14"/>
    <n v="499.5"/>
    <n v="285.43"/>
    <n v="214.07"/>
    <x v="2"/>
    <n v="82"/>
    <x v="2"/>
    <x v="1"/>
  </r>
  <r>
    <n v="8375"/>
    <n v="1968"/>
    <s v="PhD"/>
    <s v="Married"/>
    <n v="55954"/>
    <n v="0"/>
    <n v="1"/>
    <x v="372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n v="518"/>
    <n v="16"/>
    <n v="259"/>
    <n v="194.25"/>
    <n v="64.75"/>
    <x v="2"/>
    <n v="58"/>
    <x v="1"/>
    <x v="6"/>
  </r>
  <r>
    <n v="2926"/>
    <n v="1952"/>
    <s v="Master"/>
    <s v="Together"/>
    <n v="55951"/>
    <n v="0"/>
    <n v="1"/>
    <x v="487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  <n v="1374"/>
    <n v="20"/>
    <n v="206.1"/>
    <n v="755.7"/>
    <n v="412.2"/>
    <x v="2"/>
    <n v="74"/>
    <x v="2"/>
    <x v="0"/>
  </r>
  <r>
    <n v="3491"/>
    <n v="1975"/>
    <s v="Graduation"/>
    <s v="Together"/>
    <n v="55914"/>
    <n v="0"/>
    <n v="1"/>
    <x v="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n v="1260"/>
    <n v="25"/>
    <n v="554.4"/>
    <n v="403.2"/>
    <n v="302.39999999999998"/>
    <x v="2"/>
    <n v="51"/>
    <x v="0"/>
    <x v="2"/>
  </r>
  <r>
    <n v="5512"/>
    <n v="1977"/>
    <s v="Master"/>
    <s v="Married"/>
    <n v="55842"/>
    <n v="0"/>
    <n v="1"/>
    <x v="16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n v="518"/>
    <n v="16"/>
    <n v="226.63"/>
    <n v="259"/>
    <n v="32.380000000000003"/>
    <x v="2"/>
    <n v="49"/>
    <x v="0"/>
    <x v="1"/>
  </r>
  <r>
    <n v="4426"/>
    <n v="1975"/>
    <s v="Graduation"/>
    <s v="Single"/>
    <n v="55801"/>
    <n v="1"/>
    <n v="1"/>
    <x v="328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  <n v="527"/>
    <n v="15"/>
    <n v="245.93"/>
    <n v="210.8"/>
    <n v="70.27"/>
    <x v="2"/>
    <n v="51"/>
    <x v="0"/>
    <x v="2"/>
  </r>
  <r>
    <n v="48"/>
    <n v="1964"/>
    <s v="Graduation"/>
    <s v="Together"/>
    <n v="55761"/>
    <n v="0"/>
    <n v="1"/>
    <x v="26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  <n v="184"/>
    <n v="8"/>
    <n v="92"/>
    <n v="69"/>
    <n v="23"/>
    <x v="2"/>
    <n v="62"/>
    <x v="1"/>
    <x v="1"/>
  </r>
  <r>
    <n v="1490"/>
    <n v="1962"/>
    <s v="Graduation"/>
    <s v="Married"/>
    <n v="55759"/>
    <n v="0"/>
    <n v="1"/>
    <x v="488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n v="854"/>
    <n v="21"/>
    <n v="406.67"/>
    <n v="325.33"/>
    <n v="122"/>
    <x v="2"/>
    <n v="64"/>
    <x v="1"/>
    <x v="4"/>
  </r>
  <r>
    <n v="1142"/>
    <n v="1953"/>
    <s v="PhD"/>
    <s v="Married"/>
    <n v="55707"/>
    <n v="0"/>
    <n v="1"/>
    <x v="489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n v="428"/>
    <n v="14"/>
    <n v="91.71"/>
    <n v="275.14"/>
    <n v="61.14"/>
    <x v="2"/>
    <n v="73"/>
    <x v="2"/>
    <x v="1"/>
  </r>
  <r>
    <n v="6281"/>
    <n v="1966"/>
    <s v="Graduation"/>
    <s v="Divorced"/>
    <n v="55686"/>
    <n v="0"/>
    <n v="1"/>
    <x v="257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  <n v="982"/>
    <n v="14"/>
    <n v="420.86"/>
    <n v="350.71"/>
    <n v="210.43"/>
    <x v="2"/>
    <n v="60"/>
    <x v="1"/>
    <x v="1"/>
  </r>
  <r>
    <n v="965"/>
    <n v="1971"/>
    <s v="Graduation"/>
    <s v="Divorced"/>
    <n v="55635"/>
    <n v="0"/>
    <n v="1"/>
    <x v="294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n v="590"/>
    <n v="17"/>
    <n v="242.94"/>
    <n v="242.94"/>
    <n v="104.12"/>
    <x v="2"/>
    <n v="55"/>
    <x v="1"/>
    <x v="2"/>
  </r>
  <r>
    <n v="6605"/>
    <n v="1944"/>
    <s v="PhD"/>
    <s v="Divorced"/>
    <n v="55614"/>
    <n v="0"/>
    <n v="0"/>
    <x v="201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  <n v="682"/>
    <n v="19"/>
    <n v="323.05"/>
    <n v="215.37"/>
    <n v="143.58000000000001"/>
    <x v="2"/>
    <n v="82"/>
    <x v="2"/>
    <x v="1"/>
  </r>
  <r>
    <n v="10722"/>
    <n v="1973"/>
    <s v="Graduation"/>
    <s v="Together"/>
    <n v="55593"/>
    <n v="0"/>
    <n v="1"/>
    <x v="297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  <n v="546"/>
    <n v="15"/>
    <n v="218.4"/>
    <n v="109.2"/>
    <n v="218.4"/>
    <x v="2"/>
    <n v="53"/>
    <x v="0"/>
    <x v="3"/>
  </r>
  <r>
    <n v="8737"/>
    <n v="1978"/>
    <s v="Graduation"/>
    <s v="Divorced"/>
    <n v="55563"/>
    <n v="0"/>
    <n v="1"/>
    <x v="69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n v="43"/>
    <n v="5"/>
    <n v="17.2"/>
    <n v="25.8"/>
    <n v="0"/>
    <x v="2"/>
    <n v="48"/>
    <x v="0"/>
    <x v="1"/>
  </r>
  <r>
    <n v="2552"/>
    <n v="1955"/>
    <s v="PhD"/>
    <s v="Single"/>
    <n v="55521"/>
    <n v="1"/>
    <n v="2"/>
    <x v="401"/>
    <n v="11"/>
    <n v="416"/>
    <n v="0"/>
    <n v="26"/>
    <n v="0"/>
    <n v="0"/>
    <n v="4"/>
    <n v="9"/>
    <n v="6"/>
    <n v="3"/>
    <n v="6"/>
    <n v="7"/>
    <n v="0"/>
    <n v="1"/>
    <n v="0"/>
    <n v="0"/>
    <n v="0"/>
    <n v="1"/>
    <n v="0"/>
    <n v="446"/>
    <n v="15"/>
    <n v="178.4"/>
    <n v="178.4"/>
    <n v="89.2"/>
    <x v="2"/>
    <n v="71"/>
    <x v="2"/>
    <x v="1"/>
  </r>
  <r>
    <n v="10478"/>
    <n v="1950"/>
    <s v="PhD"/>
    <s v="Married"/>
    <n v="55517"/>
    <n v="1"/>
    <n v="1"/>
    <x v="243"/>
    <n v="53"/>
    <n v="483"/>
    <n v="0"/>
    <n v="108"/>
    <n v="0"/>
    <n v="6"/>
    <n v="36"/>
    <n v="5"/>
    <n v="11"/>
    <n v="1"/>
    <n v="6"/>
    <n v="9"/>
    <n v="0"/>
    <n v="0"/>
    <n v="0"/>
    <n v="0"/>
    <n v="0"/>
    <n v="1"/>
    <n v="0"/>
    <n v="633"/>
    <n v="18"/>
    <n v="386.83"/>
    <n v="211"/>
    <n v="35.17"/>
    <x v="2"/>
    <n v="76"/>
    <x v="2"/>
    <x v="0"/>
  </r>
  <r>
    <n v="10099"/>
    <n v="1984"/>
    <s v="Graduation"/>
    <s v="Married"/>
    <n v="55434"/>
    <n v="1"/>
    <n v="0"/>
    <x v="49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n v="882"/>
    <n v="21"/>
    <n v="210"/>
    <n v="546"/>
    <n v="126"/>
    <x v="2"/>
    <n v="42"/>
    <x v="0"/>
    <x v="0"/>
  </r>
  <r>
    <n v="3498"/>
    <n v="1976"/>
    <s v="PhD"/>
    <s v="Married"/>
    <n v="55424"/>
    <n v="0"/>
    <n v="1"/>
    <x v="266"/>
    <n v="6"/>
    <n v="462"/>
    <n v="61"/>
    <n v="184"/>
    <n v="10"/>
    <n v="53"/>
    <n v="107"/>
    <n v="4"/>
    <n v="7"/>
    <n v="5"/>
    <n v="9"/>
    <n v="6"/>
    <n v="1"/>
    <n v="0"/>
    <n v="0"/>
    <n v="0"/>
    <n v="0"/>
    <n v="1"/>
    <n v="0"/>
    <n v="877"/>
    <n v="21"/>
    <n v="292.33"/>
    <n v="375.86"/>
    <n v="208.81"/>
    <x v="2"/>
    <n v="50"/>
    <x v="0"/>
    <x v="1"/>
  </r>
  <r>
    <n v="4887"/>
    <n v="1976"/>
    <s v="PhD"/>
    <s v="Divorced"/>
    <n v="55412"/>
    <n v="1"/>
    <n v="1"/>
    <x v="87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n v="63"/>
    <n v="5"/>
    <n v="25.2"/>
    <n v="37.799999999999997"/>
    <n v="0"/>
    <x v="2"/>
    <n v="50"/>
    <x v="0"/>
    <x v="4"/>
  </r>
  <r>
    <n v="9970"/>
    <n v="1977"/>
    <s v="Graduation"/>
    <s v="Together"/>
    <n v="55375"/>
    <n v="0"/>
    <n v="1"/>
    <x v="34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n v="162"/>
    <n v="8"/>
    <n v="20.25"/>
    <n v="121.5"/>
    <n v="20.25"/>
    <x v="2"/>
    <n v="49"/>
    <x v="0"/>
    <x v="4"/>
  </r>
  <r>
    <n v="425"/>
    <n v="1985"/>
    <s v="Graduation"/>
    <s v="Married"/>
    <n v="55357"/>
    <n v="2"/>
    <n v="0"/>
    <x v="335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n v="727"/>
    <n v="19"/>
    <n v="229.58"/>
    <n v="420.89"/>
    <n v="76.53"/>
    <x v="2"/>
    <n v="41"/>
    <x v="0"/>
    <x v="3"/>
  </r>
  <r>
    <n v="5935"/>
    <n v="1956"/>
    <s v="Master"/>
    <s v="Single"/>
    <n v="55284"/>
    <n v="0"/>
    <n v="1"/>
    <x v="49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n v="764"/>
    <n v="20"/>
    <n v="267.39999999999998"/>
    <n v="305.60000000000002"/>
    <n v="191"/>
    <x v="2"/>
    <n v="70"/>
    <x v="1"/>
    <x v="3"/>
  </r>
  <r>
    <n v="3376"/>
    <n v="1970"/>
    <s v="Master"/>
    <s v="Divorced"/>
    <n v="55282"/>
    <n v="1"/>
    <n v="0"/>
    <x v="438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n v="235"/>
    <n v="10"/>
    <n v="70.5"/>
    <n v="141"/>
    <n v="23.5"/>
    <x v="2"/>
    <n v="56"/>
    <x v="1"/>
    <x v="1"/>
  </r>
  <r>
    <n v="7352"/>
    <n v="1957"/>
    <s v="Graduation"/>
    <s v="Married"/>
    <n v="55267"/>
    <n v="0"/>
    <n v="1"/>
    <x v="32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n v="405"/>
    <n v="13"/>
    <n v="93.46"/>
    <n v="186.92"/>
    <n v="124.62"/>
    <x v="2"/>
    <n v="69"/>
    <x v="1"/>
    <x v="4"/>
  </r>
  <r>
    <n v="9224"/>
    <n v="1972"/>
    <s v="PhD"/>
    <s v="Single"/>
    <n v="55260"/>
    <n v="0"/>
    <n v="1"/>
    <x v="32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n v="1139"/>
    <n v="23"/>
    <n v="396.17"/>
    <n v="247.61"/>
    <n v="495.22"/>
    <x v="2"/>
    <n v="54"/>
    <x v="0"/>
    <x v="0"/>
  </r>
  <r>
    <n v="1272"/>
    <n v="1965"/>
    <s v="Master"/>
    <s v="Single"/>
    <n v="55250"/>
    <n v="0"/>
    <n v="1"/>
    <x v="492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n v="903"/>
    <n v="22"/>
    <n v="287.32"/>
    <n v="410.45"/>
    <n v="205.23"/>
    <x v="2"/>
    <n v="61"/>
    <x v="1"/>
    <x v="6"/>
  </r>
  <r>
    <n v="4174"/>
    <n v="1956"/>
    <s v="Master"/>
    <s v="Together"/>
    <n v="55249"/>
    <n v="0"/>
    <n v="1"/>
    <x v="493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n v="130"/>
    <n v="7"/>
    <n v="37.14"/>
    <n v="74.290000000000006"/>
    <n v="18.57"/>
    <x v="2"/>
    <n v="70"/>
    <x v="1"/>
    <x v="1"/>
  </r>
  <r>
    <n v="3673"/>
    <n v="1971"/>
    <s v="Graduation"/>
    <s v="Single"/>
    <n v="55239"/>
    <n v="0"/>
    <n v="1"/>
    <x v="368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n v="779"/>
    <n v="23"/>
    <n v="237.09"/>
    <n v="372.57"/>
    <n v="169.35"/>
    <x v="2"/>
    <n v="55"/>
    <x v="1"/>
    <x v="0"/>
  </r>
  <r>
    <n v="10872"/>
    <n v="1969"/>
    <s v="PhD"/>
    <s v="Married"/>
    <n v="55212"/>
    <n v="0"/>
    <n v="1"/>
    <x v="399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n v="1182"/>
    <n v="17"/>
    <n v="278.12"/>
    <n v="764.82"/>
    <n v="139.06"/>
    <x v="2"/>
    <n v="57"/>
    <x v="1"/>
    <x v="1"/>
  </r>
  <r>
    <n v="9707"/>
    <n v="1969"/>
    <s v="PhD"/>
    <s v="Married"/>
    <n v="55212"/>
    <n v="0"/>
    <n v="1"/>
    <x v="399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n v="1182"/>
    <n v="17"/>
    <n v="278.12"/>
    <n v="764.82"/>
    <n v="139.06"/>
    <x v="2"/>
    <n v="57"/>
    <x v="1"/>
    <x v="1"/>
  </r>
  <r>
    <n v="6653"/>
    <n v="1970"/>
    <s v="PhD"/>
    <s v="Married"/>
    <n v="55158"/>
    <n v="1"/>
    <n v="1"/>
    <x v="494"/>
    <n v="72"/>
    <n v="293"/>
    <n v="0"/>
    <n v="87"/>
    <n v="4"/>
    <n v="11"/>
    <n v="23"/>
    <n v="4"/>
    <n v="7"/>
    <n v="2"/>
    <n v="5"/>
    <n v="7"/>
    <n v="0"/>
    <n v="0"/>
    <n v="0"/>
    <n v="0"/>
    <n v="0"/>
    <n v="1"/>
    <n v="0"/>
    <n v="418"/>
    <n v="14"/>
    <n v="209"/>
    <n v="149.29"/>
    <n v="59.71"/>
    <x v="2"/>
    <n v="56"/>
    <x v="1"/>
    <x v="1"/>
  </r>
  <r>
    <n v="1958"/>
    <n v="1973"/>
    <s v="PhD"/>
    <s v="Together"/>
    <n v="55012"/>
    <n v="0"/>
    <n v="1"/>
    <x v="78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n v="660"/>
    <n v="19"/>
    <n v="277.89"/>
    <n v="312.63"/>
    <n v="69.47"/>
    <x v="2"/>
    <n v="53"/>
    <x v="0"/>
    <x v="1"/>
  </r>
  <r>
    <n v="4827"/>
    <n v="1956"/>
    <s v="PhD"/>
    <s v="Single"/>
    <n v="54998"/>
    <n v="0"/>
    <n v="1"/>
    <x v="203"/>
    <n v="3"/>
    <n v="154"/>
    <n v="22"/>
    <n v="202"/>
    <n v="39"/>
    <n v="30"/>
    <n v="8"/>
    <n v="5"/>
    <n v="4"/>
    <n v="2"/>
    <n v="9"/>
    <n v="4"/>
    <n v="0"/>
    <n v="0"/>
    <n v="0"/>
    <n v="0"/>
    <n v="0"/>
    <n v="1"/>
    <n v="0"/>
    <n v="455"/>
    <n v="15"/>
    <n v="121.33"/>
    <n v="273"/>
    <n v="60.67"/>
    <x v="2"/>
    <n v="70"/>
    <x v="1"/>
    <x v="1"/>
  </r>
  <r>
    <n v="10556"/>
    <n v="1959"/>
    <s v="Graduation"/>
    <s v="Married"/>
    <n v="54984"/>
    <n v="0"/>
    <n v="1"/>
    <x v="226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  <n v="358"/>
    <n v="13"/>
    <n v="165.23"/>
    <n v="165.23"/>
    <n v="27.54"/>
    <x v="2"/>
    <n v="67"/>
    <x v="1"/>
    <x v="1"/>
  </r>
  <r>
    <n v="1829"/>
    <n v="1961"/>
    <s v="PhD"/>
    <s v="Divorced"/>
    <n v="54959"/>
    <n v="0"/>
    <n v="1"/>
    <x v="495"/>
    <n v="55"/>
    <n v="1148"/>
    <n v="0"/>
    <n v="60"/>
    <n v="0"/>
    <n v="0"/>
    <n v="24"/>
    <n v="3"/>
    <n v="9"/>
    <n v="5"/>
    <n v="4"/>
    <n v="7"/>
    <n v="0"/>
    <n v="1"/>
    <n v="0"/>
    <n v="0"/>
    <n v="0"/>
    <n v="1"/>
    <n v="0"/>
    <n v="1232"/>
    <n v="18"/>
    <n v="616"/>
    <n v="273.77999999999997"/>
    <n v="342.22"/>
    <x v="2"/>
    <n v="65"/>
    <x v="1"/>
    <x v="1"/>
  </r>
  <r>
    <n v="448"/>
    <n v="1978"/>
    <s v="PhD"/>
    <s v="Single"/>
    <n v="54880"/>
    <n v="1"/>
    <n v="0"/>
    <x v="14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n v="795"/>
    <n v="19"/>
    <n v="251.05"/>
    <n v="460.26"/>
    <n v="83.68"/>
    <x v="2"/>
    <n v="48"/>
    <x v="0"/>
    <x v="1"/>
  </r>
  <r>
    <n v="837"/>
    <n v="1977"/>
    <s v="Graduation"/>
    <s v="Married"/>
    <n v="54809"/>
    <n v="1"/>
    <n v="1"/>
    <x v="394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n v="174"/>
    <n v="8"/>
    <n v="43.5"/>
    <n v="108.75"/>
    <n v="21.75"/>
    <x v="2"/>
    <n v="49"/>
    <x v="0"/>
    <x v="1"/>
  </r>
  <r>
    <n v="10521"/>
    <n v="1977"/>
    <s v="Graduation"/>
    <s v="Married"/>
    <n v="54809"/>
    <n v="1"/>
    <n v="1"/>
    <x v="394"/>
    <n v="0"/>
    <n v="63"/>
    <n v="6"/>
    <n v="57"/>
    <n v="13"/>
    <n v="13"/>
    <n v="22"/>
    <n v="4"/>
    <n v="2"/>
    <n v="1"/>
    <n v="5"/>
    <n v="4"/>
    <n v="0"/>
    <n v="0"/>
    <n v="0"/>
    <n v="0"/>
    <n v="0"/>
    <n v="1"/>
    <n v="0"/>
    <n v="174"/>
    <n v="8"/>
    <n v="43.5"/>
    <n v="108.75"/>
    <n v="21.75"/>
    <x v="2"/>
    <n v="49"/>
    <x v="0"/>
    <x v="1"/>
  </r>
  <r>
    <n v="10704"/>
    <n v="1969"/>
    <s v="Graduation"/>
    <s v="Single"/>
    <n v="54803"/>
    <n v="0"/>
    <n v="1"/>
    <x v="496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n v="693"/>
    <n v="17"/>
    <n v="244.59"/>
    <n v="366.88"/>
    <n v="81.53"/>
    <x v="2"/>
    <n v="57"/>
    <x v="1"/>
    <x v="1"/>
  </r>
  <r>
    <n v="7801"/>
    <n v="1959"/>
    <s v="Graduation"/>
    <s v="Together"/>
    <n v="54753"/>
    <n v="0"/>
    <n v="1"/>
    <x v="252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n v="728"/>
    <n v="18"/>
    <n v="202.22"/>
    <n v="444.89"/>
    <n v="80.89"/>
    <x v="2"/>
    <n v="67"/>
    <x v="1"/>
    <x v="0"/>
  </r>
  <r>
    <n v="8210"/>
    <n v="1975"/>
    <s v="Master"/>
    <s v="Married"/>
    <n v="54730"/>
    <n v="0"/>
    <n v="1"/>
    <x v="129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n v="405"/>
    <n v="13"/>
    <n v="124.62"/>
    <n v="249.23"/>
    <n v="31.15"/>
    <x v="2"/>
    <n v="51"/>
    <x v="0"/>
    <x v="1"/>
  </r>
  <r>
    <n v="7129"/>
    <n v="1962"/>
    <s v="PhD"/>
    <s v="Married"/>
    <n v="54693"/>
    <n v="0"/>
    <n v="1"/>
    <x v="307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n v="929"/>
    <n v="23"/>
    <n v="242.35"/>
    <n v="525.09"/>
    <n v="161.57"/>
    <x v="2"/>
    <n v="64"/>
    <x v="1"/>
    <x v="1"/>
  </r>
  <r>
    <n v="8360"/>
    <n v="1971"/>
    <s v="2n Cycle"/>
    <s v="Married"/>
    <n v="54690"/>
    <n v="1"/>
    <n v="1"/>
    <x v="64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n v="198"/>
    <n v="9"/>
    <n v="66"/>
    <n v="110"/>
    <n v="22"/>
    <x v="2"/>
    <n v="55"/>
    <x v="1"/>
    <x v="1"/>
  </r>
  <r>
    <n v="7426"/>
    <n v="1971"/>
    <s v="2n Cycle"/>
    <s v="Married"/>
    <n v="54690"/>
    <n v="1"/>
    <n v="1"/>
    <x v="64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n v="198"/>
    <n v="9"/>
    <n v="66"/>
    <n v="110"/>
    <n v="22"/>
    <x v="2"/>
    <n v="55"/>
    <x v="1"/>
    <x v="1"/>
  </r>
  <r>
    <n v="5253"/>
    <n v="1956"/>
    <s v="Master"/>
    <s v="Together"/>
    <n v="54603"/>
    <n v="1"/>
    <n v="1"/>
    <x v="295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n v="227"/>
    <n v="10"/>
    <n v="90.8"/>
    <n v="90.8"/>
    <n v="45.4"/>
    <x v="2"/>
    <n v="70"/>
    <x v="1"/>
    <x v="1"/>
  </r>
  <r>
    <n v="2406"/>
    <n v="1949"/>
    <s v="Graduation"/>
    <s v="Together"/>
    <n v="54591"/>
    <n v="0"/>
    <n v="1"/>
    <x v="497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n v="519"/>
    <n v="16"/>
    <n v="194.63"/>
    <n v="259.5"/>
    <n v="64.88"/>
    <x v="2"/>
    <n v="77"/>
    <x v="2"/>
    <x v="6"/>
  </r>
  <r>
    <n v="7408"/>
    <n v="1952"/>
    <s v="PhD"/>
    <s v="Married"/>
    <n v="54549"/>
    <n v="0"/>
    <n v="1"/>
    <x v="372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n v="233"/>
    <n v="10"/>
    <n v="116.5"/>
    <n v="93.2"/>
    <n v="23.3"/>
    <x v="2"/>
    <n v="74"/>
    <x v="2"/>
    <x v="0"/>
  </r>
  <r>
    <n v="10022"/>
    <n v="1973"/>
    <s v="PhD"/>
    <s v="Single"/>
    <n v="54466"/>
    <n v="1"/>
    <n v="1"/>
    <x v="498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n v="16"/>
    <n v="3"/>
    <n v="5.33"/>
    <n v="10.67"/>
    <n v="0"/>
    <x v="2"/>
    <n v="53"/>
    <x v="0"/>
    <x v="1"/>
  </r>
  <r>
    <n v="2782"/>
    <n v="1961"/>
    <s v="PhD"/>
    <s v="Married"/>
    <n v="54456"/>
    <n v="0"/>
    <n v="1"/>
    <x v="499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n v="404"/>
    <n v="14"/>
    <n v="173.14"/>
    <n v="202"/>
    <n v="28.86"/>
    <x v="2"/>
    <n v="65"/>
    <x v="1"/>
    <x v="1"/>
  </r>
  <r>
    <n v="8432"/>
    <n v="1956"/>
    <s v="Graduation"/>
    <s v="Together"/>
    <n v="54450"/>
    <n v="1"/>
    <n v="1"/>
    <x v="185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n v="684"/>
    <n v="19"/>
    <n v="324"/>
    <n v="288"/>
    <n v="72"/>
    <x v="2"/>
    <n v="70"/>
    <x v="1"/>
    <x v="1"/>
  </r>
  <r>
    <n v="5430"/>
    <n v="1956"/>
    <s v="Graduation"/>
    <s v="Together"/>
    <n v="54450"/>
    <n v="1"/>
    <n v="1"/>
    <x v="185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n v="684"/>
    <n v="19"/>
    <n v="324"/>
    <n v="288"/>
    <n v="72"/>
    <x v="2"/>
    <n v="70"/>
    <x v="1"/>
    <x v="1"/>
  </r>
  <r>
    <n v="10350"/>
    <n v="1950"/>
    <s v="PhD"/>
    <s v="Married"/>
    <n v="54432"/>
    <n v="2"/>
    <n v="1"/>
    <x v="85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n v="38"/>
    <n v="4"/>
    <n v="9.5"/>
    <n v="28.5"/>
    <n v="0"/>
    <x v="2"/>
    <n v="76"/>
    <x v="2"/>
    <x v="1"/>
  </r>
  <r>
    <n v="7019"/>
    <n v="1963"/>
    <s v="Graduation"/>
    <s v="Together"/>
    <n v="54414"/>
    <n v="1"/>
    <n v="1"/>
    <x v="247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n v="211"/>
    <n v="9"/>
    <n v="70.33"/>
    <n v="117.22"/>
    <n v="23.44"/>
    <x v="2"/>
    <n v="63"/>
    <x v="1"/>
    <x v="0"/>
  </r>
  <r>
    <n v="10669"/>
    <n v="1981"/>
    <s v="Graduation"/>
    <s v="Married"/>
    <n v="54386"/>
    <n v="0"/>
    <n v="1"/>
    <x v="176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n v="470"/>
    <n v="15"/>
    <n v="94"/>
    <n v="313.33"/>
    <n v="62.67"/>
    <x v="2"/>
    <n v="45"/>
    <x v="0"/>
    <x v="1"/>
  </r>
  <r>
    <n v="6250"/>
    <n v="1949"/>
    <s v="PhD"/>
    <s v="Widow"/>
    <n v="54356"/>
    <n v="0"/>
    <n v="1"/>
    <x v="122"/>
    <n v="62"/>
    <n v="710"/>
    <n v="15"/>
    <n v="30"/>
    <n v="20"/>
    <n v="0"/>
    <n v="0"/>
    <n v="3"/>
    <n v="11"/>
    <n v="2"/>
    <n v="8"/>
    <n v="8"/>
    <n v="0"/>
    <n v="0"/>
    <n v="0"/>
    <n v="0"/>
    <n v="0"/>
    <n v="1"/>
    <n v="0"/>
    <n v="775"/>
    <n v="21"/>
    <n v="405.95"/>
    <n v="295.24"/>
    <n v="73.81"/>
    <x v="2"/>
    <n v="77"/>
    <x v="2"/>
    <x v="1"/>
  </r>
  <r>
    <n v="3381"/>
    <n v="1953"/>
    <s v="Master"/>
    <s v="Married"/>
    <n v="54348"/>
    <n v="1"/>
    <n v="1"/>
    <x v="5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n v="90"/>
    <n v="6"/>
    <n v="30"/>
    <n v="60"/>
    <n v="0"/>
    <x v="2"/>
    <n v="73"/>
    <x v="2"/>
    <x v="4"/>
  </r>
  <r>
    <n v="7514"/>
    <n v="1956"/>
    <s v="2n Cycle"/>
    <s v="Together"/>
    <n v="54342"/>
    <n v="1"/>
    <n v="1"/>
    <x v="56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n v="177"/>
    <n v="8"/>
    <n v="66.38"/>
    <n v="88.5"/>
    <n v="22.13"/>
    <x v="2"/>
    <n v="70"/>
    <x v="1"/>
    <x v="6"/>
  </r>
  <r>
    <n v="975"/>
    <n v="1956"/>
    <s v="Graduation"/>
    <s v="Single"/>
    <n v="54252"/>
    <n v="1"/>
    <n v="1"/>
    <x v="13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n v="264"/>
    <n v="10"/>
    <n v="105.6"/>
    <n v="132"/>
    <n v="26.4"/>
    <x v="2"/>
    <n v="70"/>
    <x v="1"/>
    <x v="6"/>
  </r>
  <r>
    <n v="9665"/>
    <n v="1957"/>
    <s v="PhD"/>
    <s v="Divorced"/>
    <n v="54237"/>
    <n v="0"/>
    <n v="1"/>
    <x v="50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n v="361"/>
    <n v="12"/>
    <n v="150.41999999999999"/>
    <n v="150.41999999999999"/>
    <n v="60.17"/>
    <x v="2"/>
    <n v="69"/>
    <x v="1"/>
    <x v="0"/>
  </r>
  <r>
    <n v="6295"/>
    <n v="1977"/>
    <s v="Graduation"/>
    <s v="Married"/>
    <n v="54233"/>
    <n v="0"/>
    <n v="1"/>
    <x v="502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n v="981"/>
    <n v="22"/>
    <n v="490.5"/>
    <n v="222.95"/>
    <n v="267.55"/>
    <x v="2"/>
    <n v="49"/>
    <x v="0"/>
    <x v="1"/>
  </r>
  <r>
    <n v="8070"/>
    <n v="1973"/>
    <s v="PhD"/>
    <s v="Married"/>
    <n v="54222"/>
    <n v="0"/>
    <n v="1"/>
    <x v="4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n v="264"/>
    <n v="11"/>
    <n v="72"/>
    <n v="120"/>
    <n v="72"/>
    <x v="2"/>
    <n v="53"/>
    <x v="0"/>
    <x v="1"/>
  </r>
  <r>
    <n v="10552"/>
    <n v="1979"/>
    <s v="2n Cycle"/>
    <s v="Married"/>
    <n v="54210"/>
    <n v="0"/>
    <n v="1"/>
    <x v="167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n v="367"/>
    <n v="12"/>
    <n v="122.33"/>
    <n v="214.08"/>
    <n v="30.58"/>
    <x v="2"/>
    <n v="47"/>
    <x v="0"/>
    <x v="1"/>
  </r>
  <r>
    <n v="3050"/>
    <n v="1966"/>
    <s v="Graduation"/>
    <s v="Married"/>
    <n v="54198"/>
    <n v="1"/>
    <n v="1"/>
    <x v="306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n v="235"/>
    <n v="10"/>
    <n v="70.5"/>
    <n v="141"/>
    <n v="23.5"/>
    <x v="2"/>
    <n v="60"/>
    <x v="1"/>
    <x v="1"/>
  </r>
  <r>
    <n v="2613"/>
    <n v="1960"/>
    <s v="Master"/>
    <s v="Married"/>
    <n v="54197"/>
    <n v="0"/>
    <n v="1"/>
    <x v="2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n v="237"/>
    <n v="10"/>
    <n v="23.7"/>
    <n v="142.19999999999999"/>
    <n v="71.099999999999994"/>
    <x v="2"/>
    <n v="66"/>
    <x v="1"/>
    <x v="1"/>
  </r>
  <r>
    <n v="771"/>
    <n v="1967"/>
    <s v="Graduation"/>
    <s v="Together"/>
    <n v="54178"/>
    <n v="0"/>
    <n v="1"/>
    <x v="272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n v="194"/>
    <n v="9"/>
    <n v="43.11"/>
    <n v="107.78"/>
    <n v="43.11"/>
    <x v="2"/>
    <n v="59"/>
    <x v="1"/>
    <x v="5"/>
  </r>
  <r>
    <n v="8562"/>
    <n v="1969"/>
    <s v="Graduation"/>
    <s v="Together"/>
    <n v="54165"/>
    <n v="0"/>
    <n v="0"/>
    <x v="131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n v="236"/>
    <n v="10"/>
    <n v="47.2"/>
    <n v="165.2"/>
    <n v="23.6"/>
    <x v="2"/>
    <n v="57"/>
    <x v="1"/>
    <x v="1"/>
  </r>
  <r>
    <n v="8650"/>
    <n v="1978"/>
    <s v="Graduation"/>
    <s v="Widow"/>
    <n v="54162"/>
    <n v="1"/>
    <n v="1"/>
    <x v="503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n v="42"/>
    <n v="4"/>
    <n v="10.5"/>
    <n v="31.5"/>
    <n v="0"/>
    <x v="2"/>
    <n v="48"/>
    <x v="0"/>
    <x v="1"/>
  </r>
  <r>
    <n v="8945"/>
    <n v="1970"/>
    <s v="Graduation"/>
    <s v="Divorced"/>
    <n v="54137"/>
    <n v="0"/>
    <n v="1"/>
    <x v="224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n v="203"/>
    <n v="9"/>
    <n v="90.22"/>
    <n v="90.22"/>
    <n v="22.56"/>
    <x v="2"/>
    <n v="56"/>
    <x v="1"/>
    <x v="0"/>
  </r>
  <r>
    <n v="5229"/>
    <n v="1969"/>
    <s v="PhD"/>
    <s v="Together"/>
    <n v="54132"/>
    <n v="0"/>
    <n v="1"/>
    <x v="476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n v="42"/>
    <n v="4"/>
    <n v="10.5"/>
    <n v="31.5"/>
    <n v="0"/>
    <x v="2"/>
    <n v="57"/>
    <x v="1"/>
    <x v="5"/>
  </r>
  <r>
    <n v="5441"/>
    <n v="1965"/>
    <s v="PhD"/>
    <s v="Widow"/>
    <n v="54111"/>
    <n v="0"/>
    <n v="1"/>
    <x v="433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n v="388"/>
    <n v="13"/>
    <n v="149.22999999999999"/>
    <n v="179.08"/>
    <n v="59.69"/>
    <x v="2"/>
    <n v="61"/>
    <x v="1"/>
    <x v="1"/>
  </r>
  <r>
    <n v="3594"/>
    <n v="1973"/>
    <s v="Master"/>
    <s v="Married"/>
    <n v="54108"/>
    <n v="1"/>
    <n v="1"/>
    <x v="323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n v="747"/>
    <n v="19"/>
    <n v="314.52999999999997"/>
    <n v="353.84"/>
    <n v="78.63"/>
    <x v="2"/>
    <n v="53"/>
    <x v="0"/>
    <x v="4"/>
  </r>
  <r>
    <n v="5062"/>
    <n v="1963"/>
    <s v="PhD"/>
    <s v="Married"/>
    <n v="54072"/>
    <n v="1"/>
    <n v="1"/>
    <x v="6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n v="39"/>
    <n v="4"/>
    <n v="19.5"/>
    <n v="19.5"/>
    <n v="0"/>
    <x v="2"/>
    <n v="63"/>
    <x v="1"/>
    <x v="0"/>
  </r>
  <r>
    <n v="7822"/>
    <n v="1976"/>
    <s v="Graduation"/>
    <s v="Together"/>
    <n v="54058"/>
    <n v="0"/>
    <n v="1"/>
    <x v="3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n v="662"/>
    <n v="18"/>
    <n v="147.11000000000001"/>
    <n v="294.22000000000003"/>
    <n v="220.67"/>
    <x v="2"/>
    <n v="50"/>
    <x v="0"/>
    <x v="1"/>
  </r>
  <r>
    <n v="521"/>
    <n v="1985"/>
    <s v="Graduation"/>
    <s v="Together"/>
    <n v="54006"/>
    <n v="1"/>
    <n v="0"/>
    <x v="105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n v="581"/>
    <n v="16"/>
    <n v="290.5"/>
    <n v="254.19"/>
    <n v="36.31"/>
    <x v="2"/>
    <n v="41"/>
    <x v="0"/>
    <x v="1"/>
  </r>
  <r>
    <n v="9284"/>
    <n v="1958"/>
    <s v="Graduation"/>
    <s v="Together"/>
    <n v="53977"/>
    <n v="0"/>
    <n v="1"/>
    <x v="8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n v="907"/>
    <n v="22"/>
    <n v="206.14"/>
    <n v="494.73"/>
    <n v="206.14"/>
    <x v="2"/>
    <n v="68"/>
    <x v="1"/>
    <x v="1"/>
  </r>
  <r>
    <n v="10128"/>
    <n v="1958"/>
    <s v="Graduation"/>
    <s v="Together"/>
    <n v="53977"/>
    <n v="0"/>
    <n v="1"/>
    <x v="8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n v="907"/>
    <n v="22"/>
    <n v="206.14"/>
    <n v="494.73"/>
    <n v="206.14"/>
    <x v="2"/>
    <n v="68"/>
    <x v="1"/>
    <x v="4"/>
  </r>
  <r>
    <n v="254"/>
    <n v="1955"/>
    <s v="Graduation"/>
    <s v="Together"/>
    <n v="53863"/>
    <n v="0"/>
    <n v="1"/>
    <x v="457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  <n v="473"/>
    <n v="15"/>
    <n v="220.73"/>
    <n v="220.73"/>
    <n v="31.53"/>
    <x v="2"/>
    <n v="71"/>
    <x v="2"/>
    <x v="1"/>
  </r>
  <r>
    <n v="10882"/>
    <n v="1976"/>
    <s v="Graduation"/>
    <s v="Married"/>
    <n v="53858"/>
    <n v="0"/>
    <n v="1"/>
    <x v="343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n v="915"/>
    <n v="13"/>
    <n v="281.54000000000002"/>
    <n v="422.31"/>
    <n v="211.15"/>
    <x v="2"/>
    <n v="50"/>
    <x v="0"/>
    <x v="1"/>
  </r>
  <r>
    <n v="5272"/>
    <n v="1965"/>
    <s v="Master"/>
    <s v="Married"/>
    <n v="53843"/>
    <n v="0"/>
    <n v="1"/>
    <x v="504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n v="562"/>
    <n v="16"/>
    <n v="281"/>
    <n v="105.38"/>
    <n v="175.63"/>
    <x v="2"/>
    <n v="61"/>
    <x v="1"/>
    <x v="0"/>
  </r>
  <r>
    <n v="9697"/>
    <n v="1951"/>
    <s v="Graduation"/>
    <s v="Married"/>
    <n v="53790"/>
    <n v="0"/>
    <n v="2"/>
    <x v="505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n v="542"/>
    <n v="17"/>
    <n v="223.18"/>
    <n v="255.06"/>
    <n v="63.76"/>
    <x v="2"/>
    <n v="75"/>
    <x v="2"/>
    <x v="1"/>
  </r>
  <r>
    <n v="8216"/>
    <n v="1972"/>
    <s v="Master"/>
    <s v="Married"/>
    <n v="53761"/>
    <n v="1"/>
    <n v="1"/>
    <x v="482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n v="325"/>
    <n v="11"/>
    <n v="118.18"/>
    <n v="88.64"/>
    <n v="118.18"/>
    <x v="2"/>
    <n v="54"/>
    <x v="0"/>
    <x v="6"/>
  </r>
  <r>
    <n v="2134"/>
    <n v="1952"/>
    <s v="Graduation"/>
    <s v="Single"/>
    <n v="53700"/>
    <n v="0"/>
    <n v="1"/>
    <x v="227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n v="694"/>
    <n v="18"/>
    <n v="192.78"/>
    <n v="308.44"/>
    <n v="192.78"/>
    <x v="2"/>
    <n v="74"/>
    <x v="2"/>
    <x v="0"/>
  </r>
  <r>
    <n v="4945"/>
    <n v="1953"/>
    <s v="Graduation"/>
    <s v="Widow"/>
    <n v="53653"/>
    <n v="0"/>
    <n v="0"/>
    <x v="132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n v="1210"/>
    <n v="26"/>
    <n v="465.38"/>
    <n v="558.46"/>
    <n v="186.15"/>
    <x v="2"/>
    <n v="73"/>
    <x v="2"/>
    <x v="1"/>
  </r>
  <r>
    <n v="610"/>
    <n v="1953"/>
    <s v="PhD"/>
    <s v="Together"/>
    <n v="53593"/>
    <n v="1"/>
    <n v="1"/>
    <x v="353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n v="480"/>
    <n v="15"/>
    <n v="224"/>
    <n v="192"/>
    <n v="64"/>
    <x v="2"/>
    <n v="73"/>
    <x v="2"/>
    <x v="6"/>
  </r>
  <r>
    <n v="1880"/>
    <n v="1959"/>
    <s v="PhD"/>
    <s v="Together"/>
    <n v="53537"/>
    <n v="1"/>
    <n v="1"/>
    <x v="389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n v="93"/>
    <n v="6"/>
    <n v="31"/>
    <n v="46.5"/>
    <n v="15.5"/>
    <x v="2"/>
    <n v="67"/>
    <x v="1"/>
    <x v="3"/>
  </r>
  <r>
    <n v="5207"/>
    <n v="1963"/>
    <s v="PhD"/>
    <s v="Married"/>
    <n v="53378"/>
    <n v="1"/>
    <n v="1"/>
    <x v="182"/>
    <n v="41"/>
    <n v="489"/>
    <n v="6"/>
    <n v="152"/>
    <n v="8"/>
    <n v="6"/>
    <n v="132"/>
    <n v="10"/>
    <n v="9"/>
    <n v="4"/>
    <n v="6"/>
    <n v="8"/>
    <n v="0"/>
    <n v="0"/>
    <n v="0"/>
    <n v="0"/>
    <n v="0"/>
    <n v="1"/>
    <n v="0"/>
    <n v="793"/>
    <n v="19"/>
    <n v="375.63"/>
    <n v="250.42"/>
    <n v="166.95"/>
    <x v="2"/>
    <n v="63"/>
    <x v="1"/>
    <x v="1"/>
  </r>
  <r>
    <n v="2072"/>
    <n v="1969"/>
    <s v="PhD"/>
    <s v="Together"/>
    <n v="53374"/>
    <n v="0"/>
    <n v="1"/>
    <x v="506"/>
    <n v="34"/>
    <n v="896"/>
    <n v="10"/>
    <n v="101"/>
    <n v="13"/>
    <n v="10"/>
    <n v="34"/>
    <n v="6"/>
    <n v="4"/>
    <n v="2"/>
    <n v="9"/>
    <n v="9"/>
    <n v="1"/>
    <n v="0"/>
    <n v="0"/>
    <n v="0"/>
    <n v="0"/>
    <n v="1"/>
    <n v="0"/>
    <n v="1064"/>
    <n v="15"/>
    <n v="283.73"/>
    <n v="638.4"/>
    <n v="141.87"/>
    <x v="2"/>
    <n v="57"/>
    <x v="1"/>
    <x v="4"/>
  </r>
  <r>
    <n v="4865"/>
    <n v="1974"/>
    <s v="Master"/>
    <s v="Divorced"/>
    <n v="53367"/>
    <n v="1"/>
    <n v="1"/>
    <x v="270"/>
    <n v="2"/>
    <n v="229"/>
    <n v="7"/>
    <n v="140"/>
    <n v="10"/>
    <n v="3"/>
    <n v="11"/>
    <n v="7"/>
    <n v="5"/>
    <n v="1"/>
    <n v="8"/>
    <n v="7"/>
    <n v="0"/>
    <n v="0"/>
    <n v="0"/>
    <n v="0"/>
    <n v="0"/>
    <n v="1"/>
    <n v="0"/>
    <n v="400"/>
    <n v="14"/>
    <n v="142.86000000000001"/>
    <n v="228.57"/>
    <n v="28.57"/>
    <x v="2"/>
    <n v="52"/>
    <x v="0"/>
    <x v="6"/>
  </r>
  <r>
    <n v="2404"/>
    <n v="1976"/>
    <s v="Graduation"/>
    <s v="Married"/>
    <n v="53359"/>
    <n v="1"/>
    <n v="1"/>
    <x v="507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n v="257"/>
    <n v="10"/>
    <n v="128.5"/>
    <n v="102.8"/>
    <n v="25.7"/>
    <x v="2"/>
    <n v="50"/>
    <x v="0"/>
    <x v="2"/>
  </r>
  <r>
    <n v="8104"/>
    <n v="1951"/>
    <s v="PhD"/>
    <s v="Married"/>
    <n v="53312"/>
    <n v="0"/>
    <n v="0"/>
    <x v="412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n v="278"/>
    <n v="11"/>
    <n v="126.36"/>
    <n v="126.36"/>
    <n v="25.27"/>
    <x v="2"/>
    <n v="75"/>
    <x v="2"/>
    <x v="1"/>
  </r>
  <r>
    <n v="4093"/>
    <n v="1975"/>
    <s v="Master"/>
    <s v="Together"/>
    <n v="53253"/>
    <n v="1"/>
    <n v="1"/>
    <x v="508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n v="436"/>
    <n v="12"/>
    <n v="145.33000000000001"/>
    <n v="181.67"/>
    <n v="109"/>
    <x v="2"/>
    <n v="51"/>
    <x v="0"/>
    <x v="4"/>
  </r>
  <r>
    <n v="8207"/>
    <n v="1957"/>
    <s v="2n Cycle"/>
    <s v="Married"/>
    <n v="53233"/>
    <n v="0"/>
    <n v="1"/>
    <x v="199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n v="40"/>
    <n v="4"/>
    <n v="10"/>
    <n v="30"/>
    <n v="0"/>
    <x v="2"/>
    <n v="69"/>
    <x v="1"/>
    <x v="4"/>
  </r>
  <r>
    <n v="4915"/>
    <n v="1956"/>
    <s v="2n Cycle"/>
    <s v="Married"/>
    <n v="53230"/>
    <n v="0"/>
    <n v="1"/>
    <x v="406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n v="732"/>
    <n v="19"/>
    <n v="192.63"/>
    <n v="462.32"/>
    <n v="77.05"/>
    <x v="2"/>
    <n v="70"/>
    <x v="1"/>
    <x v="5"/>
  </r>
  <r>
    <n v="1055"/>
    <n v="1976"/>
    <s v="Master"/>
    <s v="Married"/>
    <n v="53204"/>
    <n v="1"/>
    <n v="1"/>
    <x v="423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n v="45"/>
    <n v="4"/>
    <n v="11.25"/>
    <n v="33.75"/>
    <n v="0"/>
    <x v="2"/>
    <n v="50"/>
    <x v="0"/>
    <x v="5"/>
  </r>
  <r>
    <n v="1406"/>
    <n v="1975"/>
    <s v="Graduation"/>
    <s v="Single"/>
    <n v="53201"/>
    <n v="1"/>
    <n v="1"/>
    <x v="509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n v="415"/>
    <n v="14"/>
    <n v="177.86"/>
    <n v="148.21"/>
    <n v="88.93"/>
    <x v="2"/>
    <n v="51"/>
    <x v="0"/>
    <x v="1"/>
  </r>
  <r>
    <n v="7409"/>
    <n v="1970"/>
    <s v="Graduation"/>
    <s v="Together"/>
    <n v="53187"/>
    <n v="1"/>
    <n v="0"/>
    <x v="51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n v="267"/>
    <n v="11"/>
    <n v="97.09"/>
    <n v="145.63999999999999"/>
    <n v="24.27"/>
    <x v="2"/>
    <n v="56"/>
    <x v="1"/>
    <x v="1"/>
  </r>
  <r>
    <n v="8687"/>
    <n v="1978"/>
    <s v="Graduation"/>
    <s v="Together"/>
    <n v="53172"/>
    <n v="0"/>
    <n v="1"/>
    <x v="239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n v="486"/>
    <n v="13"/>
    <n v="74.77"/>
    <n v="299.08"/>
    <n v="112.15"/>
    <x v="2"/>
    <n v="48"/>
    <x v="0"/>
    <x v="3"/>
  </r>
  <r>
    <n v="4268"/>
    <n v="1959"/>
    <s v="Graduation"/>
    <s v="Married"/>
    <n v="53154"/>
    <n v="0"/>
    <n v="1"/>
    <x v="214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n v="158"/>
    <n v="8"/>
    <n v="59.25"/>
    <n v="79"/>
    <n v="19.75"/>
    <x v="2"/>
    <n v="67"/>
    <x v="1"/>
    <x v="2"/>
  </r>
  <r>
    <n v="5407"/>
    <n v="1954"/>
    <s v="Graduation"/>
    <s v="Together"/>
    <n v="53103"/>
    <n v="0"/>
    <n v="1"/>
    <x v="252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  <n v="1085"/>
    <n v="23"/>
    <n v="471.74"/>
    <n v="330.22"/>
    <n v="283.04000000000002"/>
    <x v="2"/>
    <n v="72"/>
    <x v="2"/>
    <x v="0"/>
  </r>
  <r>
    <n v="125"/>
    <n v="1958"/>
    <s v="2n Cycle"/>
    <s v="Together"/>
    <n v="53083"/>
    <n v="1"/>
    <n v="1"/>
    <x v="51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  <n v="271"/>
    <n v="11"/>
    <n v="123.18"/>
    <n v="123.18"/>
    <n v="24.64"/>
    <x v="2"/>
    <n v="68"/>
    <x v="1"/>
    <x v="3"/>
  </r>
  <r>
    <n v="9967"/>
    <n v="1974"/>
    <s v="Graduation"/>
    <s v="Divorced"/>
    <n v="53034"/>
    <n v="1"/>
    <n v="1"/>
    <x v="512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n v="447"/>
    <n v="14"/>
    <n v="191.57"/>
    <n v="223.5"/>
    <n v="31.93"/>
    <x v="2"/>
    <n v="52"/>
    <x v="0"/>
    <x v="2"/>
  </r>
  <r>
    <n v="3298"/>
    <n v="1956"/>
    <s v="Master"/>
    <s v="Married"/>
    <n v="52973"/>
    <n v="0"/>
    <n v="1"/>
    <x v="276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n v="1152"/>
    <n v="24"/>
    <n v="432"/>
    <n v="432"/>
    <n v="288"/>
    <x v="2"/>
    <n v="70"/>
    <x v="1"/>
    <x v="0"/>
  </r>
  <r>
    <n v="4377"/>
    <n v="1971"/>
    <s v="Graduation"/>
    <s v="Married"/>
    <n v="52914"/>
    <n v="0"/>
    <n v="1"/>
    <x v="513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  <n v="575"/>
    <n v="13"/>
    <n v="309.62"/>
    <n v="132.69"/>
    <n v="132.69"/>
    <x v="2"/>
    <n v="55"/>
    <x v="1"/>
    <x v="4"/>
  </r>
  <r>
    <n v="9405"/>
    <n v="1954"/>
    <s v="PhD"/>
    <s v="Married"/>
    <n v="52869"/>
    <n v="1"/>
    <n v="1"/>
    <x v="315"/>
    <n v="40"/>
    <n v="84"/>
    <n v="3"/>
    <n v="61"/>
    <n v="2"/>
    <n v="1"/>
    <n v="21"/>
    <n v="3"/>
    <n v="3"/>
    <n v="1"/>
    <n v="4"/>
    <n v="7"/>
    <n v="0"/>
    <n v="0"/>
    <n v="0"/>
    <n v="0"/>
    <n v="0"/>
    <n v="1"/>
    <n v="0"/>
    <n v="172"/>
    <n v="8"/>
    <n v="64.5"/>
    <n v="86"/>
    <n v="21.5"/>
    <x v="2"/>
    <n v="72"/>
    <x v="2"/>
    <x v="0"/>
  </r>
  <r>
    <n v="3783"/>
    <n v="1959"/>
    <s v="PhD"/>
    <s v="Married"/>
    <n v="52854"/>
    <n v="1"/>
    <n v="1"/>
    <x v="51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n v="116"/>
    <n v="7"/>
    <n v="33.14"/>
    <n v="66.290000000000006"/>
    <n v="16.57"/>
    <x v="2"/>
    <n v="67"/>
    <x v="1"/>
    <x v="0"/>
  </r>
  <r>
    <n v="5221"/>
    <n v="1957"/>
    <s v="Graduation"/>
    <s v="Married"/>
    <n v="52852"/>
    <n v="0"/>
    <n v="1"/>
    <x v="463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  <n v="879"/>
    <n v="22"/>
    <n v="399.55"/>
    <n v="199.77"/>
    <n v="279.68"/>
    <x v="2"/>
    <n v="69"/>
    <x v="1"/>
    <x v="5"/>
  </r>
  <r>
    <n v="1212"/>
    <n v="1973"/>
    <s v="Graduation"/>
    <s v="Married"/>
    <n v="52845"/>
    <n v="1"/>
    <n v="0"/>
    <x v="515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  <n v="936"/>
    <n v="22"/>
    <n v="340.36"/>
    <n v="255.27"/>
    <n v="340.36"/>
    <x v="2"/>
    <n v="53"/>
    <x v="0"/>
    <x v="1"/>
  </r>
  <r>
    <n v="3732"/>
    <n v="1955"/>
    <s v="Master"/>
    <s v="Married"/>
    <n v="52750"/>
    <n v="0"/>
    <n v="1"/>
    <x v="502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n v="860"/>
    <n v="21"/>
    <n v="204.76"/>
    <n v="368.57"/>
    <n v="286.67"/>
    <x v="2"/>
    <n v="71"/>
    <x v="2"/>
    <x v="4"/>
  </r>
  <r>
    <n v="2920"/>
    <n v="1975"/>
    <s v="PhD"/>
    <s v="Single"/>
    <n v="52614"/>
    <n v="0"/>
    <n v="1"/>
    <x v="463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n v="990"/>
    <n v="14"/>
    <n v="141.43"/>
    <n v="565.71"/>
    <n v="282.86"/>
    <x v="2"/>
    <n v="51"/>
    <x v="0"/>
    <x v="7"/>
  </r>
  <r>
    <n v="2928"/>
    <n v="1975"/>
    <s v="PhD"/>
    <s v="Single"/>
    <n v="52614"/>
    <n v="0"/>
    <n v="1"/>
    <x v="463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n v="990"/>
    <n v="14"/>
    <n v="141.43"/>
    <n v="565.71"/>
    <n v="282.86"/>
    <x v="2"/>
    <n v="51"/>
    <x v="0"/>
    <x v="1"/>
  </r>
  <r>
    <n v="3635"/>
    <n v="1962"/>
    <s v="PhD"/>
    <s v="Single"/>
    <n v="52597"/>
    <n v="0"/>
    <n v="1"/>
    <x v="15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n v="578"/>
    <n v="17"/>
    <n v="204"/>
    <n v="272"/>
    <n v="102"/>
    <x v="2"/>
    <n v="64"/>
    <x v="1"/>
    <x v="0"/>
  </r>
  <r>
    <n v="1131"/>
    <n v="1967"/>
    <s v="PhD"/>
    <s v="Single"/>
    <n v="52569"/>
    <n v="0"/>
    <n v="1"/>
    <x v="69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n v="95"/>
    <n v="6"/>
    <n v="31.67"/>
    <n v="63.33"/>
    <n v="0"/>
    <x v="2"/>
    <n v="59"/>
    <x v="1"/>
    <x v="0"/>
  </r>
  <r>
    <n v="378"/>
    <n v="1971"/>
    <s v="Graduation"/>
    <s v="Married"/>
    <n v="52531"/>
    <n v="0"/>
    <n v="0"/>
    <x v="424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n v="794"/>
    <n v="19"/>
    <n v="292.52999999999997"/>
    <n v="417.89"/>
    <n v="83.58"/>
    <x v="2"/>
    <n v="55"/>
    <x v="1"/>
    <x v="1"/>
  </r>
  <r>
    <n v="1440"/>
    <n v="1978"/>
    <s v="2n Cycle"/>
    <s v="Together"/>
    <n v="52513"/>
    <n v="0"/>
    <n v="0"/>
    <x v="245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n v="1149"/>
    <n v="23"/>
    <n v="449.61"/>
    <n v="449.61"/>
    <n v="249.78"/>
    <x v="2"/>
    <n v="48"/>
    <x v="0"/>
    <x v="1"/>
  </r>
  <r>
    <n v="2683"/>
    <n v="1969"/>
    <s v="Graduation"/>
    <s v="Married"/>
    <n v="52413"/>
    <n v="0"/>
    <n v="2"/>
    <x v="238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n v="910"/>
    <n v="22"/>
    <n v="248.18"/>
    <n v="496.36"/>
    <n v="165.45"/>
    <x v="2"/>
    <n v="57"/>
    <x v="1"/>
    <x v="4"/>
  </r>
  <r>
    <n v="10702"/>
    <n v="1984"/>
    <s v="Graduation"/>
    <s v="Single"/>
    <n v="52413"/>
    <n v="1"/>
    <n v="0"/>
    <x v="5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n v="450"/>
    <n v="15"/>
    <n v="210"/>
    <n v="210"/>
    <n v="30"/>
    <x v="2"/>
    <n v="42"/>
    <x v="0"/>
    <x v="1"/>
  </r>
  <r>
    <n v="3712"/>
    <n v="1959"/>
    <s v="Graduation"/>
    <s v="Divorced"/>
    <n v="52332"/>
    <n v="0"/>
    <n v="0"/>
    <x v="209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  <n v="259"/>
    <n v="11"/>
    <n v="70.64"/>
    <n v="141.27000000000001"/>
    <n v="47.09"/>
    <x v="2"/>
    <n v="67"/>
    <x v="1"/>
    <x v="3"/>
  </r>
  <r>
    <n v="7101"/>
    <n v="1963"/>
    <s v="PhD"/>
    <s v="Widow"/>
    <n v="52278"/>
    <n v="0"/>
    <n v="1"/>
    <x v="47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n v="1198"/>
    <n v="25"/>
    <n v="479.2"/>
    <n v="479.2"/>
    <n v="239.6"/>
    <x v="2"/>
    <n v="63"/>
    <x v="1"/>
    <x v="1"/>
  </r>
  <r>
    <n v="9760"/>
    <n v="1963"/>
    <s v="PhD"/>
    <s v="Widow"/>
    <n v="52278"/>
    <n v="0"/>
    <n v="1"/>
    <x v="475"/>
    <n v="24"/>
    <n v="953"/>
    <n v="0"/>
    <n v="71"/>
    <n v="0"/>
    <n v="0"/>
    <n v="174"/>
    <n v="6"/>
    <n v="10"/>
    <n v="5"/>
    <n v="10"/>
    <n v="8"/>
    <n v="0"/>
    <n v="0"/>
    <n v="0"/>
    <n v="0"/>
    <n v="0"/>
    <n v="1"/>
    <n v="0"/>
    <n v="1198"/>
    <n v="25"/>
    <n v="479.2"/>
    <n v="479.2"/>
    <n v="239.6"/>
    <x v="2"/>
    <n v="63"/>
    <x v="1"/>
    <x v="0"/>
  </r>
  <r>
    <n v="6181"/>
    <n v="1950"/>
    <s v="2n Cycle"/>
    <s v="Together"/>
    <n v="52203"/>
    <n v="0"/>
    <n v="0"/>
    <x v="517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n v="939"/>
    <n v="26"/>
    <n v="288.92"/>
    <n v="397.27"/>
    <n v="252.81"/>
    <x v="2"/>
    <n v="76"/>
    <x v="2"/>
    <x v="2"/>
  </r>
  <r>
    <n v="7264"/>
    <n v="1978"/>
    <s v="2n Cycle"/>
    <s v="Single"/>
    <n v="52195"/>
    <n v="2"/>
    <n v="1"/>
    <x v="156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n v="17"/>
    <n v="3"/>
    <n v="5.67"/>
    <n v="11.33"/>
    <n v="0"/>
    <x v="2"/>
    <n v="48"/>
    <x v="0"/>
    <x v="0"/>
  </r>
  <r>
    <n v="6387"/>
    <n v="1976"/>
    <s v="PhD"/>
    <s v="Together"/>
    <n v="52190"/>
    <n v="1"/>
    <n v="1"/>
    <x v="62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  <n v="77"/>
    <n v="6"/>
    <n v="25.67"/>
    <n v="38.5"/>
    <n v="12.83"/>
    <x v="2"/>
    <n v="50"/>
    <x v="0"/>
    <x v="0"/>
  </r>
  <r>
    <n v="4184"/>
    <n v="1950"/>
    <s v="PhD"/>
    <s v="Together"/>
    <n v="52157"/>
    <n v="0"/>
    <n v="1"/>
    <x v="116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n v="265"/>
    <n v="10"/>
    <n v="79.5"/>
    <n v="132.5"/>
    <n v="53"/>
    <x v="2"/>
    <n v="76"/>
    <x v="2"/>
    <x v="1"/>
  </r>
  <r>
    <n v="1045"/>
    <n v="1965"/>
    <s v="Graduation"/>
    <s v="Together"/>
    <n v="52117"/>
    <n v="0"/>
    <n v="1"/>
    <x v="506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n v="279"/>
    <n v="11"/>
    <n v="126.82"/>
    <n v="101.45"/>
    <n v="50.73"/>
    <x v="2"/>
    <n v="61"/>
    <x v="1"/>
    <x v="1"/>
  </r>
  <r>
    <n v="641"/>
    <n v="1967"/>
    <s v="Graduation"/>
    <s v="Single"/>
    <n v="52074"/>
    <n v="0"/>
    <n v="1"/>
    <x v="518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  <n v="119"/>
    <n v="6"/>
    <n v="39.67"/>
    <n v="39.67"/>
    <n v="39.67"/>
    <x v="2"/>
    <n v="59"/>
    <x v="1"/>
    <x v="3"/>
  </r>
  <r>
    <n v="675"/>
    <n v="1973"/>
    <s v="Master"/>
    <s v="Divorced"/>
    <n v="52034"/>
    <n v="1"/>
    <n v="1"/>
    <x v="176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n v="332"/>
    <n v="11"/>
    <n v="120.73"/>
    <n v="150.91"/>
    <n v="60.36"/>
    <x v="2"/>
    <n v="53"/>
    <x v="0"/>
    <x v="1"/>
  </r>
  <r>
    <n v="5589"/>
    <n v="1964"/>
    <s v="Graduation"/>
    <s v="Divorced"/>
    <n v="51983"/>
    <n v="0"/>
    <n v="1"/>
    <x v="358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n v="793"/>
    <n v="21"/>
    <n v="339.86"/>
    <n v="377.62"/>
    <n v="75.52"/>
    <x v="2"/>
    <n v="62"/>
    <x v="1"/>
    <x v="3"/>
  </r>
  <r>
    <n v="11039"/>
    <n v="1975"/>
    <s v="Graduation"/>
    <s v="Married"/>
    <n v="51948"/>
    <n v="0"/>
    <n v="1"/>
    <x v="157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n v="311"/>
    <n v="11"/>
    <n v="141.36000000000001"/>
    <n v="113.09"/>
    <n v="56.55"/>
    <x v="2"/>
    <n v="51"/>
    <x v="0"/>
    <x v="1"/>
  </r>
  <r>
    <n v="4682"/>
    <n v="1958"/>
    <s v="Graduation"/>
    <s v="Married"/>
    <n v="51876"/>
    <n v="0"/>
    <n v="0"/>
    <x v="519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n v="310"/>
    <n v="12"/>
    <n v="51.67"/>
    <n v="206.67"/>
    <n v="51.67"/>
    <x v="2"/>
    <n v="68"/>
    <x v="1"/>
    <x v="5"/>
  </r>
  <r>
    <n v="11100"/>
    <n v="1972"/>
    <s v="Graduation"/>
    <s v="Divorced"/>
    <n v="51813"/>
    <n v="1"/>
    <n v="1"/>
    <x v="52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n v="63"/>
    <n v="5"/>
    <n v="25.2"/>
    <n v="37.799999999999997"/>
    <n v="0"/>
    <x v="2"/>
    <n v="54"/>
    <x v="0"/>
    <x v="4"/>
  </r>
  <r>
    <n v="2853"/>
    <n v="1980"/>
    <s v="Graduation"/>
    <s v="Single"/>
    <n v="51766"/>
    <n v="1"/>
    <n v="0"/>
    <x v="521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n v="275"/>
    <n v="10"/>
    <n v="110"/>
    <n v="110"/>
    <n v="55"/>
    <x v="2"/>
    <n v="46"/>
    <x v="0"/>
    <x v="4"/>
  </r>
  <r>
    <n v="8286"/>
    <n v="1965"/>
    <s v="PhD"/>
    <s v="Together"/>
    <n v="51717"/>
    <n v="0"/>
    <n v="1"/>
    <x v="164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  <n v="122"/>
    <n v="7"/>
    <n v="52.29"/>
    <n v="69.709999999999994"/>
    <n v="0"/>
    <x v="2"/>
    <n v="61"/>
    <x v="1"/>
    <x v="0"/>
  </r>
  <r>
    <n v="6497"/>
    <n v="1960"/>
    <s v="Graduation"/>
    <s v="Married"/>
    <n v="51651"/>
    <n v="0"/>
    <n v="1"/>
    <x v="132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n v="433"/>
    <n v="13"/>
    <n v="199.85"/>
    <n v="166.54"/>
    <n v="66.62"/>
    <x v="2"/>
    <n v="66"/>
    <x v="1"/>
    <x v="6"/>
  </r>
  <r>
    <n v="7698"/>
    <n v="1976"/>
    <s v="PhD"/>
    <s v="Married"/>
    <n v="51650"/>
    <n v="0"/>
    <n v="1"/>
    <x v="9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n v="191"/>
    <n v="9"/>
    <n v="84.89"/>
    <n v="84.89"/>
    <n v="21.22"/>
    <x v="2"/>
    <n v="50"/>
    <x v="0"/>
    <x v="3"/>
  </r>
  <r>
    <n v="5092"/>
    <n v="1949"/>
    <s v="PhD"/>
    <s v="Widow"/>
    <n v="51569"/>
    <n v="0"/>
    <n v="1"/>
    <x v="509"/>
    <n v="39"/>
    <n v="380"/>
    <n v="0"/>
    <n v="47"/>
    <n v="6"/>
    <n v="0"/>
    <n v="34"/>
    <n v="4"/>
    <n v="7"/>
    <n v="1"/>
    <n v="7"/>
    <n v="8"/>
    <n v="0"/>
    <n v="1"/>
    <n v="0"/>
    <n v="0"/>
    <n v="0"/>
    <n v="1"/>
    <n v="0"/>
    <n v="467"/>
    <n v="15"/>
    <n v="217.93"/>
    <n v="217.93"/>
    <n v="31.13"/>
    <x v="2"/>
    <n v="77"/>
    <x v="2"/>
    <x v="1"/>
  </r>
  <r>
    <n v="3202"/>
    <n v="1987"/>
    <s v="PhD"/>
    <s v="Married"/>
    <n v="51563"/>
    <n v="0"/>
    <n v="0"/>
    <x v="355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  <n v="1250"/>
    <n v="18"/>
    <n v="277.77999999999997"/>
    <n v="694.44"/>
    <n v="277.77999999999997"/>
    <x v="2"/>
    <n v="39"/>
    <x v="3"/>
    <x v="0"/>
  </r>
  <r>
    <n v="709"/>
    <n v="1952"/>
    <s v="Graduation"/>
    <s v="Divorced"/>
    <n v="51537"/>
    <n v="0"/>
    <n v="1"/>
    <x v="44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n v="1103"/>
    <n v="15"/>
    <n v="147.07"/>
    <n v="808.87"/>
    <n v="147.07"/>
    <x v="2"/>
    <n v="74"/>
    <x v="2"/>
    <x v="0"/>
  </r>
  <r>
    <n v="10664"/>
    <n v="1949"/>
    <s v="Master"/>
    <s v="Widow"/>
    <n v="51529"/>
    <n v="0"/>
    <n v="1"/>
    <x v="522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n v="467"/>
    <n v="15"/>
    <n v="280.2"/>
    <n v="155.66999999999999"/>
    <n v="31.13"/>
    <x v="2"/>
    <n v="77"/>
    <x v="2"/>
    <x v="1"/>
  </r>
  <r>
    <n v="7938"/>
    <n v="1958"/>
    <s v="PhD"/>
    <s v="Together"/>
    <n v="51518"/>
    <n v="0"/>
    <n v="1"/>
    <x v="428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n v="449"/>
    <n v="15"/>
    <n v="89.8"/>
    <n v="299.33"/>
    <n v="59.87"/>
    <x v="2"/>
    <n v="68"/>
    <x v="1"/>
    <x v="5"/>
  </r>
  <r>
    <n v="5837"/>
    <n v="1967"/>
    <s v="Graduation"/>
    <s v="Married"/>
    <n v="51479"/>
    <n v="1"/>
    <n v="1"/>
    <x v="523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n v="494"/>
    <n v="15"/>
    <n v="197.6"/>
    <n v="197.6"/>
    <n v="98.8"/>
    <x v="2"/>
    <n v="59"/>
    <x v="1"/>
    <x v="1"/>
  </r>
  <r>
    <n v="3602"/>
    <n v="1958"/>
    <s v="Master"/>
    <s v="Married"/>
    <n v="51412"/>
    <n v="0"/>
    <n v="1"/>
    <x v="103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n v="195"/>
    <n v="9"/>
    <n v="65"/>
    <n v="86.67"/>
    <n v="43.33"/>
    <x v="2"/>
    <n v="68"/>
    <x v="1"/>
    <x v="1"/>
  </r>
  <r>
    <n v="73"/>
    <n v="1953"/>
    <s v="PhD"/>
    <s v="Single"/>
    <n v="51411"/>
    <n v="1"/>
    <n v="2"/>
    <x v="198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n v="18"/>
    <n v="3"/>
    <n v="0"/>
    <n v="18"/>
    <n v="0"/>
    <x v="2"/>
    <n v="73"/>
    <x v="2"/>
    <x v="3"/>
  </r>
  <r>
    <n v="7108"/>
    <n v="1965"/>
    <s v="Master"/>
    <s v="Widow"/>
    <n v="51390"/>
    <n v="1"/>
    <n v="1"/>
    <x v="415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n v="353"/>
    <n v="12"/>
    <n v="147.08000000000001"/>
    <n v="147.08000000000001"/>
    <n v="58.83"/>
    <x v="2"/>
    <n v="61"/>
    <x v="1"/>
    <x v="0"/>
  </r>
  <r>
    <n v="5250"/>
    <n v="1943"/>
    <s v="Master"/>
    <s v="Widow"/>
    <n v="51381.5"/>
    <n v="0"/>
    <n v="0"/>
    <x v="3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1"/>
    <n v="0"/>
    <n v="1564"/>
    <n v="21"/>
    <n v="372.38"/>
    <n v="819.24"/>
    <n v="372.38"/>
    <x v="2"/>
    <n v="83"/>
    <x v="2"/>
    <x v="6"/>
  </r>
  <r>
    <n v="7244"/>
    <n v="1951"/>
    <s v="Graduation"/>
    <s v="Single"/>
    <n v="51381.5"/>
    <n v="2"/>
    <n v="1"/>
    <x v="452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  <n v="124"/>
    <n v="7"/>
    <n v="35.43"/>
    <n v="70.86"/>
    <n v="17.71"/>
    <x v="2"/>
    <n v="75"/>
    <x v="2"/>
    <x v="6"/>
  </r>
  <r>
    <n v="10339"/>
    <n v="1954"/>
    <s v="Master"/>
    <s v="Together"/>
    <n v="51381.5"/>
    <n v="0"/>
    <n v="1"/>
    <x v="317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  <n v="207"/>
    <n v="9"/>
    <n v="92"/>
    <n v="92"/>
    <n v="23"/>
    <x v="2"/>
    <n v="72"/>
    <x v="2"/>
    <x v="6"/>
  </r>
  <r>
    <n v="3117"/>
    <n v="1955"/>
    <s v="Graduation"/>
    <s v="Single"/>
    <n v="51381.5"/>
    <n v="0"/>
    <n v="1"/>
    <x v="354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  <n v="450"/>
    <n v="12"/>
    <n v="225"/>
    <n v="187.5"/>
    <n v="37.5"/>
    <x v="2"/>
    <n v="71"/>
    <x v="2"/>
    <x v="6"/>
  </r>
  <r>
    <n v="8996"/>
    <n v="1957"/>
    <s v="PhD"/>
    <s v="Married"/>
    <n v="51381.5"/>
    <n v="2"/>
    <n v="1"/>
    <x v="122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  <n v="603"/>
    <n v="17"/>
    <n v="248.29"/>
    <n v="283.76"/>
    <n v="70.94"/>
    <x v="2"/>
    <n v="69"/>
    <x v="1"/>
    <x v="5"/>
  </r>
  <r>
    <n v="9235"/>
    <n v="1957"/>
    <s v="Graduation"/>
    <s v="Single"/>
    <n v="51381.5"/>
    <n v="1"/>
    <n v="1"/>
    <x v="52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  <n v="18"/>
    <n v="3"/>
    <n v="6"/>
    <n v="12"/>
    <n v="0"/>
    <x v="2"/>
    <n v="69"/>
    <x v="1"/>
    <x v="5"/>
  </r>
  <r>
    <n v="2902"/>
    <n v="1958"/>
    <s v="Graduation"/>
    <s v="Together"/>
    <n v="51381.5"/>
    <n v="1"/>
    <n v="1"/>
    <x v="395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  <n v="45"/>
    <n v="4"/>
    <n v="11.25"/>
    <n v="33.75"/>
    <n v="0"/>
    <x v="2"/>
    <n v="68"/>
    <x v="1"/>
    <x v="6"/>
  </r>
  <r>
    <n v="7281"/>
    <n v="1959"/>
    <s v="PhD"/>
    <s v="Single"/>
    <n v="51381.5"/>
    <n v="0"/>
    <n v="0"/>
    <x v="113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  <n v="186"/>
    <n v="8"/>
    <n v="23.25"/>
    <n v="93"/>
    <n v="69.75"/>
    <x v="2"/>
    <n v="67"/>
    <x v="1"/>
    <x v="6"/>
  </r>
  <r>
    <n v="8268"/>
    <n v="1961"/>
    <s v="PhD"/>
    <s v="Married"/>
    <n v="51381.5"/>
    <n v="0"/>
    <n v="1"/>
    <x v="499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n v="404"/>
    <n v="14"/>
    <n v="173.14"/>
    <n v="202"/>
    <n v="28.86"/>
    <x v="2"/>
    <n v="65"/>
    <x v="1"/>
    <x v="4"/>
  </r>
  <r>
    <n v="1295"/>
    <n v="1963"/>
    <s v="Graduation"/>
    <s v="Married"/>
    <n v="51381.5"/>
    <n v="0"/>
    <n v="1"/>
    <x v="525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  <n v="725"/>
    <n v="18"/>
    <n v="241.67"/>
    <n v="281.94"/>
    <n v="201.39"/>
    <x v="2"/>
    <n v="63"/>
    <x v="1"/>
    <x v="4"/>
  </r>
  <r>
    <n v="4345"/>
    <n v="1964"/>
    <s v="2n Cycle"/>
    <s v="Single"/>
    <n v="51381.5"/>
    <n v="1"/>
    <n v="1"/>
    <x v="369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  <n v="21"/>
    <n v="3"/>
    <n v="7"/>
    <n v="14"/>
    <n v="0"/>
    <x v="2"/>
    <n v="62"/>
    <x v="1"/>
    <x v="6"/>
  </r>
  <r>
    <n v="7187"/>
    <n v="1969"/>
    <s v="Master"/>
    <s v="Together"/>
    <n v="51381.5"/>
    <n v="1"/>
    <n v="1"/>
    <x v="253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  <n v="721"/>
    <n v="18"/>
    <n v="160.22"/>
    <n v="160.22"/>
    <n v="400.56"/>
    <x v="2"/>
    <n v="57"/>
    <x v="1"/>
    <x v="6"/>
  </r>
  <r>
    <n v="2863"/>
    <n v="1970"/>
    <s v="Graduation"/>
    <s v="Single"/>
    <n v="51381.5"/>
    <n v="1"/>
    <n v="2"/>
    <x v="302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  <n v="1052"/>
    <n v="15"/>
    <n v="140.27000000000001"/>
    <n v="701.33"/>
    <n v="210.4"/>
    <x v="2"/>
    <n v="56"/>
    <x v="1"/>
    <x v="1"/>
  </r>
  <r>
    <n v="10475"/>
    <n v="1970"/>
    <s v="Master"/>
    <s v="Together"/>
    <n v="51381.5"/>
    <n v="0"/>
    <n v="1"/>
    <x v="455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  <n v="317"/>
    <n v="12"/>
    <n v="105.67"/>
    <n v="158.5"/>
    <n v="52.83"/>
    <x v="2"/>
    <n v="56"/>
    <x v="1"/>
    <x v="2"/>
  </r>
  <r>
    <n v="5079"/>
    <n v="1971"/>
    <s v="Graduation"/>
    <s v="Married"/>
    <n v="51381.5"/>
    <n v="1"/>
    <n v="1"/>
    <x v="11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  <n v="97"/>
    <n v="6"/>
    <n v="32.33"/>
    <n v="48.5"/>
    <n v="16.170000000000002"/>
    <x v="2"/>
    <n v="55"/>
    <x v="1"/>
    <x v="6"/>
  </r>
  <r>
    <n v="3769"/>
    <n v="1972"/>
    <s v="PhD"/>
    <s v="Together"/>
    <n v="51381.5"/>
    <n v="1"/>
    <n v="0"/>
    <x v="38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n v="42"/>
    <n v="4"/>
    <n v="10.5"/>
    <n v="31.5"/>
    <n v="0"/>
    <x v="2"/>
    <n v="54"/>
    <x v="0"/>
    <x v="6"/>
  </r>
  <r>
    <n v="5798"/>
    <n v="1973"/>
    <s v="Master"/>
    <s v="Together"/>
    <n v="51381.5"/>
    <n v="0"/>
    <n v="0"/>
    <x v="3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  <n v="985"/>
    <n v="14"/>
    <n v="140.71"/>
    <n v="562.86"/>
    <n v="281.43"/>
    <x v="2"/>
    <n v="53"/>
    <x v="0"/>
    <x v="5"/>
  </r>
  <r>
    <n v="10629"/>
    <n v="1973"/>
    <s v="2n Cycle"/>
    <s v="Married"/>
    <n v="51381.5"/>
    <n v="1"/>
    <n v="0"/>
    <x v="185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  <n v="109"/>
    <n v="6"/>
    <n v="54.5"/>
    <n v="54.5"/>
    <n v="0"/>
    <x v="2"/>
    <n v="53"/>
    <x v="0"/>
    <x v="5"/>
  </r>
  <r>
    <n v="8720"/>
    <n v="1978"/>
    <s v="2n Cycle"/>
    <s v="Together"/>
    <n v="51381.5"/>
    <n v="0"/>
    <n v="0"/>
    <x v="359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  <n v="1679"/>
    <n v="1"/>
    <n v="0"/>
    <n v="1679"/>
    <n v="0"/>
    <x v="2"/>
    <n v="48"/>
    <x v="0"/>
    <x v="3"/>
  </r>
  <r>
    <n v="1612"/>
    <n v="1981"/>
    <s v="PhD"/>
    <s v="Single"/>
    <n v="51381.5"/>
    <n v="1"/>
    <n v="0"/>
    <x v="526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n v="47"/>
    <n v="6"/>
    <n v="23.5"/>
    <n v="23.5"/>
    <n v="0"/>
    <x v="2"/>
    <n v="45"/>
    <x v="0"/>
    <x v="6"/>
  </r>
  <r>
    <n v="8557"/>
    <n v="1982"/>
    <s v="Graduation"/>
    <s v="Single"/>
    <n v="51381.5"/>
    <n v="1"/>
    <n v="0"/>
    <x v="426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n v="46"/>
    <n v="5"/>
    <n v="18.399999999999999"/>
    <n v="27.6"/>
    <n v="0"/>
    <x v="2"/>
    <n v="44"/>
    <x v="0"/>
    <x v="6"/>
  </r>
  <r>
    <n v="1994"/>
    <n v="1983"/>
    <s v="Graduation"/>
    <s v="Married"/>
    <n v="51381.5"/>
    <n v="1"/>
    <n v="0"/>
    <x v="97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  <n v="19"/>
    <n v="3"/>
    <n v="6.33"/>
    <n v="12.67"/>
    <n v="0"/>
    <x v="2"/>
    <n v="43"/>
    <x v="0"/>
    <x v="2"/>
  </r>
  <r>
    <n v="5255"/>
    <n v="1986"/>
    <s v="Graduation"/>
    <s v="Single"/>
    <n v="51381.5"/>
    <n v="1"/>
    <n v="0"/>
    <x v="348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  <n v="637"/>
    <n v="27"/>
    <n v="637"/>
    <n v="0"/>
    <n v="0"/>
    <x v="2"/>
    <n v="40"/>
    <x v="0"/>
    <x v="6"/>
  </r>
  <r>
    <n v="2437"/>
    <n v="1989"/>
    <s v="Graduation"/>
    <s v="Married"/>
    <n v="51381.5"/>
    <n v="0"/>
    <n v="0"/>
    <x v="1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  <n v="1611"/>
    <n v="23"/>
    <n v="420.26"/>
    <n v="840.52"/>
    <n v="350.22"/>
    <x v="2"/>
    <n v="37"/>
    <x v="3"/>
    <x v="1"/>
  </r>
  <r>
    <n v="4552"/>
    <n v="1991"/>
    <s v="Graduation"/>
    <s v="Married"/>
    <n v="51373"/>
    <n v="0"/>
    <n v="0"/>
    <x v="527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n v="393"/>
    <n v="11"/>
    <n v="107.18"/>
    <n v="107.18"/>
    <n v="178.64"/>
    <x v="2"/>
    <n v="35"/>
    <x v="3"/>
    <x v="1"/>
  </r>
  <r>
    <n v="7375"/>
    <n v="1976"/>
    <s v="Graduation"/>
    <s v="Together"/>
    <n v="51369"/>
    <n v="0"/>
    <n v="1"/>
    <x v="528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n v="576"/>
    <n v="14"/>
    <n v="329.14"/>
    <n v="164.57"/>
    <n v="82.29"/>
    <x v="2"/>
    <n v="50"/>
    <x v="0"/>
    <x v="0"/>
  </r>
  <r>
    <n v="10144"/>
    <n v="1976"/>
    <s v="Graduation"/>
    <s v="Together"/>
    <n v="51369"/>
    <n v="0"/>
    <n v="1"/>
    <x v="528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n v="576"/>
    <n v="14"/>
    <n v="329.14"/>
    <n v="164.57"/>
    <n v="82.29"/>
    <x v="2"/>
    <n v="50"/>
    <x v="0"/>
    <x v="0"/>
  </r>
  <r>
    <n v="10341"/>
    <n v="1948"/>
    <s v="Graduation"/>
    <s v="Together"/>
    <n v="51315"/>
    <n v="0"/>
    <n v="0"/>
    <x v="529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n v="222"/>
    <n v="9"/>
    <n v="49.33"/>
    <n v="123.33"/>
    <n v="49.33"/>
    <x v="2"/>
    <n v="78"/>
    <x v="2"/>
    <x v="6"/>
  </r>
  <r>
    <n v="8159"/>
    <n v="1968"/>
    <s v="Graduation"/>
    <s v="Married"/>
    <n v="51287"/>
    <n v="1"/>
    <n v="1"/>
    <x v="53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n v="182"/>
    <n v="8"/>
    <n v="91"/>
    <n v="68.25"/>
    <n v="22.75"/>
    <x v="2"/>
    <n v="58"/>
    <x v="1"/>
    <x v="1"/>
  </r>
  <r>
    <n v="11075"/>
    <n v="1978"/>
    <s v="Graduation"/>
    <s v="Married"/>
    <n v="51267"/>
    <n v="1"/>
    <n v="1"/>
    <x v="273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n v="270"/>
    <n v="11"/>
    <n v="73.64"/>
    <n v="122.73"/>
    <n v="73.64"/>
    <x v="2"/>
    <n v="48"/>
    <x v="0"/>
    <x v="4"/>
  </r>
  <r>
    <n v="4656"/>
    <n v="1990"/>
    <s v="2n Cycle"/>
    <s v="Single"/>
    <n v="51250"/>
    <n v="1"/>
    <n v="0"/>
    <x v="124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  <n v="710"/>
    <n v="19"/>
    <n v="373.68"/>
    <n v="149.47"/>
    <n v="186.84"/>
    <x v="2"/>
    <n v="36"/>
    <x v="3"/>
    <x v="0"/>
  </r>
  <r>
    <n v="8825"/>
    <n v="1962"/>
    <s v="Graduation"/>
    <s v="Together"/>
    <n v="51195"/>
    <n v="1"/>
    <n v="1"/>
    <x v="455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n v="564"/>
    <n v="16"/>
    <n v="317.25"/>
    <n v="176.25"/>
    <n v="70.5"/>
    <x v="2"/>
    <n v="64"/>
    <x v="1"/>
    <x v="0"/>
  </r>
  <r>
    <n v="326"/>
    <n v="1973"/>
    <s v="Graduation"/>
    <s v="Married"/>
    <n v="51148"/>
    <n v="1"/>
    <n v="1"/>
    <x v="3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n v="315"/>
    <n v="12"/>
    <n v="131.25"/>
    <n v="157.5"/>
    <n v="26.25"/>
    <x v="2"/>
    <n v="53"/>
    <x v="0"/>
    <x v="3"/>
  </r>
  <r>
    <n v="6663"/>
    <n v="1940"/>
    <s v="PhD"/>
    <s v="Single"/>
    <n v="51141"/>
    <n v="0"/>
    <n v="0"/>
    <x v="531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n v="157"/>
    <n v="8"/>
    <n v="58.88"/>
    <n v="78.5"/>
    <n v="19.63"/>
    <x v="2"/>
    <n v="86"/>
    <x v="2"/>
    <x v="1"/>
  </r>
  <r>
    <n v="2461"/>
    <n v="1955"/>
    <s v="Master"/>
    <s v="Single"/>
    <n v="51124"/>
    <n v="1"/>
    <n v="1"/>
    <x v="532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n v="43"/>
    <n v="4"/>
    <n v="10.75"/>
    <n v="32.25"/>
    <n v="0"/>
    <x v="2"/>
    <n v="71"/>
    <x v="2"/>
    <x v="4"/>
  </r>
  <r>
    <n v="8017"/>
    <n v="1981"/>
    <s v="2n Cycle"/>
    <s v="Married"/>
    <n v="51111"/>
    <n v="1"/>
    <n v="1"/>
    <x v="533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n v="55"/>
    <n v="5"/>
    <n v="22"/>
    <n v="33"/>
    <n v="0"/>
    <x v="2"/>
    <n v="45"/>
    <x v="0"/>
    <x v="0"/>
  </r>
  <r>
    <n v="10490"/>
    <n v="1969"/>
    <s v="PhD"/>
    <s v="Married"/>
    <n v="51039"/>
    <n v="1"/>
    <n v="1"/>
    <x v="534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n v="417"/>
    <n v="12"/>
    <n v="208.5"/>
    <n v="139"/>
    <n v="69.5"/>
    <x v="2"/>
    <n v="57"/>
    <x v="1"/>
    <x v="6"/>
  </r>
  <r>
    <n v="455"/>
    <n v="1946"/>
    <s v="PhD"/>
    <s v="Married"/>
    <n v="51012"/>
    <n v="0"/>
    <n v="0"/>
    <x v="92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n v="209"/>
    <n v="9"/>
    <n v="92.89"/>
    <n v="92.89"/>
    <n v="23.22"/>
    <x v="2"/>
    <n v="80"/>
    <x v="2"/>
    <x v="1"/>
  </r>
  <r>
    <n v="7592"/>
    <n v="1946"/>
    <s v="PhD"/>
    <s v="Married"/>
    <n v="51012"/>
    <n v="0"/>
    <n v="0"/>
    <x v="92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n v="209"/>
    <n v="9"/>
    <n v="92.89"/>
    <n v="92.89"/>
    <n v="23.22"/>
    <x v="2"/>
    <n v="80"/>
    <x v="2"/>
    <x v="1"/>
  </r>
  <r>
    <n v="1118"/>
    <n v="1956"/>
    <s v="Master"/>
    <s v="Married"/>
    <n v="50965"/>
    <n v="0"/>
    <n v="1"/>
    <x v="348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  <n v="685"/>
    <n v="19"/>
    <n v="360.53"/>
    <n v="180.26"/>
    <n v="144.21"/>
    <x v="2"/>
    <n v="70"/>
    <x v="1"/>
    <x v="1"/>
  </r>
  <r>
    <n v="10160"/>
    <n v="1956"/>
    <s v="Master"/>
    <s v="Together"/>
    <n v="50943"/>
    <n v="0"/>
    <n v="1"/>
    <x v="535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n v="46"/>
    <n v="4"/>
    <n v="11.5"/>
    <n v="34.5"/>
    <n v="0"/>
    <x v="2"/>
    <n v="70"/>
    <x v="1"/>
    <x v="1"/>
  </r>
  <r>
    <n v="9347"/>
    <n v="1956"/>
    <s v="Master"/>
    <s v="Together"/>
    <n v="50943"/>
    <n v="0"/>
    <n v="1"/>
    <x v="535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n v="46"/>
    <n v="4"/>
    <n v="11.5"/>
    <n v="34.5"/>
    <n v="0"/>
    <x v="2"/>
    <n v="70"/>
    <x v="1"/>
    <x v="1"/>
  </r>
  <r>
    <n v="8148"/>
    <n v="1956"/>
    <s v="Master"/>
    <s v="Together"/>
    <n v="50898"/>
    <n v="1"/>
    <n v="1"/>
    <x v="153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n v="859"/>
    <n v="20"/>
    <n v="257.7"/>
    <n v="515.4"/>
    <n v="85.9"/>
    <x v="2"/>
    <n v="70"/>
    <x v="1"/>
    <x v="0"/>
  </r>
  <r>
    <n v="6271"/>
    <n v="1952"/>
    <s v="PhD"/>
    <s v="Married"/>
    <n v="50870"/>
    <n v="0"/>
    <n v="1"/>
    <x v="533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n v="63"/>
    <n v="5"/>
    <n v="25.2"/>
    <n v="37.799999999999997"/>
    <n v="0"/>
    <x v="2"/>
    <n v="74"/>
    <x v="2"/>
    <x v="1"/>
  </r>
  <r>
    <n v="2286"/>
    <n v="1962"/>
    <s v="Graduation"/>
    <s v="Single"/>
    <n v="50785"/>
    <n v="1"/>
    <n v="1"/>
    <x v="112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n v="114"/>
    <n v="6"/>
    <n v="38"/>
    <n v="57"/>
    <n v="19"/>
    <x v="2"/>
    <n v="64"/>
    <x v="1"/>
    <x v="4"/>
  </r>
  <r>
    <n v="2061"/>
    <n v="1955"/>
    <s v="Graduation"/>
    <s v="Married"/>
    <n v="50737"/>
    <n v="0"/>
    <n v="1"/>
    <x v="152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  <n v="99"/>
    <n v="6"/>
    <n v="33"/>
    <n v="66"/>
    <n v="0"/>
    <x v="2"/>
    <n v="71"/>
    <x v="2"/>
    <x v="1"/>
  </r>
  <r>
    <n v="1165"/>
    <n v="1958"/>
    <s v="PhD"/>
    <s v="Single"/>
    <n v="50729"/>
    <n v="1"/>
    <n v="1"/>
    <x v="469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n v="496"/>
    <n v="15"/>
    <n v="198.4"/>
    <n v="231.47"/>
    <n v="66.13"/>
    <x v="2"/>
    <n v="68"/>
    <x v="1"/>
    <x v="0"/>
  </r>
  <r>
    <n v="4690"/>
    <n v="1953"/>
    <s v="Graduation"/>
    <s v="Married"/>
    <n v="50725"/>
    <n v="0"/>
    <n v="1"/>
    <x v="284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n v="586"/>
    <n v="17"/>
    <n v="275.76"/>
    <n v="275.76"/>
    <n v="34.47"/>
    <x v="2"/>
    <n v="73"/>
    <x v="2"/>
    <x v="4"/>
  </r>
  <r>
    <n v="6097"/>
    <n v="1959"/>
    <s v="Graduation"/>
    <s v="Single"/>
    <n v="50664"/>
    <n v="1"/>
    <n v="1"/>
    <x v="29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n v="561"/>
    <n v="15"/>
    <n v="299.2"/>
    <n v="224.4"/>
    <n v="37.4"/>
    <x v="2"/>
    <n v="67"/>
    <x v="1"/>
    <x v="0"/>
  </r>
  <r>
    <n v="4725"/>
    <n v="1950"/>
    <s v="PhD"/>
    <s v="Together"/>
    <n v="50616"/>
    <n v="0"/>
    <n v="1"/>
    <x v="474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n v="67"/>
    <n v="6"/>
    <n v="11.17"/>
    <n v="44.67"/>
    <n v="11.17"/>
    <x v="2"/>
    <n v="76"/>
    <x v="2"/>
    <x v="1"/>
  </r>
  <r>
    <n v="5180"/>
    <n v="1968"/>
    <s v="PhD"/>
    <s v="Divorced"/>
    <n v="50616"/>
    <n v="0"/>
    <n v="1"/>
    <x v="536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n v="149"/>
    <n v="8"/>
    <n v="74.5"/>
    <n v="74.5"/>
    <n v="0"/>
    <x v="2"/>
    <n v="58"/>
    <x v="1"/>
    <x v="1"/>
  </r>
  <r>
    <n v="5675"/>
    <n v="1960"/>
    <s v="PhD"/>
    <s v="Divorced"/>
    <n v="50611"/>
    <n v="0"/>
    <n v="1"/>
    <x v="24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  <n v="493"/>
    <n v="16"/>
    <n v="123.25"/>
    <n v="215.69"/>
    <n v="154.06"/>
    <x v="2"/>
    <n v="66"/>
    <x v="1"/>
    <x v="2"/>
  </r>
  <r>
    <n v="7230"/>
    <n v="1960"/>
    <s v="PhD"/>
    <s v="Divorced"/>
    <n v="50611"/>
    <n v="0"/>
    <n v="1"/>
    <x v="240"/>
    <n v="98"/>
    <n v="459"/>
    <n v="0"/>
    <n v="24"/>
    <n v="6"/>
    <n v="0"/>
    <n v="4"/>
    <n v="6"/>
    <n v="4"/>
    <n v="5"/>
    <n v="7"/>
    <n v="6"/>
    <n v="0"/>
    <n v="1"/>
    <n v="0"/>
    <n v="0"/>
    <n v="0"/>
    <n v="1"/>
    <n v="0"/>
    <n v="493"/>
    <n v="16"/>
    <n v="123.25"/>
    <n v="215.69"/>
    <n v="154.06"/>
    <x v="2"/>
    <n v="66"/>
    <x v="1"/>
    <x v="2"/>
  </r>
  <r>
    <n v="9140"/>
    <n v="1960"/>
    <s v="2n Cycle"/>
    <s v="Together"/>
    <n v="50523"/>
    <n v="1"/>
    <n v="1"/>
    <x v="29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n v="91"/>
    <n v="6"/>
    <n v="30.33"/>
    <n v="60.67"/>
    <n v="0"/>
    <x v="2"/>
    <n v="66"/>
    <x v="1"/>
    <x v="2"/>
  </r>
  <r>
    <n v="8594"/>
    <n v="1958"/>
    <s v="PhD"/>
    <s v="Widow"/>
    <n v="50520"/>
    <n v="0"/>
    <n v="1"/>
    <x v="537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n v="135"/>
    <n v="7"/>
    <n v="57.86"/>
    <n v="57.86"/>
    <n v="19.29"/>
    <x v="2"/>
    <n v="68"/>
    <x v="1"/>
    <x v="1"/>
  </r>
  <r>
    <n v="2632"/>
    <n v="1954"/>
    <s v="Graduation"/>
    <s v="Married"/>
    <n v="50501"/>
    <n v="1"/>
    <n v="1"/>
    <x v="538"/>
    <n v="10"/>
    <n v="297"/>
    <n v="0"/>
    <n v="38"/>
    <n v="13"/>
    <n v="0"/>
    <n v="152"/>
    <n v="7"/>
    <n v="5"/>
    <n v="4"/>
    <n v="4"/>
    <n v="6"/>
    <n v="1"/>
    <n v="0"/>
    <n v="0"/>
    <n v="0"/>
    <n v="0"/>
    <n v="1"/>
    <n v="0"/>
    <n v="500"/>
    <n v="13"/>
    <n v="192.31"/>
    <n v="153.85"/>
    <n v="153.85"/>
    <x v="2"/>
    <n v="72"/>
    <x v="2"/>
    <x v="3"/>
  </r>
  <r>
    <n v="1349"/>
    <n v="1970"/>
    <s v="Graduation"/>
    <s v="Married"/>
    <n v="50447"/>
    <n v="2"/>
    <n v="0"/>
    <x v="539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n v="148"/>
    <n v="7"/>
    <n v="63.43"/>
    <n v="63.43"/>
    <n v="21.14"/>
    <x v="2"/>
    <n v="56"/>
    <x v="1"/>
    <x v="3"/>
  </r>
  <r>
    <n v="9973"/>
    <n v="1963"/>
    <s v="Graduation"/>
    <s v="Married"/>
    <n v="50437"/>
    <n v="0"/>
    <n v="2"/>
    <x v="54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n v="490"/>
    <n v="16"/>
    <n v="214.38"/>
    <n v="245"/>
    <n v="30.63"/>
    <x v="2"/>
    <n v="63"/>
    <x v="1"/>
    <x v="1"/>
  </r>
  <r>
    <n v="4452"/>
    <n v="1957"/>
    <s v="Graduation"/>
    <s v="Single"/>
    <n v="50388"/>
    <n v="0"/>
    <n v="1"/>
    <x v="8"/>
    <n v="3"/>
    <n v="292"/>
    <n v="6"/>
    <n v="37"/>
    <n v="0"/>
    <n v="3"/>
    <n v="34"/>
    <n v="4"/>
    <n v="6"/>
    <n v="1"/>
    <n v="6"/>
    <n v="7"/>
    <n v="0"/>
    <n v="1"/>
    <n v="0"/>
    <n v="1"/>
    <n v="0"/>
    <n v="1"/>
    <n v="0"/>
    <n v="372"/>
    <n v="13"/>
    <n v="171.69"/>
    <n v="171.69"/>
    <n v="28.62"/>
    <x v="2"/>
    <n v="69"/>
    <x v="1"/>
    <x v="5"/>
  </r>
  <r>
    <n v="10307"/>
    <n v="1956"/>
    <s v="Graduation"/>
    <s v="Married"/>
    <n v="50387"/>
    <n v="0"/>
    <n v="2"/>
    <x v="27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n v="525"/>
    <n v="16"/>
    <n v="196.88"/>
    <n v="262.5"/>
    <n v="65.63"/>
    <x v="2"/>
    <n v="70"/>
    <x v="1"/>
    <x v="1"/>
  </r>
  <r>
    <n v="713"/>
    <n v="1977"/>
    <s v="Master"/>
    <s v="Married"/>
    <n v="50353"/>
    <n v="0"/>
    <n v="0"/>
    <x v="5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n v="442"/>
    <n v="14"/>
    <n v="126.29"/>
    <n v="189.43"/>
    <n v="126.29"/>
    <x v="2"/>
    <n v="49"/>
    <x v="0"/>
    <x v="1"/>
  </r>
  <r>
    <n v="1378"/>
    <n v="1972"/>
    <s v="2n Cycle"/>
    <s v="Together"/>
    <n v="50334"/>
    <n v="0"/>
    <n v="1"/>
    <x v="54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n v="694"/>
    <n v="17"/>
    <n v="285.76"/>
    <n v="244.94"/>
    <n v="163.29"/>
    <x v="2"/>
    <n v="54"/>
    <x v="0"/>
    <x v="0"/>
  </r>
  <r>
    <n v="7540"/>
    <n v="1952"/>
    <s v="Graduation"/>
    <s v="Married"/>
    <n v="50300"/>
    <n v="0"/>
    <n v="1"/>
    <x v="542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n v="270"/>
    <n v="11"/>
    <n v="49.09"/>
    <n v="196.36"/>
    <n v="24.55"/>
    <x v="2"/>
    <n v="74"/>
    <x v="2"/>
    <x v="1"/>
  </r>
  <r>
    <n v="6969"/>
    <n v="1982"/>
    <s v="Graduation"/>
    <s v="Together"/>
    <n v="50272"/>
    <n v="1"/>
    <n v="0"/>
    <x v="9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n v="233"/>
    <n v="10"/>
    <n v="93.2"/>
    <n v="116.5"/>
    <n v="23.3"/>
    <x v="2"/>
    <n v="44"/>
    <x v="0"/>
    <x v="6"/>
  </r>
  <r>
    <n v="3972"/>
    <n v="1976"/>
    <s v="Graduation"/>
    <s v="Together"/>
    <n v="50200"/>
    <n v="1"/>
    <n v="1"/>
    <x v="377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n v="401"/>
    <n v="13"/>
    <n v="215.92"/>
    <n v="154.22999999999999"/>
    <n v="30.85"/>
    <x v="2"/>
    <n v="50"/>
    <x v="0"/>
    <x v="1"/>
  </r>
  <r>
    <n v="5633"/>
    <n v="1980"/>
    <s v="Graduation"/>
    <s v="Married"/>
    <n v="50183"/>
    <n v="1"/>
    <n v="1"/>
    <x v="347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n v="231"/>
    <n v="10"/>
    <n v="69.3"/>
    <n v="138.6"/>
    <n v="23.1"/>
    <x v="2"/>
    <n v="46"/>
    <x v="0"/>
    <x v="0"/>
  </r>
  <r>
    <n v="4698"/>
    <n v="1983"/>
    <s v="PhD"/>
    <s v="Married"/>
    <n v="50150"/>
    <n v="0"/>
    <n v="0"/>
    <x v="485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n v="410"/>
    <n v="14"/>
    <n v="146.43"/>
    <n v="205"/>
    <n v="58.57"/>
    <x v="2"/>
    <n v="43"/>
    <x v="0"/>
    <x v="1"/>
  </r>
  <r>
    <n v="3037"/>
    <n v="1983"/>
    <s v="PhD"/>
    <s v="Married"/>
    <n v="50150"/>
    <n v="0"/>
    <n v="0"/>
    <x v="485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n v="410"/>
    <n v="14"/>
    <n v="146.43"/>
    <n v="205"/>
    <n v="58.57"/>
    <x v="2"/>
    <n v="43"/>
    <x v="0"/>
    <x v="4"/>
  </r>
  <r>
    <n v="9386"/>
    <n v="1962"/>
    <s v="Graduation"/>
    <s v="Together"/>
    <n v="50127"/>
    <n v="0"/>
    <n v="1"/>
    <x v="73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  <n v="320"/>
    <n v="12"/>
    <n v="133.33000000000001"/>
    <n v="160"/>
    <n v="26.67"/>
    <x v="2"/>
    <n v="64"/>
    <x v="1"/>
    <x v="1"/>
  </r>
  <r>
    <n v="2115"/>
    <n v="1957"/>
    <s v="Graduation"/>
    <s v="Together"/>
    <n v="50116"/>
    <n v="1"/>
    <n v="1"/>
    <x v="93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  <n v="66"/>
    <n v="5"/>
    <n v="13.2"/>
    <n v="52.8"/>
    <n v="0"/>
    <x v="2"/>
    <n v="69"/>
    <x v="1"/>
    <x v="5"/>
  </r>
  <r>
    <n v="10855"/>
    <n v="1968"/>
    <s v="Master"/>
    <s v="Single"/>
    <n v="50014"/>
    <n v="1"/>
    <n v="0"/>
    <x v="141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n v="396"/>
    <n v="13"/>
    <n v="121.85"/>
    <n v="243.69"/>
    <n v="30.46"/>
    <x v="2"/>
    <n v="58"/>
    <x v="1"/>
    <x v="1"/>
  </r>
  <r>
    <n v="5209"/>
    <n v="1954"/>
    <s v="Graduation"/>
    <s v="Divorced"/>
    <n v="50002"/>
    <n v="0"/>
    <n v="1"/>
    <x v="426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n v="638"/>
    <n v="17"/>
    <n v="300.24"/>
    <n v="262.70999999999998"/>
    <n v="75.06"/>
    <x v="2"/>
    <n v="72"/>
    <x v="2"/>
    <x v="0"/>
  </r>
  <r>
    <n v="2895"/>
    <n v="1963"/>
    <s v="Graduation"/>
    <s v="Single"/>
    <n v="49980"/>
    <n v="0"/>
    <n v="1"/>
    <x v="465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n v="195"/>
    <n v="9"/>
    <n v="65"/>
    <n v="108.33"/>
    <n v="21.67"/>
    <x v="3"/>
    <n v="63"/>
    <x v="1"/>
    <x v="3"/>
  </r>
  <r>
    <n v="3025"/>
    <n v="1958"/>
    <s v="Graduation"/>
    <s v="Single"/>
    <n v="49967"/>
    <n v="0"/>
    <n v="1"/>
    <x v="53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n v="306"/>
    <n v="12"/>
    <n v="153"/>
    <n v="127.5"/>
    <n v="25.5"/>
    <x v="3"/>
    <n v="68"/>
    <x v="1"/>
    <x v="4"/>
  </r>
  <r>
    <n v="9323"/>
    <n v="1949"/>
    <s v="Master"/>
    <s v="Together"/>
    <n v="49912"/>
    <n v="0"/>
    <n v="1"/>
    <x v="37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n v="874"/>
    <n v="22"/>
    <n v="397.27"/>
    <n v="278.08999999999997"/>
    <n v="198.64"/>
    <x v="3"/>
    <n v="77"/>
    <x v="2"/>
    <x v="7"/>
  </r>
  <r>
    <n v="1146"/>
    <n v="1949"/>
    <s v="Master"/>
    <s v="Together"/>
    <n v="49912"/>
    <n v="0"/>
    <n v="1"/>
    <x v="37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n v="874"/>
    <n v="22"/>
    <n v="397.27"/>
    <n v="278.08999999999997"/>
    <n v="198.64"/>
    <x v="3"/>
    <n v="77"/>
    <x v="2"/>
    <x v="6"/>
  </r>
  <r>
    <n v="5763"/>
    <n v="1972"/>
    <s v="Master"/>
    <s v="Together"/>
    <n v="49854"/>
    <n v="1"/>
    <n v="0"/>
    <x v="115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n v="380"/>
    <n v="13"/>
    <n v="175.38"/>
    <n v="146.15"/>
    <n v="58.46"/>
    <x v="3"/>
    <n v="54"/>
    <x v="0"/>
    <x v="4"/>
  </r>
  <r>
    <n v="5631"/>
    <n v="1991"/>
    <s v="Graduation"/>
    <s v="Single"/>
    <n v="49767"/>
    <n v="0"/>
    <n v="0"/>
    <x v="469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n v="692"/>
    <n v="17"/>
    <n v="203.53"/>
    <n v="325.64999999999998"/>
    <n v="162.82"/>
    <x v="3"/>
    <n v="35"/>
    <x v="3"/>
    <x v="2"/>
  </r>
  <r>
    <n v="4599"/>
    <n v="1976"/>
    <s v="Master"/>
    <s v="Married"/>
    <n v="49681"/>
    <n v="0"/>
    <n v="2"/>
    <x v="54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n v="458"/>
    <n v="15"/>
    <n v="213.73"/>
    <n v="213.73"/>
    <n v="30.53"/>
    <x v="3"/>
    <n v="50"/>
    <x v="0"/>
    <x v="4"/>
  </r>
  <r>
    <n v="879"/>
    <n v="1976"/>
    <s v="Master"/>
    <s v="Married"/>
    <n v="49681"/>
    <n v="0"/>
    <n v="2"/>
    <x v="54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n v="458"/>
    <n v="15"/>
    <n v="213.73"/>
    <n v="213.73"/>
    <n v="30.53"/>
    <x v="3"/>
    <n v="50"/>
    <x v="0"/>
    <x v="0"/>
  </r>
  <r>
    <n v="11166"/>
    <n v="1961"/>
    <s v="Graduation"/>
    <s v="Married"/>
    <n v="49678"/>
    <n v="0"/>
    <n v="1"/>
    <x v="238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n v="315"/>
    <n v="12"/>
    <n v="157.5"/>
    <n v="105"/>
    <n v="52.5"/>
    <x v="3"/>
    <n v="65"/>
    <x v="1"/>
    <x v="1"/>
  </r>
  <r>
    <n v="7613"/>
    <n v="1974"/>
    <s v="2n Cycle"/>
    <s v="Together"/>
    <n v="49669"/>
    <n v="1"/>
    <n v="0"/>
    <x v="226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n v="326"/>
    <n v="12"/>
    <n v="135.83000000000001"/>
    <n v="163"/>
    <n v="27.17"/>
    <x v="3"/>
    <n v="52"/>
    <x v="0"/>
    <x v="1"/>
  </r>
  <r>
    <n v="3584"/>
    <n v="1955"/>
    <s v="PhD"/>
    <s v="Single"/>
    <n v="49667"/>
    <n v="0"/>
    <n v="0"/>
    <x v="133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1"/>
    <n v="0"/>
    <n v="1396"/>
    <n v="20"/>
    <n v="349"/>
    <n v="349"/>
    <n v="698"/>
    <x v="3"/>
    <n v="71"/>
    <x v="2"/>
    <x v="4"/>
  </r>
  <r>
    <n v="4796"/>
    <n v="1952"/>
    <s v="Graduation"/>
    <s v="Divorced"/>
    <n v="49638"/>
    <n v="0"/>
    <n v="1"/>
    <x v="466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n v="39"/>
    <n v="4"/>
    <n v="9.75"/>
    <n v="29.25"/>
    <n v="0"/>
    <x v="3"/>
    <n v="74"/>
    <x v="2"/>
    <x v="1"/>
  </r>
  <r>
    <n v="1177"/>
    <n v="1966"/>
    <s v="Master"/>
    <s v="Together"/>
    <n v="49618"/>
    <n v="1"/>
    <n v="1"/>
    <x v="216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n v="129"/>
    <n v="7"/>
    <n v="55.29"/>
    <n v="55.29"/>
    <n v="18.43"/>
    <x v="3"/>
    <n v="60"/>
    <x v="1"/>
    <x v="1"/>
  </r>
  <r>
    <n v="4050"/>
    <n v="1966"/>
    <s v="Master"/>
    <s v="Married"/>
    <n v="49605"/>
    <n v="0"/>
    <n v="0"/>
    <x v="81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n v="127"/>
    <n v="7"/>
    <n v="36.29"/>
    <n v="72.569999999999993"/>
    <n v="18.14"/>
    <x v="3"/>
    <n v="60"/>
    <x v="1"/>
    <x v="4"/>
  </r>
  <r>
    <n v="6950"/>
    <n v="1958"/>
    <s v="Master"/>
    <s v="Married"/>
    <n v="49572"/>
    <n v="1"/>
    <n v="1"/>
    <x v="544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n v="54"/>
    <n v="5"/>
    <n v="21.6"/>
    <n v="32.4"/>
    <n v="0"/>
    <x v="3"/>
    <n v="68"/>
    <x v="1"/>
    <x v="4"/>
  </r>
  <r>
    <n v="4065"/>
    <n v="1976"/>
    <s v="PhD"/>
    <s v="Married"/>
    <n v="49544"/>
    <n v="1"/>
    <n v="0"/>
    <x v="509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n v="404"/>
    <n v="14"/>
    <n v="144.29"/>
    <n v="230.86"/>
    <n v="28.86"/>
    <x v="3"/>
    <n v="50"/>
    <x v="0"/>
    <x v="1"/>
  </r>
  <r>
    <n v="4120"/>
    <n v="1975"/>
    <s v="2n Cycle"/>
    <s v="Single"/>
    <n v="49514"/>
    <n v="1"/>
    <n v="0"/>
    <x v="306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n v="369"/>
    <n v="11"/>
    <n v="201.27"/>
    <n v="134.18"/>
    <n v="33.549999999999997"/>
    <x v="3"/>
    <n v="51"/>
    <x v="0"/>
    <x v="3"/>
  </r>
  <r>
    <n v="8581"/>
    <n v="1971"/>
    <s v="Master"/>
    <s v="Married"/>
    <n v="49505"/>
    <n v="1"/>
    <n v="1"/>
    <x v="545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n v="751"/>
    <n v="20"/>
    <n v="375.5"/>
    <n v="300.39999999999998"/>
    <n v="75.099999999999994"/>
    <x v="3"/>
    <n v="55"/>
    <x v="1"/>
    <x v="1"/>
  </r>
  <r>
    <n v="6141"/>
    <n v="1972"/>
    <s v="Master"/>
    <s v="Single"/>
    <n v="49494"/>
    <n v="1"/>
    <n v="0"/>
    <x v="44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n v="385"/>
    <n v="12"/>
    <n v="192.5"/>
    <n v="160.41999999999999"/>
    <n v="32.08"/>
    <x v="3"/>
    <n v="54"/>
    <x v="0"/>
    <x v="4"/>
  </r>
  <r>
    <n v="10524"/>
    <n v="1963"/>
    <s v="Master"/>
    <s v="Divorced"/>
    <n v="49476"/>
    <n v="0"/>
    <n v="1"/>
    <x v="485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n v="795"/>
    <n v="18"/>
    <n v="88.33"/>
    <n v="220.83"/>
    <n v="485.83"/>
    <x v="3"/>
    <n v="63"/>
    <x v="1"/>
    <x v="4"/>
  </r>
  <r>
    <n v="3277"/>
    <n v="1955"/>
    <s v="Graduation"/>
    <s v="Divorced"/>
    <n v="49431"/>
    <n v="0"/>
    <n v="1"/>
    <x v="406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n v="365"/>
    <n v="13"/>
    <n v="196.54"/>
    <n v="140.38"/>
    <n v="28.08"/>
    <x v="3"/>
    <n v="71"/>
    <x v="2"/>
    <x v="1"/>
  </r>
  <r>
    <n v="10323"/>
    <n v="1952"/>
    <s v="Graduation"/>
    <s v="Married"/>
    <n v="49413"/>
    <n v="0"/>
    <n v="1"/>
    <x v="184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n v="304"/>
    <n v="11"/>
    <n v="110.55"/>
    <n v="138.18"/>
    <n v="55.27"/>
    <x v="3"/>
    <n v="74"/>
    <x v="2"/>
    <x v="1"/>
  </r>
  <r>
    <n v="10738"/>
    <n v="1951"/>
    <s v="Master"/>
    <s v="Single"/>
    <n v="49389"/>
    <n v="1"/>
    <n v="1"/>
    <x v="6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n v="65"/>
    <n v="5"/>
    <n v="26"/>
    <n v="39"/>
    <n v="0"/>
    <x v="3"/>
    <n v="75"/>
    <x v="2"/>
    <x v="6"/>
  </r>
  <r>
    <n v="3916"/>
    <n v="1971"/>
    <s v="PhD"/>
    <s v="Together"/>
    <n v="49269"/>
    <n v="1"/>
    <n v="0"/>
    <x v="546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n v="890"/>
    <n v="22"/>
    <n v="283.18"/>
    <n v="485.45"/>
    <n v="121.36"/>
    <x v="3"/>
    <n v="55"/>
    <x v="1"/>
    <x v="1"/>
  </r>
  <r>
    <n v="5723"/>
    <n v="1976"/>
    <s v="PhD"/>
    <s v="Together"/>
    <n v="49187"/>
    <n v="0"/>
    <n v="1"/>
    <x v="392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n v="116"/>
    <n v="7"/>
    <n v="16.57"/>
    <n v="82.86"/>
    <n v="16.57"/>
    <x v="3"/>
    <n v="50"/>
    <x v="0"/>
    <x v="1"/>
  </r>
  <r>
    <n v="7848"/>
    <n v="1974"/>
    <s v="Graduation"/>
    <s v="Single"/>
    <n v="49166"/>
    <n v="0"/>
    <n v="1"/>
    <x v="447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n v="368"/>
    <n v="11"/>
    <n v="167.27"/>
    <n v="100.36"/>
    <n v="100.36"/>
    <x v="3"/>
    <n v="52"/>
    <x v="0"/>
    <x v="3"/>
  </r>
  <r>
    <n v="3578"/>
    <n v="1949"/>
    <s v="Graduation"/>
    <s v="Divorced"/>
    <n v="49160"/>
    <n v="0"/>
    <n v="1"/>
    <x v="547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n v="236"/>
    <n v="10"/>
    <n v="70.8"/>
    <n v="141.6"/>
    <n v="23.6"/>
    <x v="3"/>
    <n v="77"/>
    <x v="2"/>
    <x v="1"/>
  </r>
  <r>
    <n v="3281"/>
    <n v="1960"/>
    <s v="PhD"/>
    <s v="Married"/>
    <n v="49154"/>
    <n v="1"/>
    <n v="1"/>
    <x v="548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n v="411"/>
    <n v="13"/>
    <n v="126.46"/>
    <n v="252.92"/>
    <n v="31.62"/>
    <x v="3"/>
    <n v="66"/>
    <x v="1"/>
    <x v="1"/>
  </r>
  <r>
    <n v="9516"/>
    <n v="1971"/>
    <s v="2n Cycle"/>
    <s v="Divorced"/>
    <n v="49118"/>
    <n v="0"/>
    <n v="0"/>
    <x v="59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1"/>
    <n v="0"/>
    <n v="1229"/>
    <n v="26"/>
    <n v="425.42"/>
    <n v="472.69"/>
    <n v="330.88"/>
    <x v="3"/>
    <n v="55"/>
    <x v="1"/>
    <x v="1"/>
  </r>
  <r>
    <n v="7533"/>
    <n v="1964"/>
    <s v="Graduation"/>
    <s v="Married"/>
    <n v="49096"/>
    <n v="1"/>
    <n v="1"/>
    <x v="549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n v="187"/>
    <n v="9"/>
    <n v="83.11"/>
    <n v="83.11"/>
    <n v="20.78"/>
    <x v="3"/>
    <n v="62"/>
    <x v="1"/>
    <x v="4"/>
  </r>
  <r>
    <n v="2870"/>
    <n v="1973"/>
    <s v="Graduation"/>
    <s v="Married"/>
    <n v="49094"/>
    <n v="0"/>
    <n v="1"/>
    <x v="29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n v="502"/>
    <n v="15"/>
    <n v="200.8"/>
    <n v="200.8"/>
    <n v="100.4"/>
    <x v="3"/>
    <n v="53"/>
    <x v="0"/>
    <x v="1"/>
  </r>
  <r>
    <n v="7397"/>
    <n v="1951"/>
    <s v="Graduation"/>
    <s v="Single"/>
    <n v="49090"/>
    <n v="0"/>
    <n v="1"/>
    <x v="147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n v="688"/>
    <n v="18"/>
    <n v="267.56"/>
    <n v="344"/>
    <n v="76.44"/>
    <x v="3"/>
    <n v="75"/>
    <x v="2"/>
    <x v="1"/>
  </r>
  <r>
    <n v="6116"/>
    <n v="1968"/>
    <s v="2n Cycle"/>
    <s v="Married"/>
    <n v="48985"/>
    <n v="0"/>
    <n v="1"/>
    <x v="43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n v="75"/>
    <n v="5"/>
    <n v="15"/>
    <n v="45"/>
    <n v="15"/>
    <x v="3"/>
    <n v="58"/>
    <x v="1"/>
    <x v="1"/>
  </r>
  <r>
    <n v="2968"/>
    <n v="1943"/>
    <s v="PhD"/>
    <s v="Divorced"/>
    <n v="48948"/>
    <n v="0"/>
    <n v="0"/>
    <x v="55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n v="902"/>
    <n v="22"/>
    <n v="287"/>
    <n v="205"/>
    <n v="410"/>
    <x v="3"/>
    <n v="83"/>
    <x v="2"/>
    <x v="6"/>
  </r>
  <r>
    <n v="8800"/>
    <n v="1943"/>
    <s v="PhD"/>
    <s v="Divorced"/>
    <n v="48948"/>
    <n v="0"/>
    <n v="0"/>
    <x v="55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n v="902"/>
    <n v="22"/>
    <n v="287"/>
    <n v="205"/>
    <n v="410"/>
    <x v="3"/>
    <n v="83"/>
    <x v="2"/>
    <x v="0"/>
  </r>
  <r>
    <n v="5389"/>
    <n v="1964"/>
    <s v="Graduation"/>
    <s v="Married"/>
    <n v="48920"/>
    <n v="0"/>
    <n v="2"/>
    <x v="547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  <n v="347"/>
    <n v="13"/>
    <n v="160.15"/>
    <n v="133.46"/>
    <n v="53.38"/>
    <x v="3"/>
    <n v="62"/>
    <x v="1"/>
    <x v="1"/>
  </r>
  <r>
    <n v="2811"/>
    <n v="1963"/>
    <s v="PhD"/>
    <s v="Single"/>
    <n v="48918"/>
    <n v="1"/>
    <n v="1"/>
    <x v="55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n v="62"/>
    <n v="5"/>
    <n v="12.4"/>
    <n v="49.6"/>
    <n v="0"/>
    <x v="3"/>
    <n v="63"/>
    <x v="1"/>
    <x v="1"/>
  </r>
  <r>
    <n v="9150"/>
    <n v="1963"/>
    <s v="PhD"/>
    <s v="Single"/>
    <n v="48918"/>
    <n v="1"/>
    <n v="1"/>
    <x v="55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n v="62"/>
    <n v="5"/>
    <n v="12.4"/>
    <n v="49.6"/>
    <n v="0"/>
    <x v="3"/>
    <n v="63"/>
    <x v="1"/>
    <x v="1"/>
  </r>
  <r>
    <n v="8805"/>
    <n v="1960"/>
    <s v="Graduation"/>
    <s v="Single"/>
    <n v="48904"/>
    <n v="0"/>
    <n v="1"/>
    <x v="41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n v="371"/>
    <n v="13"/>
    <n v="199.77"/>
    <n v="114.15"/>
    <n v="57.08"/>
    <x v="3"/>
    <n v="66"/>
    <x v="1"/>
    <x v="2"/>
  </r>
  <r>
    <n v="1158"/>
    <n v="1966"/>
    <s v="Graduation"/>
    <s v="Divorced"/>
    <n v="48877"/>
    <n v="0"/>
    <n v="1"/>
    <x v="552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n v="144"/>
    <n v="7"/>
    <n v="61.71"/>
    <n v="82.29"/>
    <n v="0"/>
    <x v="3"/>
    <n v="60"/>
    <x v="1"/>
    <x v="1"/>
  </r>
  <r>
    <n v="10232"/>
    <n v="1963"/>
    <s v="PhD"/>
    <s v="Divorced"/>
    <n v="48799"/>
    <n v="0"/>
    <n v="1"/>
    <x v="113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n v="331"/>
    <n v="12"/>
    <n v="82.75"/>
    <n v="193.08"/>
    <n v="55.17"/>
    <x v="3"/>
    <n v="63"/>
    <x v="1"/>
    <x v="1"/>
  </r>
  <r>
    <n v="6382"/>
    <n v="1953"/>
    <s v="Graduation"/>
    <s v="Together"/>
    <n v="48794"/>
    <n v="1"/>
    <n v="1"/>
    <x v="169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n v="54"/>
    <n v="4"/>
    <n v="13.5"/>
    <n v="40.5"/>
    <n v="0"/>
    <x v="3"/>
    <n v="73"/>
    <x v="2"/>
    <x v="2"/>
  </r>
  <r>
    <n v="8560"/>
    <n v="1992"/>
    <s v="Graduation"/>
    <s v="Single"/>
    <n v="48789"/>
    <n v="0"/>
    <n v="0"/>
    <x v="197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n v="680"/>
    <n v="17"/>
    <n v="240"/>
    <n v="280"/>
    <n v="160"/>
    <x v="3"/>
    <n v="34"/>
    <x v="3"/>
    <x v="4"/>
  </r>
  <r>
    <n v="5237"/>
    <n v="1950"/>
    <s v="PhD"/>
    <s v="Single"/>
    <n v="48767"/>
    <n v="1"/>
    <n v="2"/>
    <x v="45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n v="63"/>
    <n v="6"/>
    <n v="21"/>
    <n v="31.5"/>
    <n v="10.5"/>
    <x v="3"/>
    <n v="76"/>
    <x v="2"/>
    <x v="6"/>
  </r>
  <r>
    <n v="5621"/>
    <n v="1969"/>
    <s v="Graduation"/>
    <s v="Married"/>
    <n v="48752"/>
    <n v="1"/>
    <n v="1"/>
    <x v="32"/>
    <n v="8"/>
    <n v="73"/>
    <n v="57"/>
    <n v="100"/>
    <n v="71"/>
    <n v="15"/>
    <n v="0"/>
    <n v="5"/>
    <n v="6"/>
    <n v="1"/>
    <n v="5"/>
    <n v="9"/>
    <n v="0"/>
    <n v="0"/>
    <n v="0"/>
    <n v="0"/>
    <n v="0"/>
    <n v="1"/>
    <n v="0"/>
    <n v="316"/>
    <n v="12"/>
    <n v="158"/>
    <n v="131.66999999999999"/>
    <n v="26.33"/>
    <x v="3"/>
    <n v="57"/>
    <x v="1"/>
    <x v="1"/>
  </r>
  <r>
    <n v="221"/>
    <n v="1955"/>
    <s v="Graduation"/>
    <s v="Married"/>
    <n v="48726"/>
    <n v="0"/>
    <n v="1"/>
    <x v="50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n v="242"/>
    <n v="9"/>
    <n v="80.67"/>
    <n v="107.56"/>
    <n v="53.78"/>
    <x v="3"/>
    <n v="71"/>
    <x v="2"/>
    <x v="5"/>
  </r>
  <r>
    <n v="5552"/>
    <n v="1963"/>
    <s v="Master"/>
    <s v="Divorced"/>
    <n v="48721"/>
    <n v="1"/>
    <n v="1"/>
    <x v="55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n v="293"/>
    <n v="11"/>
    <n v="106.55"/>
    <n v="133.18"/>
    <n v="53.27"/>
    <x v="3"/>
    <n v="63"/>
    <x v="1"/>
    <x v="0"/>
  </r>
  <r>
    <n v="11031"/>
    <n v="1950"/>
    <s v="PhD"/>
    <s v="Married"/>
    <n v="48699"/>
    <n v="1"/>
    <n v="1"/>
    <x v="554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n v="40"/>
    <n v="4"/>
    <n v="10"/>
    <n v="30"/>
    <n v="0"/>
    <x v="3"/>
    <n v="76"/>
    <x v="2"/>
    <x v="6"/>
  </r>
  <r>
    <n v="7284"/>
    <n v="1953"/>
    <s v="Graduation"/>
    <s v="Married"/>
    <n v="48686"/>
    <n v="1"/>
    <n v="2"/>
    <x v="375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n v="20"/>
    <n v="3"/>
    <n v="6.67"/>
    <n v="13.33"/>
    <n v="0"/>
    <x v="3"/>
    <n v="73"/>
    <x v="2"/>
    <x v="1"/>
  </r>
  <r>
    <n v="5025"/>
    <n v="1979"/>
    <s v="Graduation"/>
    <s v="Single"/>
    <n v="48526"/>
    <n v="1"/>
    <n v="0"/>
    <x v="233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n v="135"/>
    <n v="7"/>
    <n v="38.57"/>
    <n v="77.14"/>
    <n v="19.29"/>
    <x v="3"/>
    <n v="47"/>
    <x v="0"/>
    <x v="1"/>
  </r>
  <r>
    <n v="11133"/>
    <n v="1973"/>
    <s v="PhD"/>
    <s v="YOLO"/>
    <n v="48432"/>
    <n v="0"/>
    <n v="1"/>
    <x v="462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n v="424"/>
    <n v="14"/>
    <n v="212"/>
    <n v="181.71"/>
    <n v="30.29"/>
    <x v="3"/>
    <n v="53"/>
    <x v="0"/>
    <x v="3"/>
  </r>
  <r>
    <n v="492"/>
    <n v="1973"/>
    <s v="PhD"/>
    <s v="YOLO"/>
    <n v="48432"/>
    <n v="0"/>
    <n v="1"/>
    <x v="46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n v="424"/>
    <n v="14"/>
    <n v="212"/>
    <n v="181.71"/>
    <n v="30.29"/>
    <x v="3"/>
    <n v="53"/>
    <x v="0"/>
    <x v="4"/>
  </r>
  <r>
    <n v="1041"/>
    <n v="1973"/>
    <s v="PhD"/>
    <s v="Single"/>
    <n v="48432"/>
    <n v="0"/>
    <n v="1"/>
    <x v="462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n v="424"/>
    <n v="14"/>
    <n v="212"/>
    <n v="181.71"/>
    <n v="30.29"/>
    <x v="3"/>
    <n v="53"/>
    <x v="0"/>
    <x v="0"/>
  </r>
  <r>
    <n v="10623"/>
    <n v="1961"/>
    <s v="Master"/>
    <s v="Together"/>
    <n v="48330"/>
    <n v="0"/>
    <n v="1"/>
    <x v="97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n v="32"/>
    <n v="4"/>
    <n v="8"/>
    <n v="24"/>
    <n v="0"/>
    <x v="3"/>
    <n v="65"/>
    <x v="1"/>
    <x v="1"/>
  </r>
  <r>
    <n v="10299"/>
    <n v="1969"/>
    <s v="PhD"/>
    <s v="Single"/>
    <n v="48240"/>
    <n v="0"/>
    <n v="0"/>
    <x v="343"/>
    <n v="73"/>
    <n v="389"/>
    <n v="91"/>
    <n v="248"/>
    <n v="64"/>
    <n v="49"/>
    <n v="41"/>
    <n v="3"/>
    <n v="6"/>
    <n v="3"/>
    <n v="13"/>
    <n v="5"/>
    <n v="0"/>
    <n v="0"/>
    <n v="0"/>
    <n v="0"/>
    <n v="0"/>
    <n v="1"/>
    <n v="0"/>
    <n v="882"/>
    <n v="22"/>
    <n v="240.55"/>
    <n v="521.17999999999995"/>
    <n v="120.27"/>
    <x v="3"/>
    <n v="57"/>
    <x v="1"/>
    <x v="1"/>
  </r>
  <r>
    <n v="4954"/>
    <n v="1956"/>
    <s v="Graduation"/>
    <s v="Married"/>
    <n v="48195"/>
    <n v="1"/>
    <n v="1"/>
    <x v="272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n v="265"/>
    <n v="11"/>
    <n v="96.36"/>
    <n v="120.45"/>
    <n v="48.18"/>
    <x v="3"/>
    <n v="70"/>
    <x v="1"/>
    <x v="1"/>
  </r>
  <r>
    <n v="3483"/>
    <n v="1958"/>
    <s v="Graduation"/>
    <s v="Married"/>
    <n v="48192"/>
    <n v="0"/>
    <n v="0"/>
    <x v="277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1"/>
    <n v="0"/>
    <n v="1526"/>
    <n v="22"/>
    <n v="138.72999999999999"/>
    <n v="832.36"/>
    <n v="554.91"/>
    <x v="3"/>
    <n v="68"/>
    <x v="1"/>
    <x v="4"/>
  </r>
  <r>
    <n v="5866"/>
    <n v="1974"/>
    <s v="Graduation"/>
    <s v="Together"/>
    <n v="48186"/>
    <n v="1"/>
    <n v="0"/>
    <x v="423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n v="219"/>
    <n v="9"/>
    <n v="97.33"/>
    <n v="97.33"/>
    <n v="24.33"/>
    <x v="3"/>
    <n v="52"/>
    <x v="0"/>
    <x v="1"/>
  </r>
  <r>
    <n v="10313"/>
    <n v="1975"/>
    <s v="Graduation"/>
    <s v="Married"/>
    <n v="48178"/>
    <n v="1"/>
    <n v="1"/>
    <x v="555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n v="254"/>
    <n v="10"/>
    <n v="127"/>
    <n v="101.6"/>
    <n v="25.4"/>
    <x v="3"/>
    <n v="51"/>
    <x v="0"/>
    <x v="1"/>
  </r>
  <r>
    <n v="5991"/>
    <n v="1949"/>
    <s v="Master"/>
    <s v="Married"/>
    <n v="48150"/>
    <n v="0"/>
    <n v="1"/>
    <x v="82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n v="266"/>
    <n v="10"/>
    <n v="133"/>
    <n v="106.4"/>
    <n v="26.6"/>
    <x v="3"/>
    <n v="77"/>
    <x v="2"/>
    <x v="5"/>
  </r>
  <r>
    <n v="359"/>
    <n v="1950"/>
    <s v="Graduation"/>
    <s v="Together"/>
    <n v="48070"/>
    <n v="0"/>
    <n v="1"/>
    <x v="351"/>
    <n v="33"/>
    <n v="373"/>
    <n v="14"/>
    <n v="83"/>
    <n v="6"/>
    <n v="9"/>
    <n v="19"/>
    <n v="3"/>
    <n v="8"/>
    <n v="2"/>
    <n v="6"/>
    <n v="7"/>
    <n v="0"/>
    <n v="0"/>
    <n v="0"/>
    <n v="0"/>
    <n v="0"/>
    <n v="0"/>
    <n v="1"/>
    <n v="504"/>
    <n v="16"/>
    <n v="252"/>
    <n v="189"/>
    <n v="63"/>
    <x v="3"/>
    <n v="76"/>
    <x v="2"/>
    <x v="1"/>
  </r>
  <r>
    <n v="194"/>
    <n v="1965"/>
    <s v="Graduation"/>
    <s v="Married"/>
    <n v="48006"/>
    <n v="1"/>
    <n v="1"/>
    <x v="214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n v="41"/>
    <n v="4"/>
    <n v="10.25"/>
    <n v="30.75"/>
    <n v="0"/>
    <x v="3"/>
    <n v="61"/>
    <x v="1"/>
    <x v="1"/>
  </r>
  <r>
    <n v="1497"/>
    <n v="1952"/>
    <s v="Graduation"/>
    <s v="Single"/>
    <n v="47958"/>
    <n v="0"/>
    <n v="1"/>
    <x v="495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n v="407"/>
    <n v="14"/>
    <n v="174.43"/>
    <n v="145.36000000000001"/>
    <n v="87.21"/>
    <x v="3"/>
    <n v="74"/>
    <x v="2"/>
    <x v="0"/>
  </r>
  <r>
    <n v="7247"/>
    <n v="1960"/>
    <s v="Graduation"/>
    <s v="Widow"/>
    <n v="47916"/>
    <n v="0"/>
    <n v="1"/>
    <x v="345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  <n v="606"/>
    <n v="17"/>
    <n v="249.53"/>
    <n v="213.88"/>
    <n v="142.59"/>
    <x v="3"/>
    <n v="66"/>
    <x v="1"/>
    <x v="5"/>
  </r>
  <r>
    <n v="6534"/>
    <n v="1974"/>
    <s v="Graduation"/>
    <s v="Together"/>
    <n v="47889"/>
    <n v="1"/>
    <n v="0"/>
    <x v="446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n v="67"/>
    <n v="5"/>
    <n v="26.8"/>
    <n v="40.200000000000003"/>
    <n v="0"/>
    <x v="3"/>
    <n v="52"/>
    <x v="0"/>
    <x v="0"/>
  </r>
  <r>
    <n v="4368"/>
    <n v="1980"/>
    <s v="Graduation"/>
    <s v="Married"/>
    <n v="47850"/>
    <n v="1"/>
    <n v="0"/>
    <x v="556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n v="134"/>
    <n v="7"/>
    <n v="57.43"/>
    <n v="76.569999999999993"/>
    <n v="0"/>
    <x v="3"/>
    <n v="46"/>
    <x v="0"/>
    <x v="1"/>
  </r>
  <r>
    <n v="1473"/>
    <n v="1960"/>
    <s v="2n Cycle"/>
    <s v="Single"/>
    <n v="47823"/>
    <n v="0"/>
    <n v="1"/>
    <x v="484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n v="72"/>
    <n v="5"/>
    <n v="28.8"/>
    <n v="43.2"/>
    <n v="0"/>
    <x v="3"/>
    <n v="66"/>
    <x v="1"/>
    <x v="4"/>
  </r>
  <r>
    <n v="5081"/>
    <n v="1967"/>
    <s v="2n Cycle"/>
    <s v="Together"/>
    <n v="47821"/>
    <n v="1"/>
    <n v="1"/>
    <x v="547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n v="47"/>
    <n v="4"/>
    <n v="11.75"/>
    <n v="35.25"/>
    <n v="0"/>
    <x v="3"/>
    <n v="59"/>
    <x v="1"/>
    <x v="1"/>
  </r>
  <r>
    <n v="5534"/>
    <n v="1975"/>
    <s v="Master"/>
    <s v="Married"/>
    <n v="47808"/>
    <n v="0"/>
    <n v="1"/>
    <x v="547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  <n v="224"/>
    <n v="8"/>
    <n v="84"/>
    <n v="84"/>
    <n v="56"/>
    <x v="3"/>
    <n v="51"/>
    <x v="0"/>
    <x v="1"/>
  </r>
  <r>
    <n v="332"/>
    <n v="1957"/>
    <s v="Graduation"/>
    <s v="Married"/>
    <n v="47743"/>
    <n v="0"/>
    <n v="1"/>
    <x v="464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  <n v="275"/>
    <n v="11"/>
    <n v="100"/>
    <n v="150"/>
    <n v="25"/>
    <x v="3"/>
    <n v="69"/>
    <x v="1"/>
    <x v="1"/>
  </r>
  <r>
    <n v="5863"/>
    <n v="1953"/>
    <s v="Graduation"/>
    <s v="Married"/>
    <n v="47703"/>
    <n v="0"/>
    <n v="1"/>
    <x v="218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n v="655"/>
    <n v="17"/>
    <n v="231.18"/>
    <n v="308.24"/>
    <n v="115.59"/>
    <x v="3"/>
    <n v="73"/>
    <x v="2"/>
    <x v="1"/>
  </r>
  <r>
    <n v="10381"/>
    <n v="1979"/>
    <s v="Graduation"/>
    <s v="Single"/>
    <n v="47691"/>
    <n v="0"/>
    <n v="1"/>
    <x v="43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n v="21"/>
    <n v="3"/>
    <n v="7"/>
    <n v="14"/>
    <n v="0"/>
    <x v="3"/>
    <n v="47"/>
    <x v="0"/>
    <x v="1"/>
  </r>
  <r>
    <n v="702"/>
    <n v="1975"/>
    <s v="2n Cycle"/>
    <s v="Widow"/>
    <n v="47682"/>
    <n v="0"/>
    <n v="1"/>
    <x v="193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n v="521"/>
    <n v="15"/>
    <n v="138.93"/>
    <n v="277.87"/>
    <n v="104.2"/>
    <x v="3"/>
    <n v="51"/>
    <x v="0"/>
    <x v="1"/>
  </r>
  <r>
    <n v="6379"/>
    <n v="1949"/>
    <s v="Master"/>
    <s v="Widow"/>
    <n v="47570"/>
    <n v="1"/>
    <n v="1"/>
    <x v="218"/>
    <n v="3"/>
    <n v="67"/>
    <n v="1"/>
    <n v="20"/>
    <n v="0"/>
    <n v="2"/>
    <n v="31"/>
    <n v="3"/>
    <n v="2"/>
    <n v="2"/>
    <n v="2"/>
    <n v="7"/>
    <n v="0"/>
    <n v="0"/>
    <n v="0"/>
    <n v="0"/>
    <n v="0"/>
    <n v="1"/>
    <n v="0"/>
    <n v="121"/>
    <n v="6"/>
    <n v="40.33"/>
    <n v="40.33"/>
    <n v="40.33"/>
    <x v="3"/>
    <n v="77"/>
    <x v="2"/>
    <x v="2"/>
  </r>
  <r>
    <n v="10242"/>
    <n v="1966"/>
    <s v="PhD"/>
    <s v="Together"/>
    <n v="47472"/>
    <n v="1"/>
    <n v="1"/>
    <x v="367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n v="75"/>
    <n v="6"/>
    <n v="25"/>
    <n v="50"/>
    <n v="0"/>
    <x v="3"/>
    <n v="60"/>
    <x v="1"/>
    <x v="1"/>
  </r>
  <r>
    <n v="1604"/>
    <n v="1960"/>
    <s v="Master"/>
    <s v="Married"/>
    <n v="47353"/>
    <n v="0"/>
    <n v="1"/>
    <x v="264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n v="225"/>
    <n v="10"/>
    <n v="45"/>
    <n v="135"/>
    <n v="45"/>
    <x v="3"/>
    <n v="66"/>
    <x v="1"/>
    <x v="1"/>
  </r>
  <r>
    <n v="5491"/>
    <n v="1951"/>
    <s v="Master"/>
    <s v="Together"/>
    <n v="47352"/>
    <n v="0"/>
    <n v="1"/>
    <x v="52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n v="319"/>
    <n v="12"/>
    <n v="159.5"/>
    <n v="132.91999999999999"/>
    <n v="26.58"/>
    <x v="3"/>
    <n v="75"/>
    <x v="2"/>
    <x v="6"/>
  </r>
  <r>
    <n v="10741"/>
    <n v="1951"/>
    <s v="Master"/>
    <s v="Together"/>
    <n v="47352"/>
    <n v="0"/>
    <n v="1"/>
    <x v="52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n v="319"/>
    <n v="12"/>
    <n v="159.5"/>
    <n v="132.91999999999999"/>
    <n v="26.58"/>
    <x v="3"/>
    <n v="75"/>
    <x v="2"/>
    <x v="1"/>
  </r>
  <r>
    <n v="977"/>
    <n v="1957"/>
    <s v="Graduation"/>
    <s v="Together"/>
    <n v="47320"/>
    <n v="0"/>
    <n v="1"/>
    <x v="39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n v="414"/>
    <n v="14"/>
    <n v="147.86000000000001"/>
    <n v="236.57"/>
    <n v="29.57"/>
    <x v="3"/>
    <n v="69"/>
    <x v="1"/>
    <x v="4"/>
  </r>
  <r>
    <n v="955"/>
    <n v="1962"/>
    <s v="Master"/>
    <s v="Together"/>
    <n v="47175"/>
    <n v="1"/>
    <n v="1"/>
    <x v="555"/>
    <n v="81"/>
    <n v="167"/>
    <n v="2"/>
    <n v="44"/>
    <n v="6"/>
    <n v="2"/>
    <n v="19"/>
    <n v="7"/>
    <n v="4"/>
    <n v="2"/>
    <n v="4"/>
    <n v="8"/>
    <n v="1"/>
    <n v="0"/>
    <n v="0"/>
    <n v="0"/>
    <n v="0"/>
    <n v="1"/>
    <n v="0"/>
    <n v="240"/>
    <n v="10"/>
    <n v="96"/>
    <n v="96"/>
    <n v="48"/>
    <x v="3"/>
    <n v="64"/>
    <x v="1"/>
    <x v="0"/>
  </r>
  <r>
    <n v="1857"/>
    <n v="1952"/>
    <s v="Graduation"/>
    <s v="Single"/>
    <n v="47139"/>
    <n v="1"/>
    <n v="1"/>
    <x v="505"/>
    <n v="2"/>
    <n v="46"/>
    <n v="0"/>
    <n v="12"/>
    <n v="0"/>
    <n v="2"/>
    <n v="23"/>
    <n v="2"/>
    <n v="2"/>
    <n v="1"/>
    <n v="2"/>
    <n v="7"/>
    <n v="0"/>
    <n v="0"/>
    <n v="0"/>
    <n v="0"/>
    <n v="0"/>
    <n v="1"/>
    <n v="0"/>
    <n v="83"/>
    <n v="5"/>
    <n v="33.200000000000003"/>
    <n v="33.200000000000003"/>
    <n v="16.600000000000001"/>
    <x v="3"/>
    <n v="74"/>
    <x v="2"/>
    <x v="1"/>
  </r>
  <r>
    <n v="8041"/>
    <n v="1971"/>
    <s v="PhD"/>
    <s v="Widow"/>
    <n v="47111"/>
    <n v="0"/>
    <n v="1"/>
    <x v="415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n v="1092"/>
    <n v="15"/>
    <n v="218.4"/>
    <n v="728"/>
    <n v="145.6"/>
    <x v="3"/>
    <n v="55"/>
    <x v="1"/>
    <x v="0"/>
  </r>
  <r>
    <n v="8275"/>
    <n v="1965"/>
    <s v="PhD"/>
    <s v="Divorced"/>
    <n v="47025"/>
    <n v="1"/>
    <n v="1"/>
    <x v="498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n v="20"/>
    <n v="3"/>
    <n v="6.67"/>
    <n v="13.33"/>
    <n v="0"/>
    <x v="3"/>
    <n v="61"/>
    <x v="1"/>
    <x v="1"/>
  </r>
  <r>
    <n v="2698"/>
    <n v="1976"/>
    <s v="Graduation"/>
    <s v="Single"/>
    <n v="47025"/>
    <n v="0"/>
    <n v="1"/>
    <x v="64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n v="415"/>
    <n v="14"/>
    <n v="177.86"/>
    <n v="148.21"/>
    <n v="88.93"/>
    <x v="3"/>
    <n v="50"/>
    <x v="0"/>
    <x v="2"/>
  </r>
  <r>
    <n v="2320"/>
    <n v="1978"/>
    <s v="2n Cycle"/>
    <s v="Married"/>
    <n v="47025"/>
    <n v="0"/>
    <n v="1"/>
    <x v="252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n v="635"/>
    <n v="18"/>
    <n v="388.06"/>
    <n v="211.67"/>
    <n v="35.28"/>
    <x v="3"/>
    <n v="48"/>
    <x v="0"/>
    <x v="1"/>
  </r>
  <r>
    <n v="4554"/>
    <n v="1965"/>
    <s v="Graduation"/>
    <s v="Together"/>
    <n v="47009"/>
    <n v="0"/>
    <n v="1"/>
    <x v="206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n v="448"/>
    <n v="13"/>
    <n v="103.38"/>
    <n v="275.69"/>
    <n v="68.92"/>
    <x v="3"/>
    <n v="61"/>
    <x v="1"/>
    <x v="1"/>
  </r>
  <r>
    <n v="10448"/>
    <n v="1956"/>
    <s v="Graduation"/>
    <s v="Single"/>
    <n v="46998"/>
    <n v="0"/>
    <n v="1"/>
    <x v="557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  <n v="377"/>
    <n v="13"/>
    <n v="145"/>
    <n v="145"/>
    <n v="87"/>
    <x v="3"/>
    <n v="70"/>
    <x v="1"/>
    <x v="1"/>
  </r>
  <r>
    <n v="8629"/>
    <n v="1956"/>
    <s v="Graduation"/>
    <s v="Widow"/>
    <n v="46984"/>
    <n v="1"/>
    <n v="1"/>
    <x v="364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n v="41"/>
    <n v="4"/>
    <n v="10.25"/>
    <n v="30.75"/>
    <n v="0"/>
    <x v="3"/>
    <n v="70"/>
    <x v="1"/>
    <x v="4"/>
  </r>
  <r>
    <n v="1010"/>
    <n v="1977"/>
    <s v="Graduation"/>
    <s v="Together"/>
    <n v="46931"/>
    <n v="2"/>
    <n v="1"/>
    <x v="26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n v="78"/>
    <n v="5"/>
    <n v="15.6"/>
    <n v="46.8"/>
    <n v="15.6"/>
    <x v="3"/>
    <n v="49"/>
    <x v="0"/>
    <x v="1"/>
  </r>
  <r>
    <n v="7422"/>
    <n v="1987"/>
    <s v="Graduation"/>
    <s v="Single"/>
    <n v="46923"/>
    <n v="1"/>
    <n v="0"/>
    <x v="159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n v="369"/>
    <n v="13"/>
    <n v="141.91999999999999"/>
    <n v="198.69"/>
    <n v="28.38"/>
    <x v="3"/>
    <n v="39"/>
    <x v="3"/>
    <x v="1"/>
  </r>
  <r>
    <n v="8605"/>
    <n v="1964"/>
    <s v="PhD"/>
    <s v="Together"/>
    <n v="46910"/>
    <n v="1"/>
    <n v="1"/>
    <x v="339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n v="68"/>
    <n v="5"/>
    <n v="27.2"/>
    <n v="40.799999999999997"/>
    <n v="0"/>
    <x v="3"/>
    <n v="62"/>
    <x v="1"/>
    <x v="1"/>
  </r>
  <r>
    <n v="9648"/>
    <n v="1967"/>
    <s v="Graduation"/>
    <s v="Single"/>
    <n v="46904"/>
    <n v="1"/>
    <n v="1"/>
    <x v="5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n v="253"/>
    <n v="10"/>
    <n v="126.5"/>
    <n v="101.2"/>
    <n v="25.3"/>
    <x v="3"/>
    <n v="59"/>
    <x v="1"/>
    <x v="1"/>
  </r>
  <r>
    <n v="20"/>
    <n v="1965"/>
    <s v="2n Cycle"/>
    <s v="Married"/>
    <n v="46891"/>
    <n v="0"/>
    <n v="1"/>
    <x v="5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n v="183"/>
    <n v="7"/>
    <n v="52.29"/>
    <n v="104.57"/>
    <n v="26.14"/>
    <x v="3"/>
    <n v="61"/>
    <x v="1"/>
    <x v="5"/>
  </r>
  <r>
    <n v="2246"/>
    <n v="1965"/>
    <s v="2n Cycle"/>
    <s v="Married"/>
    <n v="46891"/>
    <n v="0"/>
    <n v="1"/>
    <x v="5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n v="183"/>
    <n v="7"/>
    <n v="52.29"/>
    <n v="104.57"/>
    <n v="26.14"/>
    <x v="3"/>
    <n v="61"/>
    <x v="1"/>
    <x v="1"/>
  </r>
  <r>
    <n v="3182"/>
    <n v="1973"/>
    <s v="PhD"/>
    <s v="Single"/>
    <n v="46854"/>
    <n v="1"/>
    <n v="1"/>
    <x v="39"/>
    <n v="81"/>
    <n v="96"/>
    <n v="1"/>
    <n v="79"/>
    <n v="7"/>
    <n v="1"/>
    <n v="79"/>
    <n v="6"/>
    <n v="5"/>
    <n v="1"/>
    <n v="3"/>
    <n v="8"/>
    <n v="1"/>
    <n v="0"/>
    <n v="0"/>
    <n v="0"/>
    <n v="0"/>
    <n v="1"/>
    <n v="0"/>
    <n v="263"/>
    <n v="9"/>
    <n v="146.11000000000001"/>
    <n v="87.67"/>
    <n v="29.22"/>
    <x v="3"/>
    <n v="53"/>
    <x v="0"/>
    <x v="3"/>
  </r>
  <r>
    <n v="2516"/>
    <n v="1969"/>
    <s v="2n Cycle"/>
    <s v="Married"/>
    <n v="46831"/>
    <n v="1"/>
    <n v="1"/>
    <x v="82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n v="78"/>
    <n v="5"/>
    <n v="15.6"/>
    <n v="31.2"/>
    <n v="31.2"/>
    <x v="3"/>
    <n v="57"/>
    <x v="1"/>
    <x v="1"/>
  </r>
  <r>
    <n v="2166"/>
    <n v="1960"/>
    <s v="2n Cycle"/>
    <s v="Widow"/>
    <n v="46779"/>
    <n v="1"/>
    <n v="1"/>
    <x v="559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n v="23"/>
    <n v="3"/>
    <n v="0"/>
    <n v="15.33"/>
    <n v="7.67"/>
    <x v="3"/>
    <n v="66"/>
    <x v="1"/>
    <x v="0"/>
  </r>
  <r>
    <n v="7706"/>
    <n v="1975"/>
    <s v="2n Cycle"/>
    <s v="Together"/>
    <n v="46772"/>
    <n v="0"/>
    <n v="1"/>
    <x v="132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  <n v="1048"/>
    <n v="24"/>
    <n v="480.33"/>
    <n v="218.33"/>
    <n v="349.33"/>
    <x v="3"/>
    <n v="51"/>
    <x v="0"/>
    <x v="4"/>
  </r>
  <r>
    <n v="269"/>
    <n v="1963"/>
    <s v="PhD"/>
    <s v="Single"/>
    <n v="46757"/>
    <n v="0"/>
    <n v="1"/>
    <x v="397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n v="1143"/>
    <n v="15"/>
    <n v="304.8"/>
    <n v="533.4"/>
    <n v="304.8"/>
    <x v="3"/>
    <n v="63"/>
    <x v="1"/>
    <x v="1"/>
  </r>
  <r>
    <n v="2308"/>
    <n v="1954"/>
    <s v="Graduation"/>
    <s v="Married"/>
    <n v="46734"/>
    <n v="0"/>
    <n v="1"/>
    <x v="56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n v="330"/>
    <n v="12"/>
    <n v="165"/>
    <n v="137.5"/>
    <n v="27.5"/>
    <x v="3"/>
    <n v="72"/>
    <x v="2"/>
    <x v="1"/>
  </r>
  <r>
    <n v="6940"/>
    <n v="1966"/>
    <s v="PhD"/>
    <s v="Single"/>
    <n v="46734"/>
    <n v="1"/>
    <n v="2"/>
    <x v="321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  <n v="223"/>
    <n v="8"/>
    <n v="83.63"/>
    <n v="83.63"/>
    <n v="55.75"/>
    <x v="3"/>
    <n v="60"/>
    <x v="1"/>
    <x v="1"/>
  </r>
  <r>
    <n v="10377"/>
    <n v="1958"/>
    <s v="Master"/>
    <s v="Together"/>
    <n v="46692"/>
    <n v="0"/>
    <n v="1"/>
    <x v="56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n v="397"/>
    <n v="12"/>
    <n v="198.5"/>
    <n v="165.42"/>
    <n v="33.08"/>
    <x v="3"/>
    <n v="68"/>
    <x v="1"/>
    <x v="1"/>
  </r>
  <r>
    <n v="10906"/>
    <n v="1948"/>
    <s v="PhD"/>
    <s v="Together"/>
    <n v="46681"/>
    <n v="0"/>
    <n v="2"/>
    <x v="96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n v="425"/>
    <n v="14"/>
    <n v="121.43"/>
    <n v="121.43"/>
    <n v="182.14"/>
    <x v="3"/>
    <n v="78"/>
    <x v="2"/>
    <x v="0"/>
  </r>
  <r>
    <n v="4107"/>
    <n v="1948"/>
    <s v="PhD"/>
    <s v="Together"/>
    <n v="46681"/>
    <n v="0"/>
    <n v="2"/>
    <x v="96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n v="425"/>
    <n v="14"/>
    <n v="121.43"/>
    <n v="121.43"/>
    <n v="182.14"/>
    <x v="3"/>
    <n v="78"/>
    <x v="2"/>
    <x v="1"/>
  </r>
  <r>
    <n v="7373"/>
    <n v="1952"/>
    <s v="PhD"/>
    <s v="Divorced"/>
    <n v="46610"/>
    <n v="0"/>
    <n v="2"/>
    <x v="205"/>
    <n v="8"/>
    <n v="96"/>
    <n v="12"/>
    <n v="96"/>
    <n v="33"/>
    <n v="22"/>
    <n v="43"/>
    <n v="6"/>
    <n v="4"/>
    <n v="1"/>
    <n v="6"/>
    <n v="6"/>
    <n v="0"/>
    <n v="0"/>
    <n v="0"/>
    <n v="0"/>
    <n v="0"/>
    <n v="1"/>
    <n v="0"/>
    <n v="302"/>
    <n v="11"/>
    <n v="109.82"/>
    <n v="164.73"/>
    <n v="27.45"/>
    <x v="3"/>
    <n v="74"/>
    <x v="2"/>
    <x v="6"/>
  </r>
  <r>
    <n v="10832"/>
    <n v="1958"/>
    <s v="Graduation"/>
    <s v="Together"/>
    <n v="46610"/>
    <n v="0"/>
    <n v="0"/>
    <x v="562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n v="467"/>
    <n v="13"/>
    <n v="215.54"/>
    <n v="215.54"/>
    <n v="35.92"/>
    <x v="3"/>
    <n v="68"/>
    <x v="1"/>
    <x v="1"/>
  </r>
  <r>
    <n v="4442"/>
    <n v="1961"/>
    <s v="Graduation"/>
    <s v="Single"/>
    <n v="46524"/>
    <n v="0"/>
    <n v="1"/>
    <x v="1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n v="177"/>
    <n v="7"/>
    <n v="25.29"/>
    <n v="126.43"/>
    <n v="25.29"/>
    <x v="3"/>
    <n v="65"/>
    <x v="1"/>
    <x v="4"/>
  </r>
  <r>
    <n v="4381"/>
    <n v="1971"/>
    <s v="PhD"/>
    <s v="Married"/>
    <n v="46463"/>
    <n v="1"/>
    <n v="1"/>
    <x v="563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n v="235"/>
    <n v="10"/>
    <n v="70.5"/>
    <n v="141"/>
    <n v="23.5"/>
    <x v="3"/>
    <n v="55"/>
    <x v="1"/>
    <x v="1"/>
  </r>
  <r>
    <n v="9923"/>
    <n v="1972"/>
    <s v="Master"/>
    <s v="Single"/>
    <n v="46423"/>
    <n v="1"/>
    <n v="1"/>
    <x v="274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n v="92"/>
    <n v="6"/>
    <n v="30.67"/>
    <n v="61.33"/>
    <n v="0"/>
    <x v="3"/>
    <n v="54"/>
    <x v="0"/>
    <x v="1"/>
  </r>
  <r>
    <n v="67"/>
    <n v="1972"/>
    <s v="Master"/>
    <s v="Single"/>
    <n v="46423"/>
    <n v="1"/>
    <n v="1"/>
    <x v="274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n v="92"/>
    <n v="6"/>
    <n v="30.67"/>
    <n v="61.33"/>
    <n v="0"/>
    <x v="3"/>
    <n v="54"/>
    <x v="0"/>
    <x v="1"/>
  </r>
  <r>
    <n v="10420"/>
    <n v="1955"/>
    <s v="Master"/>
    <s v="Divorced"/>
    <n v="46390"/>
    <n v="0"/>
    <n v="1"/>
    <x v="564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n v="222"/>
    <n v="9"/>
    <n v="98.67"/>
    <n v="74"/>
    <n v="49.33"/>
    <x v="3"/>
    <n v="71"/>
    <x v="2"/>
    <x v="2"/>
  </r>
  <r>
    <n v="10812"/>
    <n v="1978"/>
    <s v="PhD"/>
    <s v="Married"/>
    <n v="46377"/>
    <n v="1"/>
    <n v="0"/>
    <x v="4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n v="90"/>
    <n v="6"/>
    <n v="30"/>
    <n v="45"/>
    <n v="15"/>
    <x v="3"/>
    <n v="48"/>
    <x v="0"/>
    <x v="0"/>
  </r>
  <r>
    <n v="5794"/>
    <n v="1974"/>
    <s v="PhD"/>
    <s v="Married"/>
    <n v="46374"/>
    <n v="0"/>
    <n v="1"/>
    <x v="53"/>
    <n v="1"/>
    <n v="408"/>
    <n v="0"/>
    <n v="21"/>
    <n v="0"/>
    <n v="0"/>
    <n v="17"/>
    <n v="3"/>
    <n v="7"/>
    <n v="1"/>
    <n v="7"/>
    <n v="8"/>
    <n v="0"/>
    <n v="1"/>
    <n v="0"/>
    <n v="1"/>
    <n v="0"/>
    <n v="1"/>
    <n v="0"/>
    <n v="446"/>
    <n v="15"/>
    <n v="208.13"/>
    <n v="208.13"/>
    <n v="29.73"/>
    <x v="3"/>
    <n v="52"/>
    <x v="0"/>
    <x v="3"/>
  </r>
  <r>
    <n v="2174"/>
    <n v="1954"/>
    <s v="Graduation"/>
    <s v="Single"/>
    <n v="46344"/>
    <n v="1"/>
    <n v="1"/>
    <x v="223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n v="27"/>
    <n v="4"/>
    <n v="6.75"/>
    <n v="13.5"/>
    <n v="6.75"/>
    <x v="3"/>
    <n v="72"/>
    <x v="2"/>
    <x v="2"/>
  </r>
  <r>
    <n v="7798"/>
    <n v="1972"/>
    <s v="2n Cycle"/>
    <s v="Together"/>
    <n v="46344"/>
    <n v="0"/>
    <n v="1"/>
    <x v="565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n v="429"/>
    <n v="13"/>
    <n v="231"/>
    <n v="165"/>
    <n v="33"/>
    <x v="3"/>
    <n v="54"/>
    <x v="0"/>
    <x v="4"/>
  </r>
  <r>
    <n v="22"/>
    <n v="1976"/>
    <s v="Graduation"/>
    <s v="Divorced"/>
    <n v="46310"/>
    <n v="1"/>
    <n v="0"/>
    <x v="17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n v="309"/>
    <n v="12"/>
    <n v="154.5"/>
    <n v="128.75"/>
    <n v="25.75"/>
    <x v="3"/>
    <n v="50"/>
    <x v="0"/>
    <x v="1"/>
  </r>
  <r>
    <n v="7023"/>
    <n v="1953"/>
    <s v="PhD"/>
    <s v="Single"/>
    <n v="46231"/>
    <n v="2"/>
    <n v="1"/>
    <x v="419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n v="263"/>
    <n v="11"/>
    <n v="143.44999999999999"/>
    <n v="95.64"/>
    <n v="23.91"/>
    <x v="3"/>
    <n v="73"/>
    <x v="2"/>
    <x v="0"/>
  </r>
  <r>
    <n v="907"/>
    <n v="1975"/>
    <s v="Graduation"/>
    <s v="Married"/>
    <n v="46149"/>
    <n v="0"/>
    <n v="1"/>
    <x v="566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n v="362"/>
    <n v="13"/>
    <n v="139.22999999999999"/>
    <n v="194.92"/>
    <n v="27.85"/>
    <x v="3"/>
    <n v="51"/>
    <x v="0"/>
    <x v="1"/>
  </r>
  <r>
    <n v="538"/>
    <n v="1989"/>
    <s v="Graduation"/>
    <s v="Single"/>
    <n v="46107"/>
    <n v="1"/>
    <n v="0"/>
    <x v="207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n v="125"/>
    <n v="6"/>
    <n v="20.83"/>
    <n v="83.33"/>
    <n v="20.83"/>
    <x v="3"/>
    <n v="37"/>
    <x v="3"/>
    <x v="0"/>
  </r>
  <r>
    <n v="8146"/>
    <n v="1976"/>
    <s v="Master"/>
    <s v="Together"/>
    <n v="46106"/>
    <n v="1"/>
    <n v="1"/>
    <x v="9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n v="54"/>
    <n v="4"/>
    <n v="13.5"/>
    <n v="27"/>
    <n v="13.5"/>
    <x v="3"/>
    <n v="50"/>
    <x v="0"/>
    <x v="0"/>
  </r>
  <r>
    <n v="8461"/>
    <n v="1962"/>
    <s v="Graduation"/>
    <s v="Divorced"/>
    <n v="46102"/>
    <n v="2"/>
    <n v="1"/>
    <x v="126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n v="16"/>
    <n v="3"/>
    <n v="5.33"/>
    <n v="10.67"/>
    <n v="0"/>
    <x v="3"/>
    <n v="64"/>
    <x v="1"/>
    <x v="1"/>
  </r>
  <r>
    <n v="2804"/>
    <n v="1975"/>
    <s v="Master"/>
    <s v="Single"/>
    <n v="46098"/>
    <n v="1"/>
    <n v="1"/>
    <x v="59"/>
    <n v="86"/>
    <n v="57"/>
    <n v="0"/>
    <n v="27"/>
    <n v="0"/>
    <n v="0"/>
    <n v="36"/>
    <n v="4"/>
    <n v="3"/>
    <n v="2"/>
    <n v="2"/>
    <n v="8"/>
    <n v="0"/>
    <n v="0"/>
    <n v="0"/>
    <n v="0"/>
    <n v="0"/>
    <n v="1"/>
    <n v="0"/>
    <n v="120"/>
    <n v="7"/>
    <n v="51.43"/>
    <n v="34.29"/>
    <n v="34.29"/>
    <x v="3"/>
    <n v="51"/>
    <x v="0"/>
    <x v="3"/>
  </r>
  <r>
    <n v="10703"/>
    <n v="1975"/>
    <s v="Master"/>
    <s v="Single"/>
    <n v="46098"/>
    <n v="1"/>
    <n v="1"/>
    <x v="59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n v="120"/>
    <n v="7"/>
    <n v="51.43"/>
    <n v="34.29"/>
    <n v="34.29"/>
    <x v="3"/>
    <n v="51"/>
    <x v="0"/>
    <x v="1"/>
  </r>
  <r>
    <n v="9"/>
    <n v="1975"/>
    <s v="Master"/>
    <s v="Single"/>
    <n v="46098"/>
    <n v="1"/>
    <n v="1"/>
    <x v="59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n v="120"/>
    <n v="7"/>
    <n v="51.43"/>
    <n v="34.29"/>
    <n v="34.29"/>
    <x v="3"/>
    <n v="51"/>
    <x v="0"/>
    <x v="4"/>
  </r>
  <r>
    <n v="2677"/>
    <n v="1956"/>
    <s v="Graduation"/>
    <s v="Together"/>
    <n v="46097"/>
    <n v="0"/>
    <n v="1"/>
    <x v="33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n v="241"/>
    <n v="10"/>
    <n v="72.3"/>
    <n v="144.6"/>
    <n v="24.1"/>
    <x v="3"/>
    <n v="70"/>
    <x v="1"/>
    <x v="0"/>
  </r>
  <r>
    <n v="4937"/>
    <n v="1973"/>
    <s v="2n Cycle"/>
    <s v="Married"/>
    <n v="46094"/>
    <n v="1"/>
    <n v="1"/>
    <x v="409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n v="44"/>
    <n v="4"/>
    <n v="11"/>
    <n v="33"/>
    <n v="0"/>
    <x v="3"/>
    <n v="53"/>
    <x v="0"/>
    <x v="1"/>
  </r>
  <r>
    <n v="9097"/>
    <n v="1956"/>
    <s v="Graduation"/>
    <s v="Divorced"/>
    <n v="46086"/>
    <n v="0"/>
    <n v="1"/>
    <x v="548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n v="343"/>
    <n v="12"/>
    <n v="85.75"/>
    <n v="228.67"/>
    <n v="28.58"/>
    <x v="3"/>
    <n v="70"/>
    <x v="1"/>
    <x v="1"/>
  </r>
  <r>
    <n v="5788"/>
    <n v="1972"/>
    <s v="Graduation"/>
    <s v="Together"/>
    <n v="46053"/>
    <n v="1"/>
    <n v="0"/>
    <x v="307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n v="209"/>
    <n v="9"/>
    <n v="69.67"/>
    <n v="92.89"/>
    <n v="46.44"/>
    <x v="3"/>
    <n v="54"/>
    <x v="0"/>
    <x v="5"/>
  </r>
  <r>
    <n v="967"/>
    <n v="1976"/>
    <s v="Graduation"/>
    <s v="Married"/>
    <n v="46049"/>
    <n v="1"/>
    <n v="1"/>
    <x v="327"/>
    <n v="11"/>
    <n v="342"/>
    <n v="9"/>
    <n v="112"/>
    <n v="19"/>
    <n v="14"/>
    <n v="19"/>
    <n v="10"/>
    <n v="5"/>
    <n v="2"/>
    <n v="9"/>
    <n v="7"/>
    <n v="0"/>
    <n v="0"/>
    <n v="0"/>
    <n v="0"/>
    <n v="0"/>
    <n v="1"/>
    <n v="0"/>
    <n v="515"/>
    <n v="16"/>
    <n v="160.94"/>
    <n v="289.69"/>
    <n v="64.38"/>
    <x v="3"/>
    <n v="50"/>
    <x v="0"/>
    <x v="1"/>
  </r>
  <r>
    <n v="9972"/>
    <n v="1955"/>
    <s v="PhD"/>
    <s v="Together"/>
    <n v="46015"/>
    <n v="1"/>
    <n v="1"/>
    <x v="47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n v="46"/>
    <n v="4"/>
    <n v="11.5"/>
    <n v="34.5"/>
    <n v="0"/>
    <x v="3"/>
    <n v="71"/>
    <x v="2"/>
    <x v="0"/>
  </r>
  <r>
    <n v="2945"/>
    <n v="1955"/>
    <s v="PhD"/>
    <s v="Together"/>
    <n v="46015"/>
    <n v="1"/>
    <n v="1"/>
    <x v="47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n v="46"/>
    <n v="4"/>
    <n v="11.5"/>
    <n v="34.5"/>
    <n v="0"/>
    <x v="3"/>
    <n v="71"/>
    <x v="2"/>
    <x v="4"/>
  </r>
  <r>
    <n v="2877"/>
    <n v="1974"/>
    <s v="Master"/>
    <s v="Together"/>
    <n v="46014"/>
    <n v="1"/>
    <n v="1"/>
    <x v="9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n v="541"/>
    <n v="16"/>
    <n v="236.69"/>
    <n v="270.5"/>
    <n v="33.81"/>
    <x v="3"/>
    <n v="52"/>
    <x v="0"/>
    <x v="0"/>
  </r>
  <r>
    <n v="3406"/>
    <n v="1964"/>
    <s v="Graduation"/>
    <s v="Single"/>
    <n v="45989"/>
    <n v="0"/>
    <n v="1"/>
    <x v="557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n v="322"/>
    <n v="12"/>
    <n v="80.5"/>
    <n v="187.83"/>
    <n v="53.67"/>
    <x v="3"/>
    <n v="62"/>
    <x v="1"/>
    <x v="0"/>
  </r>
  <r>
    <n v="10888"/>
    <n v="1961"/>
    <s v="Graduation"/>
    <s v="Single"/>
    <n v="45938"/>
    <n v="0"/>
    <n v="0"/>
    <x v="548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n v="636"/>
    <n v="18"/>
    <n v="282.67"/>
    <n v="212"/>
    <n v="141.33000000000001"/>
    <x v="3"/>
    <n v="65"/>
    <x v="1"/>
    <x v="2"/>
  </r>
  <r>
    <n v="9485"/>
    <n v="1986"/>
    <s v="PhD"/>
    <s v="Married"/>
    <n v="45921"/>
    <n v="0"/>
    <n v="0"/>
    <x v="126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n v="199"/>
    <n v="9"/>
    <n v="44.22"/>
    <n v="132.66999999999999"/>
    <n v="22.11"/>
    <x v="3"/>
    <n v="40"/>
    <x v="0"/>
    <x v="0"/>
  </r>
  <r>
    <n v="2942"/>
    <n v="1964"/>
    <s v="Graduation"/>
    <s v="Single"/>
    <n v="45906"/>
    <n v="0"/>
    <n v="1"/>
    <x v="23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  <n v="486"/>
    <n v="13"/>
    <n v="186.92"/>
    <n v="149.54"/>
    <n v="149.54"/>
    <x v="3"/>
    <n v="62"/>
    <x v="1"/>
    <x v="1"/>
  </r>
  <r>
    <n v="5223"/>
    <n v="1966"/>
    <s v="Master"/>
    <s v="Together"/>
    <n v="45903"/>
    <n v="0"/>
    <n v="1"/>
    <x v="448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n v="66"/>
    <n v="6"/>
    <n v="22"/>
    <n v="33"/>
    <n v="11"/>
    <x v="3"/>
    <n v="60"/>
    <x v="1"/>
    <x v="0"/>
  </r>
  <r>
    <n v="5231"/>
    <n v="1974"/>
    <s v="2n Cycle"/>
    <s v="Married"/>
    <n v="45894"/>
    <n v="0"/>
    <n v="2"/>
    <x v="567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n v="51"/>
    <n v="4"/>
    <n v="12.75"/>
    <n v="38.25"/>
    <n v="0"/>
    <x v="3"/>
    <n v="52"/>
    <x v="0"/>
    <x v="1"/>
  </r>
  <r>
    <n v="10856"/>
    <n v="1980"/>
    <s v="2n Cycle"/>
    <s v="Single"/>
    <n v="45889"/>
    <n v="0"/>
    <n v="1"/>
    <x v="13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n v="46"/>
    <n v="4"/>
    <n v="11.5"/>
    <n v="34.5"/>
    <n v="0"/>
    <x v="3"/>
    <n v="46"/>
    <x v="0"/>
    <x v="4"/>
  </r>
  <r>
    <n v="3083"/>
    <n v="1974"/>
    <s v="Graduation"/>
    <s v="Married"/>
    <n v="45837"/>
    <n v="1"/>
    <n v="1"/>
    <x v="435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n v="373"/>
    <n v="13"/>
    <n v="172.15"/>
    <n v="143.46"/>
    <n v="57.38"/>
    <x v="3"/>
    <n v="52"/>
    <x v="0"/>
    <x v="1"/>
  </r>
  <r>
    <n v="10789"/>
    <n v="1964"/>
    <s v="PhD"/>
    <s v="Married"/>
    <n v="45759"/>
    <n v="1"/>
    <n v="1"/>
    <x v="568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n v="68"/>
    <n v="5"/>
    <n v="27.2"/>
    <n v="40.799999999999997"/>
    <n v="0"/>
    <x v="3"/>
    <n v="62"/>
    <x v="1"/>
    <x v="1"/>
  </r>
  <r>
    <n v="6431"/>
    <n v="1964"/>
    <s v="PhD"/>
    <s v="Married"/>
    <n v="45759"/>
    <n v="1"/>
    <n v="1"/>
    <x v="568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n v="68"/>
    <n v="5"/>
    <n v="27.2"/>
    <n v="40.799999999999997"/>
    <n v="0"/>
    <x v="3"/>
    <n v="62"/>
    <x v="1"/>
    <x v="3"/>
  </r>
  <r>
    <n v="1916"/>
    <n v="1954"/>
    <s v="Master"/>
    <s v="Married"/>
    <n v="45736"/>
    <n v="0"/>
    <n v="1"/>
    <x v="54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n v="437"/>
    <n v="14"/>
    <n v="218.5"/>
    <n v="187.29"/>
    <n v="31.21"/>
    <x v="3"/>
    <n v="72"/>
    <x v="2"/>
    <x v="5"/>
  </r>
  <r>
    <n v="10951"/>
    <n v="1968"/>
    <s v="Graduation"/>
    <s v="Married"/>
    <n v="45688"/>
    <n v="0"/>
    <n v="1"/>
    <x v="127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  <n v="306"/>
    <n v="12"/>
    <n v="76.5"/>
    <n v="204"/>
    <n v="25.5"/>
    <x v="3"/>
    <n v="58"/>
    <x v="1"/>
    <x v="1"/>
  </r>
  <r>
    <n v="1968"/>
    <n v="1971"/>
    <s v="Graduation"/>
    <s v="Widow"/>
    <n v="45684"/>
    <n v="1"/>
    <n v="0"/>
    <x v="12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n v="28"/>
    <n v="3"/>
    <n v="9.33"/>
    <n v="18.670000000000002"/>
    <n v="0"/>
    <x v="3"/>
    <n v="55"/>
    <x v="1"/>
    <x v="0"/>
  </r>
  <r>
    <n v="5429"/>
    <n v="1948"/>
    <s v="PhD"/>
    <s v="Married"/>
    <n v="45579"/>
    <n v="0"/>
    <n v="1"/>
    <x v="164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n v="183"/>
    <n v="9"/>
    <n v="81.33"/>
    <n v="81.33"/>
    <n v="20.329999999999998"/>
    <x v="3"/>
    <n v="78"/>
    <x v="2"/>
    <x v="1"/>
  </r>
  <r>
    <n v="263"/>
    <n v="1945"/>
    <s v="PhD"/>
    <s v="Single"/>
    <n v="45576"/>
    <n v="0"/>
    <n v="0"/>
    <x v="8"/>
    <n v="9"/>
    <n v="56"/>
    <n v="19"/>
    <n v="29"/>
    <n v="2"/>
    <n v="14"/>
    <n v="25"/>
    <n v="1"/>
    <n v="3"/>
    <n v="1"/>
    <n v="3"/>
    <n v="8"/>
    <n v="0"/>
    <n v="0"/>
    <n v="0"/>
    <n v="0"/>
    <n v="0"/>
    <n v="1"/>
    <n v="0"/>
    <n v="145"/>
    <n v="7"/>
    <n v="62.14"/>
    <n v="62.14"/>
    <n v="20.71"/>
    <x v="3"/>
    <n v="81"/>
    <x v="2"/>
    <x v="1"/>
  </r>
  <r>
    <n v="839"/>
    <n v="1975"/>
    <s v="PhD"/>
    <s v="Married"/>
    <n v="45503"/>
    <n v="1"/>
    <n v="0"/>
    <x v="569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n v="170"/>
    <n v="8"/>
    <n v="63.75"/>
    <n v="85"/>
    <n v="21.25"/>
    <x v="3"/>
    <n v="51"/>
    <x v="0"/>
    <x v="1"/>
  </r>
  <r>
    <n v="5966"/>
    <n v="1974"/>
    <s v="PhD"/>
    <s v="Married"/>
    <n v="45207"/>
    <n v="1"/>
    <n v="1"/>
    <x v="162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  <n v="215"/>
    <n v="10"/>
    <n v="64.5"/>
    <n v="129"/>
    <n v="21.5"/>
    <x v="3"/>
    <n v="52"/>
    <x v="0"/>
    <x v="1"/>
  </r>
  <r>
    <n v="1755"/>
    <n v="1988"/>
    <s v="2n Cycle"/>
    <s v="Together"/>
    <n v="45204"/>
    <n v="1"/>
    <n v="0"/>
    <x v="386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n v="114"/>
    <n v="6"/>
    <n v="19"/>
    <n v="76"/>
    <n v="19"/>
    <x v="3"/>
    <n v="38"/>
    <x v="3"/>
    <x v="0"/>
  </r>
  <r>
    <n v="2130"/>
    <n v="1982"/>
    <s v="Graduation"/>
    <s v="Together"/>
    <n v="45203"/>
    <n v="2"/>
    <n v="0"/>
    <x v="339"/>
    <n v="4"/>
    <n v="35"/>
    <n v="3"/>
    <n v="67"/>
    <n v="10"/>
    <n v="8"/>
    <n v="24"/>
    <n v="1"/>
    <n v="3"/>
    <n v="1"/>
    <n v="3"/>
    <n v="6"/>
    <n v="0"/>
    <n v="0"/>
    <n v="0"/>
    <n v="0"/>
    <n v="0"/>
    <n v="1"/>
    <n v="0"/>
    <n v="147"/>
    <n v="7"/>
    <n v="63"/>
    <n v="63"/>
    <n v="21"/>
    <x v="3"/>
    <n v="44"/>
    <x v="0"/>
    <x v="0"/>
  </r>
  <r>
    <n v="199"/>
    <n v="1962"/>
    <s v="Master"/>
    <s v="Single"/>
    <n v="45183"/>
    <n v="0"/>
    <n v="0"/>
    <x v="379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  <n v="315"/>
    <n v="12"/>
    <n v="105"/>
    <n v="183.75"/>
    <n v="26.25"/>
    <x v="3"/>
    <n v="64"/>
    <x v="1"/>
    <x v="4"/>
  </r>
  <r>
    <n v="1463"/>
    <n v="1958"/>
    <s v="Graduation"/>
    <s v="Single"/>
    <n v="45160"/>
    <n v="1"/>
    <n v="1"/>
    <x v="385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n v="21"/>
    <n v="3"/>
    <n v="7"/>
    <n v="14"/>
    <n v="0"/>
    <x v="3"/>
    <n v="68"/>
    <x v="1"/>
    <x v="6"/>
  </r>
  <r>
    <n v="6168"/>
    <n v="1963"/>
    <s v="Graduation"/>
    <s v="Divorced"/>
    <n v="45146"/>
    <n v="1"/>
    <n v="1"/>
    <x v="325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n v="53"/>
    <n v="4"/>
    <n v="13.25"/>
    <n v="26.5"/>
    <n v="13.25"/>
    <x v="3"/>
    <n v="63"/>
    <x v="1"/>
    <x v="3"/>
  </r>
  <r>
    <n v="2262"/>
    <n v="1965"/>
    <s v="Master"/>
    <s v="Together"/>
    <n v="45143"/>
    <n v="0"/>
    <n v="1"/>
    <x v="57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n v="311"/>
    <n v="12"/>
    <n v="155.5"/>
    <n v="129.58000000000001"/>
    <n v="25.92"/>
    <x v="3"/>
    <n v="61"/>
    <x v="1"/>
    <x v="0"/>
  </r>
  <r>
    <n v="10260"/>
    <n v="1965"/>
    <s v="Master"/>
    <s v="Together"/>
    <n v="45143"/>
    <n v="0"/>
    <n v="1"/>
    <x v="57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n v="311"/>
    <n v="12"/>
    <n v="155.5"/>
    <n v="129.58000000000001"/>
    <n v="25.92"/>
    <x v="3"/>
    <n v="61"/>
    <x v="1"/>
    <x v="1"/>
  </r>
  <r>
    <n v="5956"/>
    <n v="1948"/>
    <s v="PhD"/>
    <s v="Divorced"/>
    <n v="45072"/>
    <n v="1"/>
    <n v="2"/>
    <x v="571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n v="284"/>
    <n v="11"/>
    <n v="154.91"/>
    <n v="103.27"/>
    <n v="25.82"/>
    <x v="3"/>
    <n v="78"/>
    <x v="2"/>
    <x v="6"/>
  </r>
  <r>
    <n v="8754"/>
    <n v="1974"/>
    <s v="PhD"/>
    <s v="Together"/>
    <n v="45068"/>
    <n v="0"/>
    <n v="1"/>
    <x v="572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n v="20"/>
    <n v="3"/>
    <n v="6.67"/>
    <n v="13.33"/>
    <n v="0"/>
    <x v="3"/>
    <n v="52"/>
    <x v="0"/>
    <x v="1"/>
  </r>
  <r>
    <n v="5454"/>
    <n v="1979"/>
    <s v="Master"/>
    <s v="Married"/>
    <n v="45057"/>
    <n v="1"/>
    <n v="0"/>
    <x v="189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n v="50"/>
    <n v="5"/>
    <n v="20"/>
    <n v="30"/>
    <n v="0"/>
    <x v="3"/>
    <n v="47"/>
    <x v="0"/>
    <x v="2"/>
  </r>
  <r>
    <n v="4587"/>
    <n v="1944"/>
    <s v="Master"/>
    <s v="Widow"/>
    <n v="45006"/>
    <n v="0"/>
    <n v="0"/>
    <x v="562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n v="266"/>
    <n v="11"/>
    <n v="72.55"/>
    <n v="169.27"/>
    <n v="24.18"/>
    <x v="3"/>
    <n v="82"/>
    <x v="2"/>
    <x v="1"/>
  </r>
  <r>
    <n v="7807"/>
    <n v="1974"/>
    <s v="Graduation"/>
    <s v="Married"/>
    <n v="44989"/>
    <n v="0"/>
    <n v="1"/>
    <x v="65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n v="369"/>
    <n v="11"/>
    <n v="167.73"/>
    <n v="167.73"/>
    <n v="33.549999999999997"/>
    <x v="3"/>
    <n v="52"/>
    <x v="0"/>
    <x v="1"/>
  </r>
  <r>
    <n v="6818"/>
    <n v="1974"/>
    <s v="Graduation"/>
    <s v="Married"/>
    <n v="44989"/>
    <n v="0"/>
    <n v="1"/>
    <x v="65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n v="369"/>
    <n v="11"/>
    <n v="167.73"/>
    <n v="167.73"/>
    <n v="33.549999999999997"/>
    <x v="3"/>
    <n v="52"/>
    <x v="0"/>
    <x v="1"/>
  </r>
  <r>
    <n v="4791"/>
    <n v="1980"/>
    <s v="Graduation"/>
    <s v="Together"/>
    <n v="44964"/>
    <n v="1"/>
    <n v="1"/>
    <x v="95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n v="41"/>
    <n v="4"/>
    <n v="10.25"/>
    <n v="30.75"/>
    <n v="0"/>
    <x v="3"/>
    <n v="46"/>
    <x v="0"/>
    <x v="6"/>
  </r>
  <r>
    <n v="1008"/>
    <n v="1981"/>
    <s v="PhD"/>
    <s v="Together"/>
    <n v="44953"/>
    <n v="0"/>
    <n v="0"/>
    <x v="573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  <n v="1021"/>
    <n v="23"/>
    <n v="310.74"/>
    <n v="577.09"/>
    <n v="133.16999999999999"/>
    <x v="3"/>
    <n v="45"/>
    <x v="0"/>
    <x v="5"/>
  </r>
  <r>
    <n v="1991"/>
    <n v="1967"/>
    <s v="Graduation"/>
    <s v="Together"/>
    <n v="44931"/>
    <n v="0"/>
    <n v="1"/>
    <x v="574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n v="96"/>
    <n v="6"/>
    <n v="32"/>
    <n v="48"/>
    <n v="16"/>
    <x v="3"/>
    <n v="59"/>
    <x v="1"/>
    <x v="1"/>
  </r>
  <r>
    <n v="9860"/>
    <n v="1959"/>
    <s v="Graduation"/>
    <s v="Together"/>
    <n v="44911"/>
    <n v="0"/>
    <n v="1"/>
    <x v="575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n v="215"/>
    <n v="9"/>
    <n v="95.56"/>
    <n v="95.56"/>
    <n v="23.89"/>
    <x v="3"/>
    <n v="67"/>
    <x v="1"/>
    <x v="1"/>
  </r>
  <r>
    <n v="9817"/>
    <n v="1970"/>
    <s v="Master"/>
    <s v="Single"/>
    <n v="44802"/>
    <n v="0"/>
    <n v="0"/>
    <x v="496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n v="1049"/>
    <n v="25"/>
    <n v="377.64"/>
    <n v="503.52"/>
    <n v="167.84"/>
    <x v="3"/>
    <n v="56"/>
    <x v="1"/>
    <x v="3"/>
  </r>
  <r>
    <n v="868"/>
    <n v="1966"/>
    <s v="Graduation"/>
    <s v="Married"/>
    <n v="44794"/>
    <n v="0"/>
    <n v="1"/>
    <x v="5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n v="65"/>
    <n v="5"/>
    <n v="26"/>
    <n v="39"/>
    <n v="0"/>
    <x v="3"/>
    <n v="60"/>
    <x v="1"/>
    <x v="0"/>
  </r>
  <r>
    <n v="7212"/>
    <n v="1966"/>
    <s v="Graduation"/>
    <s v="Married"/>
    <n v="44794"/>
    <n v="0"/>
    <n v="1"/>
    <x v="5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n v="65"/>
    <n v="5"/>
    <n v="26"/>
    <n v="39"/>
    <n v="0"/>
    <x v="3"/>
    <n v="60"/>
    <x v="1"/>
    <x v="6"/>
  </r>
  <r>
    <n v="8397"/>
    <n v="1951"/>
    <s v="Graduation"/>
    <s v="Married"/>
    <n v="44689"/>
    <n v="1"/>
    <n v="1"/>
    <x v="388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  <n v="34"/>
    <n v="4"/>
    <n v="8.5"/>
    <n v="17"/>
    <n v="8.5"/>
    <x v="3"/>
    <n v="75"/>
    <x v="2"/>
    <x v="1"/>
  </r>
  <r>
    <n v="5684"/>
    <n v="1971"/>
    <s v="Master"/>
    <s v="Divorced"/>
    <n v="44635"/>
    <n v="1"/>
    <n v="1"/>
    <x v="482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n v="68"/>
    <n v="5"/>
    <n v="27.2"/>
    <n v="40.799999999999997"/>
    <n v="0"/>
    <x v="3"/>
    <n v="55"/>
    <x v="1"/>
    <x v="1"/>
  </r>
  <r>
    <n v="807"/>
    <n v="1969"/>
    <s v="Master"/>
    <s v="Together"/>
    <n v="44602"/>
    <n v="1"/>
    <n v="1"/>
    <x v="22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n v="292"/>
    <n v="11"/>
    <n v="159.27000000000001"/>
    <n v="106.18"/>
    <n v="26.55"/>
    <x v="3"/>
    <n v="57"/>
    <x v="1"/>
    <x v="3"/>
  </r>
  <r>
    <n v="1377"/>
    <n v="1954"/>
    <s v="Master"/>
    <s v="Widow"/>
    <n v="44551"/>
    <n v="0"/>
    <n v="1"/>
    <x v="27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n v="285"/>
    <n v="10"/>
    <n v="114"/>
    <n v="142.5"/>
    <n v="28.5"/>
    <x v="3"/>
    <n v="72"/>
    <x v="2"/>
    <x v="0"/>
  </r>
  <r>
    <n v="966"/>
    <n v="1966"/>
    <s v="Graduation"/>
    <s v="Married"/>
    <n v="44529"/>
    <n v="0"/>
    <n v="1"/>
    <x v="43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  <n v="691"/>
    <n v="19"/>
    <n v="218.21"/>
    <n v="400.05"/>
    <n v="72.739999999999995"/>
    <x v="3"/>
    <n v="60"/>
    <x v="1"/>
    <x v="1"/>
  </r>
  <r>
    <n v="800"/>
    <n v="1960"/>
    <s v="Graduation"/>
    <s v="Together"/>
    <n v="44512"/>
    <n v="1"/>
    <n v="1"/>
    <x v="576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n v="32"/>
    <n v="4"/>
    <n v="8"/>
    <n v="24"/>
    <n v="0"/>
    <x v="3"/>
    <n v="66"/>
    <x v="1"/>
    <x v="0"/>
  </r>
  <r>
    <n v="6613"/>
    <n v="1970"/>
    <s v="Master"/>
    <s v="Married"/>
    <n v="44511"/>
    <n v="1"/>
    <n v="0"/>
    <x v="16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n v="727"/>
    <n v="20"/>
    <n v="290.8"/>
    <n v="290.8"/>
    <n v="145.4"/>
    <x v="3"/>
    <n v="56"/>
    <x v="1"/>
    <x v="6"/>
  </r>
  <r>
    <n v="3722"/>
    <n v="1972"/>
    <s v="Graduation"/>
    <s v="Single"/>
    <n v="44503"/>
    <n v="1"/>
    <n v="1"/>
    <x v="577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n v="48"/>
    <n v="5"/>
    <n v="19.2"/>
    <n v="28.8"/>
    <n v="0"/>
    <x v="3"/>
    <n v="54"/>
    <x v="0"/>
    <x v="1"/>
  </r>
  <r>
    <n v="6230"/>
    <n v="1971"/>
    <s v="Graduation"/>
    <s v="Divorced"/>
    <n v="44421"/>
    <n v="1"/>
    <n v="1"/>
    <x v="193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n v="189"/>
    <n v="9"/>
    <n v="105"/>
    <n v="84"/>
    <n v="0"/>
    <x v="3"/>
    <n v="55"/>
    <x v="1"/>
    <x v="1"/>
  </r>
  <r>
    <n v="10466"/>
    <n v="1965"/>
    <s v="Graduation"/>
    <s v="Married"/>
    <n v="44393"/>
    <n v="1"/>
    <n v="1"/>
    <x v="578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n v="60"/>
    <n v="5"/>
    <n v="12"/>
    <n v="48"/>
    <n v="0"/>
    <x v="3"/>
    <n v="61"/>
    <x v="1"/>
    <x v="1"/>
  </r>
  <r>
    <n v="10640"/>
    <n v="1974"/>
    <s v="Graduation"/>
    <s v="Together"/>
    <n v="44392"/>
    <n v="1"/>
    <n v="1"/>
    <x v="66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n v="211"/>
    <n v="9"/>
    <n v="93.78"/>
    <n v="93.78"/>
    <n v="23.44"/>
    <x v="3"/>
    <n v="52"/>
    <x v="0"/>
    <x v="1"/>
  </r>
  <r>
    <n v="6927"/>
    <n v="1968"/>
    <s v="PhD"/>
    <s v="Married"/>
    <n v="44377"/>
    <n v="1"/>
    <n v="1"/>
    <x v="318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n v="264"/>
    <n v="11"/>
    <n v="120"/>
    <n v="120"/>
    <n v="24"/>
    <x v="3"/>
    <n v="58"/>
    <x v="1"/>
    <x v="0"/>
  </r>
  <r>
    <n v="4252"/>
    <n v="1965"/>
    <s v="Graduation"/>
    <s v="Married"/>
    <n v="44375"/>
    <n v="0"/>
    <n v="1"/>
    <x v="339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n v="301"/>
    <n v="11"/>
    <n v="109.45"/>
    <n v="164.18"/>
    <n v="27.36"/>
    <x v="3"/>
    <n v="61"/>
    <x v="1"/>
    <x v="1"/>
  </r>
  <r>
    <n v="6355"/>
    <n v="1978"/>
    <s v="Graduation"/>
    <s v="Married"/>
    <n v="44359"/>
    <n v="1"/>
    <n v="1"/>
    <x v="102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n v="45"/>
    <n v="6"/>
    <n v="15"/>
    <n v="30"/>
    <n v="0"/>
    <x v="3"/>
    <n v="48"/>
    <x v="0"/>
    <x v="1"/>
  </r>
  <r>
    <n v="8858"/>
    <n v="1972"/>
    <s v="PhD"/>
    <s v="Married"/>
    <n v="44325"/>
    <n v="0"/>
    <n v="1"/>
    <x v="376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  <n v="542"/>
    <n v="17"/>
    <n v="255.06"/>
    <n v="223.18"/>
    <n v="63.76"/>
    <x v="3"/>
    <n v="54"/>
    <x v="0"/>
    <x v="4"/>
  </r>
  <r>
    <n v="10699"/>
    <n v="1985"/>
    <s v="Graduation"/>
    <s v="Married"/>
    <n v="44322"/>
    <n v="1"/>
    <n v="0"/>
    <x v="8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n v="92"/>
    <n v="6"/>
    <n v="46"/>
    <n v="46"/>
    <n v="0"/>
    <x v="3"/>
    <n v="41"/>
    <x v="0"/>
    <x v="0"/>
  </r>
  <r>
    <n v="8962"/>
    <n v="1975"/>
    <s v="Master"/>
    <s v="Married"/>
    <n v="44319"/>
    <n v="1"/>
    <n v="1"/>
    <x v="493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n v="37"/>
    <n v="5"/>
    <n v="14.8"/>
    <n v="22.2"/>
    <n v="0"/>
    <x v="3"/>
    <n v="51"/>
    <x v="0"/>
    <x v="0"/>
  </r>
  <r>
    <n v="8553"/>
    <n v="1965"/>
    <s v="Graduation"/>
    <s v="Married"/>
    <n v="44300"/>
    <n v="1"/>
    <n v="1"/>
    <x v="317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n v="42"/>
    <n v="4"/>
    <n v="10.5"/>
    <n v="31.5"/>
    <n v="0"/>
    <x v="3"/>
    <n v="61"/>
    <x v="1"/>
    <x v="1"/>
  </r>
  <r>
    <n v="3099"/>
    <n v="1970"/>
    <s v="Graduation"/>
    <s v="Divorced"/>
    <n v="44267"/>
    <n v="1"/>
    <n v="1"/>
    <x v="5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n v="310"/>
    <n v="11"/>
    <n v="140.91"/>
    <n v="112.73"/>
    <n v="56.36"/>
    <x v="3"/>
    <n v="56"/>
    <x v="1"/>
    <x v="1"/>
  </r>
  <r>
    <n v="286"/>
    <n v="1952"/>
    <s v="Graduation"/>
    <s v="Single"/>
    <n v="44213"/>
    <n v="1"/>
    <n v="1"/>
    <x v="566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n v="152"/>
    <n v="8"/>
    <n v="38"/>
    <n v="95"/>
    <n v="19"/>
    <x v="3"/>
    <n v="74"/>
    <x v="2"/>
    <x v="1"/>
  </r>
  <r>
    <n v="4200"/>
    <n v="1970"/>
    <s v="Master"/>
    <s v="Married"/>
    <n v="44159"/>
    <n v="1"/>
    <n v="0"/>
    <x v="102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n v="275"/>
    <n v="11"/>
    <n v="100"/>
    <n v="150"/>
    <n v="25"/>
    <x v="3"/>
    <n v="56"/>
    <x v="1"/>
    <x v="0"/>
  </r>
  <r>
    <n v="7505"/>
    <n v="1957"/>
    <s v="PhD"/>
    <s v="Married"/>
    <n v="44155"/>
    <n v="1"/>
    <n v="1"/>
    <x v="31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n v="46"/>
    <n v="4"/>
    <n v="11.5"/>
    <n v="23"/>
    <n v="11.5"/>
    <x v="3"/>
    <n v="69"/>
    <x v="1"/>
    <x v="1"/>
  </r>
  <r>
    <n v="182"/>
    <n v="1946"/>
    <s v="PhD"/>
    <s v="Together"/>
    <n v="44124"/>
    <n v="0"/>
    <n v="1"/>
    <x v="152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n v="397"/>
    <n v="13"/>
    <n v="183.23"/>
    <n v="152.69"/>
    <n v="61.08"/>
    <x v="3"/>
    <n v="80"/>
    <x v="2"/>
    <x v="1"/>
  </r>
  <r>
    <n v="10785"/>
    <n v="1969"/>
    <s v="Graduation"/>
    <s v="Married"/>
    <n v="44078"/>
    <n v="1"/>
    <n v="1"/>
    <x v="533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n v="41"/>
    <n v="5"/>
    <n v="16.399999999999999"/>
    <n v="24.6"/>
    <n v="0"/>
    <x v="3"/>
    <n v="57"/>
    <x v="1"/>
    <x v="0"/>
  </r>
  <r>
    <n v="5320"/>
    <n v="1973"/>
    <s v="Master"/>
    <s v="Divorced"/>
    <n v="44051"/>
    <n v="1"/>
    <n v="1"/>
    <x v="242"/>
    <n v="20"/>
    <n v="79"/>
    <n v="7"/>
    <n v="58"/>
    <n v="6"/>
    <n v="3"/>
    <n v="18"/>
    <n v="4"/>
    <n v="3"/>
    <n v="1"/>
    <n v="4"/>
    <n v="6"/>
    <n v="0"/>
    <n v="0"/>
    <n v="0"/>
    <n v="0"/>
    <n v="0"/>
    <n v="1"/>
    <n v="0"/>
    <n v="171"/>
    <n v="8"/>
    <n v="64.13"/>
    <n v="85.5"/>
    <n v="21.38"/>
    <x v="3"/>
    <n v="53"/>
    <x v="0"/>
    <x v="0"/>
  </r>
  <r>
    <n v="3933"/>
    <n v="1980"/>
    <s v="Graduation"/>
    <s v="Together"/>
    <n v="44010"/>
    <n v="1"/>
    <n v="0"/>
    <x v="579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n v="662"/>
    <n v="18"/>
    <n v="367.78"/>
    <n v="220.67"/>
    <n v="73.56"/>
    <x v="3"/>
    <n v="46"/>
    <x v="0"/>
    <x v="0"/>
  </r>
  <r>
    <n v="9215"/>
    <n v="1980"/>
    <s v="PhD"/>
    <s v="Married"/>
    <n v="43974"/>
    <n v="1"/>
    <n v="0"/>
    <x v="32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n v="551"/>
    <n v="16"/>
    <n v="206.63"/>
    <n v="206.63"/>
    <n v="137.75"/>
    <x v="3"/>
    <n v="46"/>
    <x v="0"/>
    <x v="4"/>
  </r>
  <r>
    <n v="7414"/>
    <n v="1971"/>
    <s v="Graduation"/>
    <s v="Married"/>
    <n v="43824"/>
    <n v="1"/>
    <n v="1"/>
    <x v="52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n v="186"/>
    <n v="8"/>
    <n v="69.75"/>
    <n v="93"/>
    <n v="23.25"/>
    <x v="3"/>
    <n v="55"/>
    <x v="1"/>
    <x v="1"/>
  </r>
  <r>
    <n v="6214"/>
    <n v="1982"/>
    <s v="Master"/>
    <s v="Married"/>
    <n v="43815"/>
    <n v="1"/>
    <n v="0"/>
    <x v="1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n v="79"/>
    <n v="5"/>
    <n v="31.6"/>
    <n v="47.4"/>
    <n v="0"/>
    <x v="3"/>
    <n v="44"/>
    <x v="0"/>
    <x v="1"/>
  </r>
  <r>
    <n v="6720"/>
    <n v="1968"/>
    <s v="Master"/>
    <s v="Together"/>
    <n v="43795"/>
    <n v="0"/>
    <n v="1"/>
    <x v="571"/>
    <n v="11"/>
    <n v="314"/>
    <n v="11"/>
    <n v="53"/>
    <n v="4"/>
    <n v="3"/>
    <n v="107"/>
    <n v="3"/>
    <n v="7"/>
    <n v="3"/>
    <n v="4"/>
    <n v="7"/>
    <n v="0"/>
    <n v="1"/>
    <n v="0"/>
    <n v="0"/>
    <n v="0"/>
    <n v="1"/>
    <n v="0"/>
    <n v="492"/>
    <n v="14"/>
    <n v="246"/>
    <n v="140.57"/>
    <n v="105.43"/>
    <x v="3"/>
    <n v="58"/>
    <x v="1"/>
    <x v="1"/>
  </r>
  <r>
    <n v="10846"/>
    <n v="1978"/>
    <s v="Master"/>
    <s v="Married"/>
    <n v="43783"/>
    <n v="1"/>
    <n v="0"/>
    <x v="73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  <n v="629"/>
    <n v="16"/>
    <n v="275.19"/>
    <n v="314.5"/>
    <n v="39.31"/>
    <x v="3"/>
    <n v="48"/>
    <x v="0"/>
    <x v="4"/>
  </r>
  <r>
    <n v="2387"/>
    <n v="1952"/>
    <s v="Master"/>
    <s v="Together"/>
    <n v="43776"/>
    <n v="1"/>
    <n v="1"/>
    <x v="580"/>
    <n v="9"/>
    <n v="177"/>
    <n v="2"/>
    <n v="71"/>
    <n v="3"/>
    <n v="2"/>
    <n v="20"/>
    <n v="6"/>
    <n v="5"/>
    <n v="2"/>
    <n v="4"/>
    <n v="8"/>
    <n v="0"/>
    <n v="0"/>
    <n v="0"/>
    <n v="0"/>
    <n v="0"/>
    <n v="1"/>
    <n v="0"/>
    <n v="275"/>
    <n v="11"/>
    <n v="125"/>
    <n v="100"/>
    <n v="50"/>
    <x v="3"/>
    <n v="74"/>
    <x v="2"/>
    <x v="0"/>
  </r>
  <r>
    <n v="5577"/>
    <n v="1983"/>
    <s v="Graduation"/>
    <s v="Together"/>
    <n v="43776"/>
    <n v="1"/>
    <n v="0"/>
    <x v="222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n v="23"/>
    <n v="3"/>
    <n v="7.67"/>
    <n v="15.33"/>
    <n v="0"/>
    <x v="3"/>
    <n v="43"/>
    <x v="0"/>
    <x v="1"/>
  </r>
  <r>
    <n v="2245"/>
    <n v="1969"/>
    <s v="Master"/>
    <s v="Married"/>
    <n v="43641"/>
    <n v="1"/>
    <n v="1"/>
    <x v="136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n v="139"/>
    <n v="7"/>
    <n v="39.71"/>
    <n v="79.430000000000007"/>
    <n v="19.86"/>
    <x v="3"/>
    <n v="57"/>
    <x v="1"/>
    <x v="1"/>
  </r>
  <r>
    <n v="10591"/>
    <n v="1969"/>
    <s v="Graduation"/>
    <s v="Widow"/>
    <n v="43638"/>
    <n v="0"/>
    <n v="1"/>
    <x v="58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n v="201"/>
    <n v="9"/>
    <n v="89.33"/>
    <n v="89.33"/>
    <n v="22.33"/>
    <x v="3"/>
    <n v="57"/>
    <x v="1"/>
    <x v="1"/>
  </r>
  <r>
    <n v="2639"/>
    <n v="1966"/>
    <s v="Graduation"/>
    <s v="Single"/>
    <n v="43602"/>
    <n v="1"/>
    <n v="1"/>
    <x v="388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n v="68"/>
    <n v="6"/>
    <n v="34"/>
    <n v="22.67"/>
    <n v="11.33"/>
    <x v="3"/>
    <n v="60"/>
    <x v="1"/>
    <x v="0"/>
  </r>
  <r>
    <n v="7532"/>
    <n v="1980"/>
    <s v="Graduation"/>
    <s v="Married"/>
    <n v="43586"/>
    <n v="0"/>
    <n v="1"/>
    <x v="346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n v="132"/>
    <n v="7"/>
    <n v="56.57"/>
    <n v="75.430000000000007"/>
    <n v="0"/>
    <x v="3"/>
    <n v="46"/>
    <x v="0"/>
    <x v="5"/>
  </r>
  <r>
    <n v="4370"/>
    <n v="1966"/>
    <s v="Graduation"/>
    <s v="Together"/>
    <n v="43482"/>
    <n v="2"/>
    <n v="1"/>
    <x v="264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n v="88"/>
    <n v="6"/>
    <n v="29.33"/>
    <n v="58.67"/>
    <n v="0"/>
    <x v="3"/>
    <n v="60"/>
    <x v="1"/>
    <x v="3"/>
  </r>
  <r>
    <n v="8692"/>
    <n v="1952"/>
    <s v="Graduation"/>
    <s v="Together"/>
    <n v="43462"/>
    <n v="1"/>
    <n v="1"/>
    <x v="65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n v="240"/>
    <n v="10"/>
    <n v="96"/>
    <n v="120"/>
    <n v="24"/>
    <x v="3"/>
    <n v="74"/>
    <x v="2"/>
    <x v="1"/>
  </r>
  <r>
    <n v="115"/>
    <n v="1966"/>
    <s v="Master"/>
    <s v="Single"/>
    <n v="43456"/>
    <n v="0"/>
    <n v="1"/>
    <x v="364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n v="393"/>
    <n v="14"/>
    <n v="140.36000000000001"/>
    <n v="224.57"/>
    <n v="28.07"/>
    <x v="3"/>
    <n v="60"/>
    <x v="1"/>
    <x v="3"/>
  </r>
  <r>
    <n v="1839"/>
    <n v="1974"/>
    <s v="Graduation"/>
    <s v="Single"/>
    <n v="43322"/>
    <n v="0"/>
    <n v="0"/>
    <x v="539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n v="141"/>
    <n v="7"/>
    <n v="60.43"/>
    <n v="80.569999999999993"/>
    <n v="0"/>
    <x v="3"/>
    <n v="52"/>
    <x v="0"/>
    <x v="3"/>
  </r>
  <r>
    <n v="4042"/>
    <n v="1971"/>
    <s v="Graduation"/>
    <s v="Divorced"/>
    <n v="43300"/>
    <n v="0"/>
    <n v="1"/>
    <x v="579"/>
    <n v="87"/>
    <n v="91"/>
    <n v="3"/>
    <n v="52"/>
    <n v="2"/>
    <n v="1"/>
    <n v="31"/>
    <n v="3"/>
    <n v="4"/>
    <n v="0"/>
    <n v="4"/>
    <n v="8"/>
    <n v="0"/>
    <n v="0"/>
    <n v="0"/>
    <n v="0"/>
    <n v="0"/>
    <n v="1"/>
    <n v="0"/>
    <n v="180"/>
    <n v="8"/>
    <n v="90"/>
    <n v="90"/>
    <n v="0"/>
    <x v="3"/>
    <n v="55"/>
    <x v="1"/>
    <x v="4"/>
  </r>
  <r>
    <n v="2836"/>
    <n v="1972"/>
    <s v="PhD"/>
    <s v="Married"/>
    <n v="43269"/>
    <n v="1"/>
    <n v="0"/>
    <x v="367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n v="19"/>
    <n v="3"/>
    <n v="6.33"/>
    <n v="12.67"/>
    <n v="0"/>
    <x v="3"/>
    <n v="54"/>
    <x v="0"/>
    <x v="5"/>
  </r>
  <r>
    <n v="5510"/>
    <n v="1977"/>
    <s v="Master"/>
    <s v="Married"/>
    <n v="43263"/>
    <n v="0"/>
    <n v="1"/>
    <x v="582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n v="441"/>
    <n v="13"/>
    <n v="169.62"/>
    <n v="203.54"/>
    <n v="67.849999999999994"/>
    <x v="3"/>
    <n v="49"/>
    <x v="0"/>
    <x v="1"/>
  </r>
  <r>
    <n v="6991"/>
    <n v="1951"/>
    <s v="Graduation"/>
    <s v="Divorced"/>
    <n v="43185"/>
    <n v="0"/>
    <n v="1"/>
    <x v="283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n v="637"/>
    <n v="18"/>
    <n v="318.5"/>
    <n v="212.33"/>
    <n v="106.17"/>
    <x v="3"/>
    <n v="75"/>
    <x v="2"/>
    <x v="6"/>
  </r>
  <r>
    <n v="361"/>
    <n v="1969"/>
    <s v="Master"/>
    <s v="Married"/>
    <n v="43142"/>
    <n v="1"/>
    <n v="1"/>
    <x v="402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n v="20"/>
    <n v="3"/>
    <n v="6.67"/>
    <n v="13.33"/>
    <n v="0"/>
    <x v="3"/>
    <n v="57"/>
    <x v="1"/>
    <x v="6"/>
  </r>
  <r>
    <n v="8387"/>
    <n v="1957"/>
    <s v="Graduation"/>
    <s v="Married"/>
    <n v="43140"/>
    <n v="0"/>
    <n v="1"/>
    <x v="134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n v="235"/>
    <n v="10"/>
    <n v="94"/>
    <n v="117.5"/>
    <n v="23.5"/>
    <x v="3"/>
    <n v="69"/>
    <x v="1"/>
    <x v="1"/>
  </r>
  <r>
    <n v="1676"/>
    <n v="1975"/>
    <s v="Graduation"/>
    <s v="Married"/>
    <n v="43057"/>
    <n v="0"/>
    <n v="1"/>
    <x v="313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n v="266"/>
    <n v="11"/>
    <n v="96.73"/>
    <n v="120.91"/>
    <n v="48.36"/>
    <x v="3"/>
    <n v="51"/>
    <x v="0"/>
    <x v="1"/>
  </r>
  <r>
    <n v="7628"/>
    <n v="1973"/>
    <s v="2n Cycle"/>
    <s v="Married"/>
    <n v="43050"/>
    <n v="1"/>
    <n v="0"/>
    <x v="199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n v="76"/>
    <n v="6"/>
    <n v="25.33"/>
    <n v="50.67"/>
    <n v="0"/>
    <x v="3"/>
    <n v="53"/>
    <x v="0"/>
    <x v="1"/>
  </r>
  <r>
    <n v="5474"/>
    <n v="1970"/>
    <s v="Graduation"/>
    <s v="Single"/>
    <n v="43020"/>
    <n v="1"/>
    <n v="0"/>
    <x v="583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n v="223"/>
    <n v="9"/>
    <n v="99.11"/>
    <n v="99.11"/>
    <n v="24.78"/>
    <x v="3"/>
    <n v="56"/>
    <x v="1"/>
    <x v="2"/>
  </r>
  <r>
    <n v="3969"/>
    <n v="1974"/>
    <s v="Master"/>
    <s v="Together"/>
    <n v="43018"/>
    <n v="0"/>
    <n v="1"/>
    <x v="584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n v="133"/>
    <n v="6"/>
    <n v="44.33"/>
    <n v="44.33"/>
    <n v="44.33"/>
    <x v="3"/>
    <n v="52"/>
    <x v="0"/>
    <x v="5"/>
  </r>
  <r>
    <n v="7128"/>
    <n v="1977"/>
    <s v="PhD"/>
    <s v="Single"/>
    <n v="42997"/>
    <n v="1"/>
    <n v="1"/>
    <x v="356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n v="15"/>
    <n v="3"/>
    <n v="5"/>
    <n v="10"/>
    <n v="0"/>
    <x v="3"/>
    <n v="49"/>
    <x v="0"/>
    <x v="1"/>
  </r>
  <r>
    <n v="7494"/>
    <n v="1950"/>
    <s v="PhD"/>
    <s v="Divorced"/>
    <n v="42873"/>
    <n v="1"/>
    <n v="1"/>
    <x v="9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n v="269"/>
    <n v="11"/>
    <n v="146.72999999999999"/>
    <n v="97.82"/>
    <n v="24.45"/>
    <x v="3"/>
    <n v="76"/>
    <x v="2"/>
    <x v="4"/>
  </r>
  <r>
    <n v="773"/>
    <n v="1971"/>
    <s v="Master"/>
    <s v="Divorced"/>
    <n v="42835"/>
    <n v="1"/>
    <n v="1"/>
    <x v="585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n v="595"/>
    <n v="16"/>
    <n v="223.13"/>
    <n v="148.75"/>
    <n v="223.13"/>
    <x v="3"/>
    <n v="55"/>
    <x v="1"/>
    <x v="3"/>
  </r>
  <r>
    <n v="10609"/>
    <n v="1962"/>
    <s v="PhD"/>
    <s v="Married"/>
    <n v="42769"/>
    <n v="0"/>
    <n v="1"/>
    <x v="445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n v="88"/>
    <n v="6"/>
    <n v="14.67"/>
    <n v="58.67"/>
    <n v="14.67"/>
    <x v="3"/>
    <n v="64"/>
    <x v="1"/>
    <x v="4"/>
  </r>
  <r>
    <n v="5048"/>
    <n v="1971"/>
    <s v="PhD"/>
    <s v="Single"/>
    <n v="42767"/>
    <n v="2"/>
    <n v="0"/>
    <x v="152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n v="131"/>
    <n v="6"/>
    <n v="65.5"/>
    <n v="43.67"/>
    <n v="21.83"/>
    <x v="3"/>
    <n v="55"/>
    <x v="1"/>
    <x v="0"/>
  </r>
  <r>
    <n v="3570"/>
    <n v="1969"/>
    <s v="PhD"/>
    <s v="Together"/>
    <n v="42731"/>
    <n v="1"/>
    <n v="0"/>
    <x v="321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n v="244"/>
    <n v="10"/>
    <n v="97.6"/>
    <n v="122"/>
    <n v="24.4"/>
    <x v="3"/>
    <n v="57"/>
    <x v="1"/>
    <x v="0"/>
  </r>
  <r>
    <n v="8897"/>
    <n v="1965"/>
    <s v="Graduation"/>
    <s v="Single"/>
    <n v="42720"/>
    <n v="1"/>
    <n v="1"/>
    <x v="393"/>
    <n v="9"/>
    <n v="392"/>
    <n v="5"/>
    <n v="91"/>
    <n v="28"/>
    <n v="26"/>
    <n v="112"/>
    <n v="8"/>
    <n v="7"/>
    <n v="3"/>
    <n v="7"/>
    <n v="8"/>
    <n v="0"/>
    <n v="0"/>
    <n v="0"/>
    <n v="0"/>
    <n v="0"/>
    <n v="1"/>
    <n v="0"/>
    <n v="654"/>
    <n v="17"/>
    <n v="269.29000000000002"/>
    <n v="269.29000000000002"/>
    <n v="115.41"/>
    <x v="3"/>
    <n v="61"/>
    <x v="1"/>
    <x v="5"/>
  </r>
  <r>
    <n v="5036"/>
    <n v="1984"/>
    <s v="PhD"/>
    <s v="Single"/>
    <n v="42710"/>
    <n v="1"/>
    <n v="0"/>
    <x v="488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n v="406"/>
    <n v="12"/>
    <n v="135.33000000000001"/>
    <n v="101.5"/>
    <n v="169.17"/>
    <x v="3"/>
    <n v="42"/>
    <x v="0"/>
    <x v="1"/>
  </r>
  <r>
    <n v="5961"/>
    <n v="1978"/>
    <s v="Graduation"/>
    <s v="Married"/>
    <n v="42693"/>
    <n v="1"/>
    <n v="0"/>
    <x v="116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n v="57"/>
    <n v="4"/>
    <n v="14.25"/>
    <n v="42.75"/>
    <n v="0"/>
    <x v="3"/>
    <n v="48"/>
    <x v="0"/>
    <x v="1"/>
  </r>
  <r>
    <n v="9214"/>
    <n v="1991"/>
    <s v="Graduation"/>
    <s v="Married"/>
    <n v="42691"/>
    <n v="0"/>
    <n v="0"/>
    <x v="224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n v="358"/>
    <n v="12"/>
    <n v="149.16999999999999"/>
    <n v="179"/>
    <n v="29.83"/>
    <x v="3"/>
    <n v="35"/>
    <x v="3"/>
    <x v="1"/>
  </r>
  <r>
    <n v="1379"/>
    <n v="1992"/>
    <s v="Master"/>
    <s v="Together"/>
    <n v="42670"/>
    <n v="0"/>
    <n v="0"/>
    <x v="501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n v="241"/>
    <n v="10"/>
    <n v="96.4"/>
    <n v="96.4"/>
    <n v="48.2"/>
    <x v="3"/>
    <n v="34"/>
    <x v="3"/>
    <x v="0"/>
  </r>
  <r>
    <n v="2694"/>
    <n v="1967"/>
    <s v="Graduation"/>
    <s v="Married"/>
    <n v="42664"/>
    <n v="0"/>
    <n v="1"/>
    <x v="199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n v="24"/>
    <n v="4"/>
    <n v="6"/>
    <n v="18"/>
    <n v="0"/>
    <x v="3"/>
    <n v="59"/>
    <x v="1"/>
    <x v="1"/>
  </r>
  <r>
    <n v="5954"/>
    <n v="1972"/>
    <s v="Master"/>
    <s v="Divorced"/>
    <n v="42618"/>
    <n v="1"/>
    <n v="0"/>
    <x v="18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n v="192"/>
    <n v="9"/>
    <n v="106.67"/>
    <n v="85.33"/>
    <n v="0"/>
    <x v="3"/>
    <n v="54"/>
    <x v="0"/>
    <x v="1"/>
  </r>
  <r>
    <n v="2625"/>
    <n v="1954"/>
    <s v="2n Cycle"/>
    <s v="Single"/>
    <n v="42607"/>
    <n v="0"/>
    <n v="1"/>
    <x v="298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n v="350"/>
    <n v="12"/>
    <n v="87.5"/>
    <n v="204.17"/>
    <n v="58.33"/>
    <x v="3"/>
    <n v="72"/>
    <x v="2"/>
    <x v="0"/>
  </r>
  <r>
    <n v="10905"/>
    <n v="1955"/>
    <s v="Graduation"/>
    <s v="Together"/>
    <n v="42586"/>
    <n v="1"/>
    <n v="1"/>
    <x v="205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n v="252"/>
    <n v="11"/>
    <n v="91.64"/>
    <n v="137.44999999999999"/>
    <n v="22.91"/>
    <x v="3"/>
    <n v="71"/>
    <x v="2"/>
    <x v="1"/>
  </r>
  <r>
    <n v="8910"/>
    <n v="1955"/>
    <s v="Graduation"/>
    <s v="Together"/>
    <n v="42586"/>
    <n v="1"/>
    <n v="1"/>
    <x v="205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n v="252"/>
    <n v="11"/>
    <n v="91.64"/>
    <n v="137.44999999999999"/>
    <n v="22.91"/>
    <x v="3"/>
    <n v="71"/>
    <x v="2"/>
    <x v="1"/>
  </r>
  <r>
    <n v="6299"/>
    <n v="1968"/>
    <s v="PhD"/>
    <s v="Divorced"/>
    <n v="42564"/>
    <n v="0"/>
    <n v="1"/>
    <x v="7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1"/>
    <n v="0"/>
    <n v="813"/>
    <n v="18"/>
    <n v="271"/>
    <n v="180.67"/>
    <n v="361.33"/>
    <x v="3"/>
    <n v="58"/>
    <x v="1"/>
    <x v="4"/>
  </r>
  <r>
    <n v="3846"/>
    <n v="1974"/>
    <s v="Graduation"/>
    <s v="Married"/>
    <n v="42557"/>
    <n v="0"/>
    <n v="1"/>
    <x v="18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n v="270"/>
    <n v="11"/>
    <n v="147.27000000000001"/>
    <n v="98.18"/>
    <n v="24.55"/>
    <x v="3"/>
    <n v="52"/>
    <x v="0"/>
    <x v="1"/>
  </r>
  <r>
    <n v="322"/>
    <n v="1978"/>
    <s v="Graduation"/>
    <s v="Together"/>
    <n v="42554"/>
    <n v="1"/>
    <n v="1"/>
    <x v="35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n v="41"/>
    <n v="5"/>
    <n v="16.399999999999999"/>
    <n v="24.6"/>
    <n v="0"/>
    <x v="3"/>
    <n v="48"/>
    <x v="0"/>
    <x v="6"/>
  </r>
  <r>
    <n v="3266"/>
    <n v="1964"/>
    <s v="Graduation"/>
    <s v="Married"/>
    <n v="42523"/>
    <n v="0"/>
    <n v="0"/>
    <x v="448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n v="125"/>
    <n v="6"/>
    <n v="20.83"/>
    <n v="83.33"/>
    <n v="20.83"/>
    <x v="3"/>
    <n v="62"/>
    <x v="1"/>
    <x v="4"/>
  </r>
  <r>
    <n v="574"/>
    <n v="1964"/>
    <s v="Graduation"/>
    <s v="Married"/>
    <n v="42523"/>
    <n v="0"/>
    <n v="0"/>
    <x v="448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n v="125"/>
    <n v="6"/>
    <n v="20.83"/>
    <n v="83.33"/>
    <n v="20.83"/>
    <x v="3"/>
    <n v="62"/>
    <x v="1"/>
    <x v="5"/>
  </r>
  <r>
    <n v="5283"/>
    <n v="1976"/>
    <s v="PhD"/>
    <s v="Single"/>
    <n v="42473"/>
    <n v="1"/>
    <n v="1"/>
    <x v="13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n v="144"/>
    <n v="7"/>
    <n v="41.14"/>
    <n v="82.29"/>
    <n v="20.57"/>
    <x v="3"/>
    <n v="50"/>
    <x v="0"/>
    <x v="1"/>
  </r>
  <r>
    <n v="7232"/>
    <n v="1973"/>
    <s v="Graduation"/>
    <s v="Widow"/>
    <n v="42429"/>
    <n v="0"/>
    <n v="1"/>
    <x v="308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n v="67"/>
    <n v="5"/>
    <n v="13.4"/>
    <n v="40.200000000000003"/>
    <n v="13.4"/>
    <x v="3"/>
    <n v="53"/>
    <x v="0"/>
    <x v="1"/>
  </r>
  <r>
    <n v="8595"/>
    <n v="1973"/>
    <s v="Graduation"/>
    <s v="Widow"/>
    <n v="42429"/>
    <n v="0"/>
    <n v="1"/>
    <x v="308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n v="67"/>
    <n v="5"/>
    <n v="13.4"/>
    <n v="40.200000000000003"/>
    <n v="13.4"/>
    <x v="3"/>
    <n v="53"/>
    <x v="0"/>
    <x v="6"/>
  </r>
  <r>
    <n v="1064"/>
    <n v="1971"/>
    <s v="PhD"/>
    <s v="Married"/>
    <n v="42403"/>
    <n v="1"/>
    <n v="0"/>
    <x v="196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n v="42"/>
    <n v="4"/>
    <n v="10.5"/>
    <n v="31.5"/>
    <n v="0"/>
    <x v="3"/>
    <n v="55"/>
    <x v="1"/>
    <x v="1"/>
  </r>
  <r>
    <n v="738"/>
    <n v="1981"/>
    <s v="2n Cycle"/>
    <s v="Single"/>
    <n v="42395"/>
    <n v="1"/>
    <n v="1"/>
    <x v="518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n v="182"/>
    <n v="8"/>
    <n v="68.25"/>
    <n v="91"/>
    <n v="22.75"/>
    <x v="3"/>
    <n v="45"/>
    <x v="0"/>
    <x v="3"/>
  </r>
  <r>
    <n v="11178"/>
    <n v="1972"/>
    <s v="Master"/>
    <s v="Single"/>
    <n v="42394"/>
    <n v="1"/>
    <n v="0"/>
    <x v="339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n v="32"/>
    <n v="4"/>
    <n v="8"/>
    <n v="24"/>
    <n v="0"/>
    <x v="3"/>
    <n v="54"/>
    <x v="0"/>
    <x v="5"/>
  </r>
  <r>
    <n v="4324"/>
    <n v="1989"/>
    <s v="Graduation"/>
    <s v="Married"/>
    <n v="42387"/>
    <n v="1"/>
    <n v="0"/>
    <x v="205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n v="684"/>
    <n v="16"/>
    <n v="342"/>
    <n v="299.25"/>
    <n v="42.75"/>
    <x v="3"/>
    <n v="37"/>
    <x v="3"/>
    <x v="1"/>
  </r>
  <r>
    <n v="10212"/>
    <n v="1986"/>
    <s v="Master"/>
    <s v="Together"/>
    <n v="42386"/>
    <n v="1"/>
    <n v="0"/>
    <x v="35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n v="100"/>
    <n v="6"/>
    <n v="50"/>
    <n v="50"/>
    <n v="0"/>
    <x v="3"/>
    <n v="40"/>
    <x v="0"/>
    <x v="3"/>
  </r>
  <r>
    <n v="9738"/>
    <n v="1986"/>
    <s v="Master"/>
    <s v="Together"/>
    <n v="42386"/>
    <n v="1"/>
    <n v="0"/>
    <x v="35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n v="100"/>
    <n v="6"/>
    <n v="50"/>
    <n v="50"/>
    <n v="0"/>
    <x v="3"/>
    <n v="40"/>
    <x v="0"/>
    <x v="0"/>
  </r>
  <r>
    <n v="7617"/>
    <n v="1974"/>
    <s v="Graduation"/>
    <s v="Single"/>
    <n v="42373"/>
    <n v="1"/>
    <n v="1"/>
    <x v="129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n v="163"/>
    <n v="8"/>
    <n v="40.75"/>
    <n v="101.88"/>
    <n v="20.38"/>
    <x v="3"/>
    <n v="52"/>
    <x v="0"/>
    <x v="1"/>
  </r>
  <r>
    <n v="450"/>
    <n v="1958"/>
    <s v="Master"/>
    <s v="Together"/>
    <n v="42315"/>
    <n v="0"/>
    <n v="1"/>
    <x v="559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n v="270"/>
    <n v="9"/>
    <n v="30"/>
    <n v="120"/>
    <n v="120"/>
    <x v="3"/>
    <n v="68"/>
    <x v="1"/>
    <x v="2"/>
  </r>
  <r>
    <n v="8086"/>
    <n v="1959"/>
    <s v="Graduation"/>
    <s v="Married"/>
    <n v="42243"/>
    <n v="1"/>
    <n v="1"/>
    <x v="196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n v="55"/>
    <n v="5"/>
    <n v="22"/>
    <n v="33"/>
    <n v="0"/>
    <x v="3"/>
    <n v="67"/>
    <x v="1"/>
    <x v="0"/>
  </r>
  <r>
    <n v="7947"/>
    <n v="1969"/>
    <s v="Graduation"/>
    <s v="Married"/>
    <n v="42231"/>
    <n v="1"/>
    <n v="1"/>
    <x v="586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n v="37"/>
    <n v="4"/>
    <n v="9.25"/>
    <n v="27.75"/>
    <n v="0"/>
    <x v="3"/>
    <n v="57"/>
    <x v="1"/>
    <x v="1"/>
  </r>
  <r>
    <n v="5644"/>
    <n v="1957"/>
    <s v="Graduation"/>
    <s v="Together"/>
    <n v="42213"/>
    <n v="0"/>
    <n v="1"/>
    <x v="445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  <n v="363"/>
    <n v="13"/>
    <n v="139.62"/>
    <n v="195.46"/>
    <n v="27.92"/>
    <x v="3"/>
    <n v="69"/>
    <x v="1"/>
    <x v="1"/>
  </r>
  <r>
    <n v="3225"/>
    <n v="1984"/>
    <s v="Master"/>
    <s v="Married"/>
    <n v="42207"/>
    <n v="1"/>
    <n v="0"/>
    <x v="455"/>
    <n v="71"/>
    <n v="116"/>
    <n v="11"/>
    <n v="72"/>
    <n v="3"/>
    <n v="17"/>
    <n v="46"/>
    <n v="4"/>
    <n v="4"/>
    <n v="1"/>
    <n v="5"/>
    <n v="6"/>
    <n v="1"/>
    <n v="0"/>
    <n v="0"/>
    <n v="0"/>
    <n v="0"/>
    <n v="1"/>
    <n v="0"/>
    <n v="265"/>
    <n v="10"/>
    <n v="106"/>
    <n v="132.5"/>
    <n v="26.5"/>
    <x v="3"/>
    <n v="42"/>
    <x v="0"/>
    <x v="1"/>
  </r>
  <r>
    <n v="6103"/>
    <n v="1948"/>
    <s v="Graduation"/>
    <s v="Married"/>
    <n v="42192"/>
    <n v="0"/>
    <n v="0"/>
    <x v="454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n v="100"/>
    <n v="6"/>
    <n v="33.33"/>
    <n v="50"/>
    <n v="16.670000000000002"/>
    <x v="3"/>
    <n v="78"/>
    <x v="2"/>
    <x v="6"/>
  </r>
  <r>
    <n v="7444"/>
    <n v="1969"/>
    <s v="Master"/>
    <s v="Married"/>
    <n v="42169"/>
    <n v="1"/>
    <n v="1"/>
    <x v="587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n v="30"/>
    <n v="4"/>
    <n v="7.5"/>
    <n v="22.5"/>
    <n v="0"/>
    <x v="3"/>
    <n v="57"/>
    <x v="1"/>
    <x v="1"/>
  </r>
  <r>
    <n v="749"/>
    <n v="1981"/>
    <s v="Graduation"/>
    <s v="Together"/>
    <n v="42162"/>
    <n v="1"/>
    <n v="0"/>
    <x v="344"/>
    <n v="31"/>
    <n v="46"/>
    <n v="7"/>
    <n v="59"/>
    <n v="2"/>
    <n v="4"/>
    <n v="27"/>
    <n v="2"/>
    <n v="3"/>
    <n v="1"/>
    <n v="3"/>
    <n v="6"/>
    <n v="1"/>
    <n v="0"/>
    <n v="0"/>
    <n v="0"/>
    <n v="0"/>
    <n v="1"/>
    <n v="0"/>
    <n v="145"/>
    <n v="7"/>
    <n v="62.14"/>
    <n v="62.14"/>
    <n v="20.71"/>
    <x v="3"/>
    <n v="45"/>
    <x v="0"/>
    <x v="1"/>
  </r>
  <r>
    <n v="1506"/>
    <n v="1975"/>
    <s v="Graduation"/>
    <s v="Single"/>
    <n v="42160"/>
    <n v="1"/>
    <n v="1"/>
    <x v="383"/>
    <n v="26"/>
    <n v="48"/>
    <n v="9"/>
    <n v="45"/>
    <n v="3"/>
    <n v="15"/>
    <n v="20"/>
    <n v="4"/>
    <n v="2"/>
    <n v="1"/>
    <n v="4"/>
    <n v="6"/>
    <n v="0"/>
    <n v="0"/>
    <n v="0"/>
    <n v="0"/>
    <n v="0"/>
    <n v="1"/>
    <n v="0"/>
    <n v="140"/>
    <n v="7"/>
    <n v="40"/>
    <n v="80"/>
    <n v="20"/>
    <x v="3"/>
    <n v="51"/>
    <x v="0"/>
    <x v="1"/>
  </r>
  <r>
    <n v="2961"/>
    <n v="1982"/>
    <s v="Graduation"/>
    <s v="Married"/>
    <n v="42081"/>
    <n v="1"/>
    <n v="0"/>
    <x v="378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  <n v="382"/>
    <n v="13"/>
    <n v="176.31"/>
    <n v="117.54"/>
    <n v="88.15"/>
    <x v="3"/>
    <n v="44"/>
    <x v="0"/>
    <x v="1"/>
  </r>
  <r>
    <n v="1890"/>
    <n v="1971"/>
    <s v="2n Cycle"/>
    <s v="Together"/>
    <n v="42033"/>
    <n v="1"/>
    <n v="1"/>
    <x v="588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n v="25"/>
    <n v="3"/>
    <n v="8.33"/>
    <n v="16.670000000000002"/>
    <n v="0"/>
    <x v="3"/>
    <n v="55"/>
    <x v="1"/>
    <x v="1"/>
  </r>
  <r>
    <n v="7378"/>
    <n v="1981"/>
    <s v="Master"/>
    <s v="Together"/>
    <n v="42021"/>
    <n v="1"/>
    <n v="0"/>
    <x v="358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  <n v="573"/>
    <n v="17"/>
    <n v="337.06"/>
    <n v="202.24"/>
    <n v="33.71"/>
    <x v="3"/>
    <n v="45"/>
    <x v="0"/>
    <x v="1"/>
  </r>
  <r>
    <n v="8685"/>
    <n v="1977"/>
    <s v="Graduation"/>
    <s v="Married"/>
    <n v="42014"/>
    <n v="1"/>
    <n v="0"/>
    <x v="227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n v="436"/>
    <n v="14"/>
    <n v="218"/>
    <n v="186.86"/>
    <n v="31.14"/>
    <x v="3"/>
    <n v="49"/>
    <x v="0"/>
    <x v="0"/>
  </r>
  <r>
    <n v="3340"/>
    <n v="1977"/>
    <s v="Graduation"/>
    <s v="Married"/>
    <n v="42014"/>
    <n v="1"/>
    <n v="0"/>
    <x v="227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n v="436"/>
    <n v="14"/>
    <n v="218"/>
    <n v="186.86"/>
    <n v="31.14"/>
    <x v="3"/>
    <n v="49"/>
    <x v="0"/>
    <x v="4"/>
  </r>
  <r>
    <n v="4653"/>
    <n v="1978"/>
    <s v="Graduation"/>
    <s v="Together"/>
    <n v="42011"/>
    <n v="1"/>
    <n v="0"/>
    <x v="364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n v="189"/>
    <n v="8"/>
    <n v="70.88"/>
    <n v="94.5"/>
    <n v="23.63"/>
    <x v="3"/>
    <n v="48"/>
    <x v="0"/>
    <x v="0"/>
  </r>
  <r>
    <n v="1162"/>
    <n v="1987"/>
    <s v="PhD"/>
    <s v="Single"/>
    <n v="42000"/>
    <n v="0"/>
    <n v="0"/>
    <x v="28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n v="653"/>
    <n v="18"/>
    <n v="181.39"/>
    <n v="399.06"/>
    <n v="72.56"/>
    <x v="3"/>
    <n v="39"/>
    <x v="3"/>
    <x v="1"/>
  </r>
  <r>
    <n v="10643"/>
    <n v="1987"/>
    <s v="PhD"/>
    <s v="Single"/>
    <n v="42000"/>
    <n v="0"/>
    <n v="0"/>
    <x v="28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n v="653"/>
    <n v="18"/>
    <n v="181.39"/>
    <n v="399.06"/>
    <n v="72.56"/>
    <x v="3"/>
    <n v="39"/>
    <x v="3"/>
    <x v="6"/>
  </r>
  <r>
    <n v="1307"/>
    <n v="1978"/>
    <s v="Graduation"/>
    <s v="Divorced"/>
    <n v="41986"/>
    <n v="0"/>
    <n v="1"/>
    <x v="498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n v="63"/>
    <n v="7"/>
    <n v="27"/>
    <n v="36"/>
    <n v="0"/>
    <x v="3"/>
    <n v="48"/>
    <x v="0"/>
    <x v="1"/>
  </r>
  <r>
    <n v="4548"/>
    <n v="1981"/>
    <s v="Graduation"/>
    <s v="Single"/>
    <n v="41967"/>
    <n v="1"/>
    <n v="1"/>
    <x v="3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n v="54"/>
    <n v="4"/>
    <n v="13.5"/>
    <n v="40.5"/>
    <n v="0"/>
    <x v="3"/>
    <n v="45"/>
    <x v="0"/>
    <x v="4"/>
  </r>
  <r>
    <n v="9701"/>
    <n v="1988"/>
    <s v="Graduation"/>
    <s v="Together"/>
    <n v="41883"/>
    <n v="1"/>
    <n v="0"/>
    <x v="261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n v="312"/>
    <n v="9"/>
    <n v="138.66999999999999"/>
    <n v="104"/>
    <n v="69.33"/>
    <x v="3"/>
    <n v="38"/>
    <x v="3"/>
    <x v="4"/>
  </r>
  <r>
    <n v="9736"/>
    <n v="1980"/>
    <s v="Graduation"/>
    <s v="Married"/>
    <n v="41850"/>
    <n v="1"/>
    <n v="1"/>
    <x v="49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n v="96"/>
    <n v="6"/>
    <n v="48"/>
    <n v="48"/>
    <n v="0"/>
    <x v="3"/>
    <n v="46"/>
    <x v="0"/>
    <x v="2"/>
  </r>
  <r>
    <n v="607"/>
    <n v="1955"/>
    <s v="2n Cycle"/>
    <s v="Divorced"/>
    <n v="41769"/>
    <n v="0"/>
    <n v="1"/>
    <x v="284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n v="521"/>
    <n v="16"/>
    <n v="260.5"/>
    <n v="227.94"/>
    <n v="32.56"/>
    <x v="3"/>
    <n v="71"/>
    <x v="2"/>
    <x v="3"/>
  </r>
  <r>
    <n v="7286"/>
    <n v="1968"/>
    <s v="Graduation"/>
    <s v="Together"/>
    <n v="41728"/>
    <n v="1"/>
    <n v="0"/>
    <x v="589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n v="55"/>
    <n v="4"/>
    <n v="27.5"/>
    <n v="27.5"/>
    <n v="0"/>
    <x v="3"/>
    <n v="58"/>
    <x v="1"/>
    <x v="6"/>
  </r>
  <r>
    <n v="8726"/>
    <n v="1964"/>
    <s v="2n Cycle"/>
    <s v="Divorced"/>
    <n v="41713"/>
    <n v="1"/>
    <n v="1"/>
    <x v="47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n v="174"/>
    <n v="8"/>
    <n v="65.25"/>
    <n v="87"/>
    <n v="21.75"/>
    <x v="3"/>
    <n v="62"/>
    <x v="1"/>
    <x v="4"/>
  </r>
  <r>
    <n v="5289"/>
    <n v="1975"/>
    <s v="2n Cycle"/>
    <s v="Single"/>
    <n v="41658"/>
    <n v="1"/>
    <n v="1"/>
    <x v="343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n v="72"/>
    <n v="4"/>
    <n v="18"/>
    <n v="36"/>
    <n v="18"/>
    <x v="3"/>
    <n v="51"/>
    <x v="0"/>
    <x v="6"/>
  </r>
  <r>
    <n v="916"/>
    <n v="1972"/>
    <s v="PhD"/>
    <s v="Single"/>
    <n v="41644"/>
    <n v="1"/>
    <n v="1"/>
    <x v="59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n v="31"/>
    <n v="4"/>
    <n v="7.75"/>
    <n v="23.25"/>
    <n v="0"/>
    <x v="3"/>
    <n v="54"/>
    <x v="0"/>
    <x v="1"/>
  </r>
  <r>
    <n v="405"/>
    <n v="1964"/>
    <s v="Graduation"/>
    <s v="Divorced"/>
    <n v="41638"/>
    <n v="0"/>
    <n v="1"/>
    <x v="284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  <n v="441"/>
    <n v="13"/>
    <n v="169.62"/>
    <n v="101.77"/>
    <n v="169.62"/>
    <x v="3"/>
    <n v="62"/>
    <x v="1"/>
    <x v="1"/>
  </r>
  <r>
    <n v="7393"/>
    <n v="1978"/>
    <s v="Graduation"/>
    <s v="Together"/>
    <n v="41580"/>
    <n v="1"/>
    <n v="1"/>
    <x v="534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n v="92"/>
    <n v="6"/>
    <n v="30.67"/>
    <n v="46"/>
    <n v="15.33"/>
    <x v="3"/>
    <n v="48"/>
    <x v="0"/>
    <x v="1"/>
  </r>
  <r>
    <n v="5290"/>
    <n v="1964"/>
    <s v="PhD"/>
    <s v="Married"/>
    <n v="41551"/>
    <n v="1"/>
    <n v="1"/>
    <x v="59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n v="279"/>
    <n v="11"/>
    <n v="126.82"/>
    <n v="126.82"/>
    <n v="25.36"/>
    <x v="3"/>
    <n v="62"/>
    <x v="1"/>
    <x v="4"/>
  </r>
  <r>
    <n v="6437"/>
    <n v="1985"/>
    <s v="2n Cycle"/>
    <s v="Single"/>
    <n v="41473"/>
    <n v="1"/>
    <n v="0"/>
    <x v="271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n v="76"/>
    <n v="5"/>
    <n v="30.4"/>
    <n v="45.6"/>
    <n v="0"/>
    <x v="3"/>
    <n v="41"/>
    <x v="0"/>
    <x v="1"/>
  </r>
  <r>
    <n v="6825"/>
    <n v="1953"/>
    <s v="Graduation"/>
    <s v="Together"/>
    <n v="41452"/>
    <n v="1"/>
    <n v="1"/>
    <x v="592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n v="16"/>
    <n v="3"/>
    <n v="5.33"/>
    <n v="10.67"/>
    <n v="0"/>
    <x v="3"/>
    <n v="73"/>
    <x v="2"/>
    <x v="4"/>
  </r>
  <r>
    <n v="1584"/>
    <n v="1977"/>
    <s v="Graduation"/>
    <s v="Married"/>
    <n v="41443"/>
    <n v="1"/>
    <n v="0"/>
    <x v="53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n v="482"/>
    <n v="14"/>
    <n v="275.43"/>
    <n v="172.14"/>
    <n v="34.43"/>
    <x v="3"/>
    <n v="49"/>
    <x v="0"/>
    <x v="0"/>
  </r>
  <r>
    <n v="10356"/>
    <n v="1957"/>
    <s v="PhD"/>
    <s v="Divorced"/>
    <n v="41437"/>
    <n v="1"/>
    <n v="1"/>
    <x v="108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n v="32"/>
    <n v="4"/>
    <n v="8"/>
    <n v="24"/>
    <n v="0"/>
    <x v="3"/>
    <n v="69"/>
    <x v="1"/>
    <x v="1"/>
  </r>
  <r>
    <n v="11191"/>
    <n v="1986"/>
    <s v="Graduation"/>
    <s v="Divorced"/>
    <n v="41411"/>
    <n v="0"/>
    <n v="0"/>
    <x v="356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n v="139"/>
    <n v="7"/>
    <n v="39.71"/>
    <n v="79.430000000000007"/>
    <n v="19.86"/>
    <x v="3"/>
    <n v="40"/>
    <x v="0"/>
    <x v="1"/>
  </r>
  <r>
    <n v="4096"/>
    <n v="1968"/>
    <s v="Master"/>
    <s v="Divorced"/>
    <n v="41335"/>
    <n v="1"/>
    <n v="0"/>
    <x v="269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n v="187"/>
    <n v="9"/>
    <n v="83.11"/>
    <n v="83.11"/>
    <n v="20.78"/>
    <x v="3"/>
    <n v="58"/>
    <x v="1"/>
    <x v="2"/>
  </r>
  <r>
    <n v="968"/>
    <n v="1968"/>
    <s v="Master"/>
    <s v="Divorced"/>
    <n v="41335"/>
    <n v="1"/>
    <n v="0"/>
    <x v="269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n v="187"/>
    <n v="9"/>
    <n v="83.11"/>
    <n v="83.11"/>
    <n v="20.78"/>
    <x v="3"/>
    <n v="58"/>
    <x v="1"/>
    <x v="6"/>
  </r>
  <r>
    <n v="1100"/>
    <n v="1960"/>
    <s v="Master"/>
    <s v="Together"/>
    <n v="41275"/>
    <n v="1"/>
    <n v="2"/>
    <x v="51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n v="61"/>
    <n v="7"/>
    <n v="26.14"/>
    <n v="26.14"/>
    <n v="8.7100000000000009"/>
    <x v="3"/>
    <n v="66"/>
    <x v="1"/>
    <x v="4"/>
  </r>
  <r>
    <n v="2202"/>
    <n v="1978"/>
    <s v="Graduation"/>
    <s v="Together"/>
    <n v="41154"/>
    <n v="0"/>
    <n v="1"/>
    <x v="593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n v="69"/>
    <n v="5"/>
    <n v="13.8"/>
    <n v="55.2"/>
    <n v="0"/>
    <x v="3"/>
    <n v="48"/>
    <x v="0"/>
    <x v="1"/>
  </r>
  <r>
    <n v="7196"/>
    <n v="1950"/>
    <s v="PhD"/>
    <s v="Married"/>
    <n v="41145"/>
    <n v="1"/>
    <n v="1"/>
    <x v="594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n v="13"/>
    <n v="3"/>
    <n v="0"/>
    <n v="13"/>
    <n v="0"/>
    <x v="3"/>
    <n v="76"/>
    <x v="2"/>
    <x v="4"/>
  </r>
  <r>
    <n v="10581"/>
    <n v="1977"/>
    <s v="Graduation"/>
    <s v="Married"/>
    <n v="41124"/>
    <n v="1"/>
    <n v="0"/>
    <x v="119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n v="506"/>
    <n v="14"/>
    <n v="253"/>
    <n v="144.57"/>
    <n v="108.43"/>
    <x v="3"/>
    <n v="49"/>
    <x v="0"/>
    <x v="1"/>
  </r>
  <r>
    <n v="3798"/>
    <n v="1968"/>
    <s v="Graduation"/>
    <s v="Married"/>
    <n v="41120"/>
    <n v="1"/>
    <n v="1"/>
    <x v="139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n v="81"/>
    <n v="6"/>
    <n v="27"/>
    <n v="40.5"/>
    <n v="13.5"/>
    <x v="3"/>
    <n v="58"/>
    <x v="1"/>
    <x v="1"/>
  </r>
  <r>
    <n v="75"/>
    <n v="1982"/>
    <s v="2n Cycle"/>
    <s v="Together"/>
    <n v="41039"/>
    <n v="0"/>
    <n v="0"/>
    <x v="396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n v="467"/>
    <n v="14"/>
    <n v="266.86"/>
    <n v="166.79"/>
    <n v="33.36"/>
    <x v="3"/>
    <n v="44"/>
    <x v="0"/>
    <x v="2"/>
  </r>
  <r>
    <n v="3547"/>
    <n v="1969"/>
    <s v="Master"/>
    <s v="Together"/>
    <n v="41021"/>
    <n v="1"/>
    <n v="0"/>
    <x v="424"/>
    <n v="12"/>
    <n v="14"/>
    <n v="7"/>
    <n v="9"/>
    <n v="6"/>
    <n v="16"/>
    <n v="12"/>
    <n v="2"/>
    <n v="2"/>
    <n v="0"/>
    <n v="3"/>
    <n v="6"/>
    <n v="0"/>
    <n v="0"/>
    <n v="0"/>
    <n v="0"/>
    <n v="0"/>
    <n v="1"/>
    <n v="0"/>
    <n v="64"/>
    <n v="5"/>
    <n v="25.6"/>
    <n v="38.4"/>
    <n v="0"/>
    <x v="3"/>
    <n v="57"/>
    <x v="1"/>
    <x v="0"/>
  </r>
  <r>
    <n v="5286"/>
    <n v="1987"/>
    <s v="Master"/>
    <s v="Single"/>
    <n v="41020"/>
    <n v="0"/>
    <n v="0"/>
    <x v="195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n v="217"/>
    <n v="9"/>
    <n v="72.33"/>
    <n v="96.44"/>
    <n v="48.22"/>
    <x v="3"/>
    <n v="39"/>
    <x v="3"/>
    <x v="4"/>
  </r>
  <r>
    <n v="3081"/>
    <n v="1978"/>
    <s v="PhD"/>
    <s v="Married"/>
    <n v="41014"/>
    <n v="1"/>
    <n v="0"/>
    <x v="136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n v="20"/>
    <n v="3"/>
    <n v="6.67"/>
    <n v="13.33"/>
    <n v="0"/>
    <x v="3"/>
    <n v="48"/>
    <x v="0"/>
    <x v="1"/>
  </r>
  <r>
    <n v="252"/>
    <n v="1963"/>
    <s v="PhD"/>
    <s v="Divorced"/>
    <n v="41003"/>
    <n v="0"/>
    <n v="0"/>
    <x v="336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n v="601"/>
    <n v="16"/>
    <n v="225.38"/>
    <n v="300.5"/>
    <n v="75.13"/>
    <x v="3"/>
    <n v="63"/>
    <x v="1"/>
    <x v="0"/>
  </r>
  <r>
    <n v="3517"/>
    <n v="1952"/>
    <s v="Graduation"/>
    <s v="Single"/>
    <n v="40887"/>
    <n v="1"/>
    <n v="1"/>
    <x v="239"/>
    <n v="32"/>
    <n v="50"/>
    <n v="4"/>
    <n v="44"/>
    <n v="10"/>
    <n v="10"/>
    <n v="43"/>
    <n v="3"/>
    <n v="3"/>
    <n v="1"/>
    <n v="3"/>
    <n v="9"/>
    <n v="0"/>
    <n v="0"/>
    <n v="0"/>
    <n v="0"/>
    <n v="0"/>
    <n v="1"/>
    <n v="0"/>
    <n v="161"/>
    <n v="7"/>
    <n v="69"/>
    <n v="69"/>
    <n v="23"/>
    <x v="3"/>
    <n v="74"/>
    <x v="2"/>
    <x v="1"/>
  </r>
  <r>
    <n v="2656"/>
    <n v="1971"/>
    <s v="Graduation"/>
    <s v="Divorced"/>
    <n v="40851"/>
    <n v="1"/>
    <n v="1"/>
    <x v="595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n v="59"/>
    <n v="4"/>
    <n v="14.75"/>
    <n v="29.5"/>
    <n v="14.75"/>
    <x v="3"/>
    <n v="55"/>
    <x v="1"/>
    <x v="4"/>
  </r>
  <r>
    <n v="10637"/>
    <n v="1964"/>
    <s v="Graduation"/>
    <s v="Married"/>
    <n v="40800"/>
    <n v="1"/>
    <n v="2"/>
    <x v="596"/>
    <n v="77"/>
    <n v="24"/>
    <n v="0"/>
    <n v="27"/>
    <n v="8"/>
    <n v="30"/>
    <n v="10"/>
    <n v="2"/>
    <n v="3"/>
    <n v="0"/>
    <n v="3"/>
    <n v="7"/>
    <n v="0"/>
    <n v="0"/>
    <n v="0"/>
    <n v="0"/>
    <n v="0"/>
    <n v="0"/>
    <n v="1"/>
    <n v="99"/>
    <n v="6"/>
    <n v="49.5"/>
    <n v="49.5"/>
    <n v="0"/>
    <x v="3"/>
    <n v="62"/>
    <x v="1"/>
    <x v="1"/>
  </r>
  <r>
    <n v="9507"/>
    <n v="1975"/>
    <s v="Graduation"/>
    <s v="Married"/>
    <n v="40794"/>
    <n v="0"/>
    <n v="1"/>
    <x v="597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n v="434"/>
    <n v="14"/>
    <n v="186"/>
    <n v="155"/>
    <n v="93"/>
    <x v="3"/>
    <n v="51"/>
    <x v="0"/>
    <x v="1"/>
  </r>
  <r>
    <n v="347"/>
    <n v="1976"/>
    <s v="Graduation"/>
    <s v="Divorced"/>
    <n v="40780"/>
    <n v="0"/>
    <n v="1"/>
    <x v="415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n v="377"/>
    <n v="13"/>
    <n v="203"/>
    <n v="145"/>
    <n v="29"/>
    <x v="3"/>
    <n v="50"/>
    <x v="0"/>
    <x v="4"/>
  </r>
  <r>
    <n v="1072"/>
    <n v="1965"/>
    <s v="PhD"/>
    <s v="Single"/>
    <n v="40760"/>
    <n v="0"/>
    <n v="1"/>
    <x v="576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n v="93"/>
    <n v="6"/>
    <n v="31"/>
    <n v="46.5"/>
    <n v="15.5"/>
    <x v="3"/>
    <n v="61"/>
    <x v="1"/>
    <x v="4"/>
  </r>
  <r>
    <n v="3153"/>
    <n v="1957"/>
    <s v="PhD"/>
    <s v="Single"/>
    <n v="40737"/>
    <n v="2"/>
    <n v="1"/>
    <x v="598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n v="17"/>
    <n v="3"/>
    <n v="5.67"/>
    <n v="11.33"/>
    <n v="0"/>
    <x v="3"/>
    <n v="69"/>
    <x v="1"/>
    <x v="0"/>
  </r>
  <r>
    <n v="1734"/>
    <n v="1968"/>
    <s v="PhD"/>
    <s v="Together"/>
    <n v="40706"/>
    <n v="2"/>
    <n v="1"/>
    <x v="35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n v="81"/>
    <n v="7"/>
    <n v="34.71"/>
    <n v="46.29"/>
    <n v="0"/>
    <x v="3"/>
    <n v="58"/>
    <x v="1"/>
    <x v="0"/>
  </r>
  <r>
    <n v="1409"/>
    <n v="1951"/>
    <s v="Graduation"/>
    <s v="Together"/>
    <n v="40689"/>
    <n v="0"/>
    <n v="1"/>
    <x v="50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n v="444"/>
    <n v="13"/>
    <n v="239.08"/>
    <n v="170.77"/>
    <n v="34.15"/>
    <x v="3"/>
    <n v="75"/>
    <x v="2"/>
    <x v="2"/>
  </r>
  <r>
    <n v="5314"/>
    <n v="1951"/>
    <s v="Graduation"/>
    <s v="Together"/>
    <n v="40689"/>
    <n v="0"/>
    <n v="1"/>
    <x v="50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n v="444"/>
    <n v="13"/>
    <n v="239.08"/>
    <n v="170.77"/>
    <n v="34.15"/>
    <x v="3"/>
    <n v="75"/>
    <x v="2"/>
    <x v="1"/>
  </r>
  <r>
    <n v="10470"/>
    <n v="1979"/>
    <s v="Master"/>
    <s v="Married"/>
    <n v="40662"/>
    <n v="1"/>
    <n v="0"/>
    <x v="575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n v="92"/>
    <n v="6"/>
    <n v="30.67"/>
    <n v="46"/>
    <n v="15.33"/>
    <x v="3"/>
    <n v="47"/>
    <x v="0"/>
    <x v="5"/>
  </r>
  <r>
    <n v="1030"/>
    <n v="1965"/>
    <s v="PhD"/>
    <s v="Single"/>
    <n v="40637"/>
    <n v="1"/>
    <n v="1"/>
    <x v="44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n v="38"/>
    <n v="4"/>
    <n v="9.5"/>
    <n v="28.5"/>
    <n v="0"/>
    <x v="3"/>
    <n v="61"/>
    <x v="1"/>
    <x v="0"/>
  </r>
  <r>
    <n v="271"/>
    <n v="1969"/>
    <s v="Graduation"/>
    <s v="Widow"/>
    <n v="40590"/>
    <n v="1"/>
    <n v="1"/>
    <x v="333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n v="258"/>
    <n v="10"/>
    <n v="77.400000000000006"/>
    <n v="77.400000000000006"/>
    <n v="103.2"/>
    <x v="3"/>
    <n v="57"/>
    <x v="1"/>
    <x v="4"/>
  </r>
  <r>
    <n v="7699"/>
    <n v="1969"/>
    <s v="Graduation"/>
    <s v="Widow"/>
    <n v="40590"/>
    <n v="1"/>
    <n v="1"/>
    <x v="333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n v="258"/>
    <n v="10"/>
    <n v="77.400000000000006"/>
    <n v="77.400000000000006"/>
    <n v="103.2"/>
    <x v="3"/>
    <n v="57"/>
    <x v="1"/>
    <x v="4"/>
  </r>
  <r>
    <n v="5710"/>
    <n v="1970"/>
    <s v="Graduation"/>
    <s v="Together"/>
    <n v="40548"/>
    <n v="0"/>
    <n v="1"/>
    <x v="106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  <n v="120"/>
    <n v="7"/>
    <n v="34.29"/>
    <n v="68.569999999999993"/>
    <n v="17.14"/>
    <x v="3"/>
    <n v="56"/>
    <x v="1"/>
    <x v="6"/>
  </r>
  <r>
    <n v="803"/>
    <n v="1968"/>
    <s v="Graduation"/>
    <s v="Together"/>
    <n v="40521"/>
    <n v="1"/>
    <n v="1"/>
    <x v="1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n v="21"/>
    <n v="3"/>
    <n v="0"/>
    <n v="14"/>
    <n v="7"/>
    <x v="3"/>
    <n v="58"/>
    <x v="1"/>
    <x v="1"/>
  </r>
  <r>
    <n v="9523"/>
    <n v="1982"/>
    <s v="Graduation"/>
    <s v="Together"/>
    <n v="40479"/>
    <n v="1"/>
    <n v="0"/>
    <x v="371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n v="15"/>
    <n v="3"/>
    <n v="0"/>
    <n v="15"/>
    <n v="0"/>
    <x v="3"/>
    <n v="44"/>
    <x v="0"/>
    <x v="1"/>
  </r>
  <r>
    <n v="2607"/>
    <n v="1953"/>
    <s v="Graduation"/>
    <s v="Single"/>
    <n v="40464"/>
    <n v="0"/>
    <n v="1"/>
    <x v="166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n v="630"/>
    <n v="18"/>
    <n v="280"/>
    <n v="280"/>
    <n v="70"/>
    <x v="3"/>
    <n v="73"/>
    <x v="2"/>
    <x v="1"/>
  </r>
  <r>
    <n v="8955"/>
    <n v="1957"/>
    <s v="PhD"/>
    <s v="Together"/>
    <n v="40451"/>
    <n v="0"/>
    <n v="2"/>
    <x v="476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  <n v="49"/>
    <n v="4"/>
    <n v="12.25"/>
    <n v="24.5"/>
    <n v="12.25"/>
    <x v="3"/>
    <n v="69"/>
    <x v="1"/>
    <x v="1"/>
  </r>
  <r>
    <n v="4764"/>
    <n v="1952"/>
    <s v="Master"/>
    <s v="Together"/>
    <n v="40442"/>
    <n v="1"/>
    <n v="1"/>
    <x v="599"/>
    <n v="52"/>
    <n v="45"/>
    <n v="12"/>
    <n v="52"/>
    <n v="25"/>
    <n v="22"/>
    <n v="13"/>
    <n v="4"/>
    <n v="3"/>
    <n v="1"/>
    <n v="4"/>
    <n v="7"/>
    <n v="0"/>
    <n v="0"/>
    <n v="0"/>
    <n v="0"/>
    <n v="0"/>
    <n v="1"/>
    <n v="0"/>
    <n v="169"/>
    <n v="8"/>
    <n v="63.38"/>
    <n v="84.5"/>
    <n v="21.13"/>
    <x v="3"/>
    <n v="74"/>
    <x v="2"/>
    <x v="0"/>
  </r>
  <r>
    <n v="5922"/>
    <n v="1974"/>
    <s v="PhD"/>
    <s v="Married"/>
    <n v="40344"/>
    <n v="0"/>
    <n v="1"/>
    <x v="22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n v="218"/>
    <n v="10"/>
    <n v="87.2"/>
    <n v="109"/>
    <n v="21.8"/>
    <x v="3"/>
    <n v="52"/>
    <x v="0"/>
    <x v="1"/>
  </r>
  <r>
    <n v="2392"/>
    <n v="1972"/>
    <s v="Graduation"/>
    <s v="Married"/>
    <n v="40321"/>
    <n v="1"/>
    <n v="1"/>
    <x v="4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n v="102"/>
    <n v="6"/>
    <n v="51"/>
    <n v="51"/>
    <n v="0"/>
    <x v="3"/>
    <n v="54"/>
    <x v="0"/>
    <x v="1"/>
  </r>
  <r>
    <n v="1920"/>
    <n v="1972"/>
    <s v="Graduation"/>
    <s v="Married"/>
    <n v="40321"/>
    <n v="1"/>
    <n v="1"/>
    <x v="4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n v="102"/>
    <n v="6"/>
    <n v="51"/>
    <n v="51"/>
    <n v="0"/>
    <x v="3"/>
    <n v="54"/>
    <x v="0"/>
    <x v="1"/>
  </r>
  <r>
    <n v="5975"/>
    <n v="1967"/>
    <s v="PhD"/>
    <s v="Single"/>
    <n v="40304"/>
    <n v="1"/>
    <n v="0"/>
    <x v="165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n v="57"/>
    <n v="5"/>
    <n v="22.8"/>
    <n v="34.200000000000003"/>
    <n v="0"/>
    <x v="3"/>
    <n v="59"/>
    <x v="1"/>
    <x v="4"/>
  </r>
  <r>
    <n v="5846"/>
    <n v="1977"/>
    <s v="Graduation"/>
    <s v="Divorced"/>
    <n v="40246"/>
    <n v="1"/>
    <n v="0"/>
    <x v="179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n v="13"/>
    <n v="3"/>
    <n v="4.33"/>
    <n v="8.67"/>
    <n v="0"/>
    <x v="3"/>
    <n v="49"/>
    <x v="0"/>
    <x v="5"/>
  </r>
  <r>
    <n v="2456"/>
    <n v="1975"/>
    <s v="PhD"/>
    <s v="Married"/>
    <n v="40233"/>
    <n v="0"/>
    <n v="1"/>
    <x v="312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n v="149"/>
    <n v="8"/>
    <n v="37.25"/>
    <n v="93.13"/>
    <n v="18.63"/>
    <x v="3"/>
    <n v="51"/>
    <x v="0"/>
    <x v="0"/>
  </r>
  <r>
    <n v="938"/>
    <n v="1981"/>
    <s v="Graduation"/>
    <s v="Married"/>
    <n v="40211"/>
    <n v="1"/>
    <n v="1"/>
    <x v="414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  <n v="87"/>
    <n v="5"/>
    <n v="34.799999999999997"/>
    <n v="34.799999999999997"/>
    <n v="17.399999999999999"/>
    <x v="3"/>
    <n v="45"/>
    <x v="0"/>
    <x v="1"/>
  </r>
  <r>
    <n v="9246"/>
    <n v="1985"/>
    <s v="Master"/>
    <s v="Together"/>
    <n v="40101"/>
    <n v="1"/>
    <n v="0"/>
    <x v="161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n v="415"/>
    <n v="13"/>
    <n v="191.54"/>
    <n v="191.54"/>
    <n v="31.92"/>
    <x v="3"/>
    <n v="41"/>
    <x v="0"/>
    <x v="3"/>
  </r>
  <r>
    <n v="983"/>
    <n v="1984"/>
    <s v="Graduation"/>
    <s v="Married"/>
    <n v="40059"/>
    <n v="1"/>
    <n v="0"/>
    <x v="329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  <n v="414"/>
    <n v="11"/>
    <n v="225.82"/>
    <n v="112.91"/>
    <n v="75.27"/>
    <x v="3"/>
    <n v="42"/>
    <x v="0"/>
    <x v="2"/>
  </r>
  <r>
    <n v="2173"/>
    <n v="1952"/>
    <s v="Graduation"/>
    <s v="Widow"/>
    <n v="40049"/>
    <n v="0"/>
    <n v="1"/>
    <x v="57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n v="32"/>
    <n v="4"/>
    <n v="8"/>
    <n v="24"/>
    <n v="0"/>
    <x v="3"/>
    <n v="74"/>
    <x v="2"/>
    <x v="1"/>
  </r>
  <r>
    <n v="368"/>
    <n v="1974"/>
    <s v="Graduation"/>
    <s v="Married"/>
    <n v="40049"/>
    <n v="0"/>
    <n v="1"/>
    <x v="23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n v="290"/>
    <n v="11"/>
    <n v="79.09"/>
    <n v="158.18"/>
    <n v="52.73"/>
    <x v="3"/>
    <n v="52"/>
    <x v="0"/>
    <x v="3"/>
  </r>
  <r>
    <n v="8663"/>
    <n v="1974"/>
    <s v="Graduation"/>
    <s v="Divorced"/>
    <n v="39996"/>
    <n v="1"/>
    <n v="1"/>
    <x v="246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n v="15"/>
    <n v="3"/>
    <n v="5"/>
    <n v="10"/>
    <n v="0"/>
    <x v="3"/>
    <n v="52"/>
    <x v="0"/>
    <x v="6"/>
  </r>
  <r>
    <n v="3220"/>
    <n v="1983"/>
    <s v="Graduation"/>
    <s v="Married"/>
    <n v="39922"/>
    <n v="1"/>
    <n v="0"/>
    <x v="25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n v="156"/>
    <n v="7"/>
    <n v="66.86"/>
    <n v="89.14"/>
    <n v="0"/>
    <x v="3"/>
    <n v="43"/>
    <x v="0"/>
    <x v="5"/>
  </r>
  <r>
    <n v="5424"/>
    <n v="1983"/>
    <s v="Graduation"/>
    <s v="Married"/>
    <n v="39922"/>
    <n v="1"/>
    <n v="0"/>
    <x v="25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n v="156"/>
    <n v="7"/>
    <n v="66.86"/>
    <n v="89.14"/>
    <n v="0"/>
    <x v="3"/>
    <n v="43"/>
    <x v="0"/>
    <x v="0"/>
  </r>
  <r>
    <n v="10602"/>
    <n v="1983"/>
    <s v="Graduation"/>
    <s v="Married"/>
    <n v="39922"/>
    <n v="1"/>
    <n v="0"/>
    <x v="25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n v="156"/>
    <n v="7"/>
    <n v="66.86"/>
    <n v="89.14"/>
    <n v="0"/>
    <x v="3"/>
    <n v="43"/>
    <x v="0"/>
    <x v="3"/>
  </r>
  <r>
    <n v="3697"/>
    <n v="1954"/>
    <s v="Graduation"/>
    <s v="Together"/>
    <n v="39898"/>
    <n v="0"/>
    <n v="1"/>
    <x v="509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n v="134"/>
    <n v="7"/>
    <n v="57.43"/>
    <n v="76.569999999999993"/>
    <n v="0"/>
    <x v="3"/>
    <n v="72"/>
    <x v="2"/>
    <x v="4"/>
  </r>
  <r>
    <n v="9955"/>
    <n v="1954"/>
    <s v="Graduation"/>
    <s v="Together"/>
    <n v="39898"/>
    <n v="0"/>
    <n v="1"/>
    <x v="509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n v="134"/>
    <n v="7"/>
    <n v="57.43"/>
    <n v="76.569999999999993"/>
    <n v="0"/>
    <x v="3"/>
    <n v="72"/>
    <x v="2"/>
    <x v="1"/>
  </r>
  <r>
    <n v="4487"/>
    <n v="1969"/>
    <s v="Master"/>
    <s v="Single"/>
    <n v="39858"/>
    <n v="1"/>
    <n v="0"/>
    <x v="600"/>
    <n v="67"/>
    <n v="15"/>
    <n v="20"/>
    <n v="25"/>
    <n v="2"/>
    <n v="7"/>
    <n v="26"/>
    <n v="1"/>
    <n v="2"/>
    <n v="0"/>
    <n v="4"/>
    <n v="6"/>
    <n v="0"/>
    <n v="0"/>
    <n v="0"/>
    <n v="0"/>
    <n v="0"/>
    <n v="1"/>
    <n v="0"/>
    <n v="95"/>
    <n v="6"/>
    <n v="31.67"/>
    <n v="63.33"/>
    <n v="0"/>
    <x v="3"/>
    <n v="57"/>
    <x v="1"/>
    <x v="0"/>
  </r>
  <r>
    <n v="8212"/>
    <n v="1971"/>
    <s v="Master"/>
    <s v="Married"/>
    <n v="39791"/>
    <n v="0"/>
    <n v="1"/>
    <x v="15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n v="174"/>
    <n v="8"/>
    <n v="65.25"/>
    <n v="87"/>
    <n v="21.75"/>
    <x v="3"/>
    <n v="55"/>
    <x v="1"/>
    <x v="1"/>
  </r>
  <r>
    <n v="6515"/>
    <n v="1977"/>
    <s v="Graduation"/>
    <s v="Together"/>
    <n v="39771"/>
    <n v="1"/>
    <n v="0"/>
    <x v="314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n v="50"/>
    <n v="5"/>
    <n v="20"/>
    <n v="30"/>
    <n v="0"/>
    <x v="3"/>
    <n v="49"/>
    <x v="0"/>
    <x v="0"/>
  </r>
  <r>
    <n v="7384"/>
    <n v="1951"/>
    <s v="Master"/>
    <s v="Together"/>
    <n v="39767"/>
    <n v="0"/>
    <n v="0"/>
    <x v="327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n v="485"/>
    <n v="15"/>
    <n v="226.33"/>
    <n v="226.33"/>
    <n v="32.33"/>
    <x v="3"/>
    <n v="75"/>
    <x v="2"/>
    <x v="1"/>
  </r>
  <r>
    <n v="3524"/>
    <n v="1971"/>
    <s v="Master"/>
    <s v="Single"/>
    <n v="39763"/>
    <n v="1"/>
    <n v="0"/>
    <x v="601"/>
    <n v="9"/>
    <n v="80"/>
    <n v="1"/>
    <n v="60"/>
    <n v="4"/>
    <n v="6"/>
    <n v="16"/>
    <n v="2"/>
    <n v="5"/>
    <n v="1"/>
    <n v="2"/>
    <n v="9"/>
    <n v="0"/>
    <n v="0"/>
    <n v="0"/>
    <n v="0"/>
    <n v="0"/>
    <n v="1"/>
    <n v="0"/>
    <n v="167"/>
    <n v="8"/>
    <n v="104.38"/>
    <n v="41.75"/>
    <n v="20.88"/>
    <x v="3"/>
    <n v="55"/>
    <x v="1"/>
    <x v="1"/>
  </r>
  <r>
    <n v="1717"/>
    <n v="1988"/>
    <s v="Graduation"/>
    <s v="Single"/>
    <n v="39747"/>
    <n v="1"/>
    <n v="0"/>
    <x v="474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n v="273"/>
    <n v="10"/>
    <n v="136.5"/>
    <n v="109.2"/>
    <n v="27.3"/>
    <x v="3"/>
    <n v="38"/>
    <x v="3"/>
    <x v="0"/>
  </r>
  <r>
    <n v="9197"/>
    <n v="1953"/>
    <s v="Graduation"/>
    <s v="Married"/>
    <n v="39722"/>
    <n v="0"/>
    <n v="1"/>
    <x v="262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n v="47"/>
    <n v="5"/>
    <n v="18.8"/>
    <n v="28.2"/>
    <n v="0"/>
    <x v="3"/>
    <n v="73"/>
    <x v="2"/>
    <x v="1"/>
  </r>
  <r>
    <n v="3710"/>
    <n v="1984"/>
    <s v="PhD"/>
    <s v="Single"/>
    <n v="39684"/>
    <n v="1"/>
    <n v="0"/>
    <x v="16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n v="81"/>
    <n v="5"/>
    <n v="32.4"/>
    <n v="32.4"/>
    <n v="16.2"/>
    <x v="3"/>
    <n v="42"/>
    <x v="0"/>
    <x v="1"/>
  </r>
  <r>
    <n v="9925"/>
    <n v="1981"/>
    <s v="PhD"/>
    <s v="Together"/>
    <n v="39665"/>
    <n v="1"/>
    <n v="0"/>
    <x v="602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  <n v="216"/>
    <n v="9"/>
    <n v="96"/>
    <n v="72"/>
    <n v="48"/>
    <x v="3"/>
    <n v="45"/>
    <x v="0"/>
    <x v="1"/>
  </r>
  <r>
    <n v="942"/>
    <n v="1982"/>
    <s v="Graduation"/>
    <s v="Single"/>
    <n v="39660"/>
    <n v="1"/>
    <n v="0"/>
    <x v="70"/>
    <n v="36"/>
    <n v="139"/>
    <n v="13"/>
    <n v="78"/>
    <n v="20"/>
    <n v="13"/>
    <n v="36"/>
    <n v="3"/>
    <n v="7"/>
    <n v="1"/>
    <n v="3"/>
    <n v="9"/>
    <n v="0"/>
    <n v="0"/>
    <n v="0"/>
    <n v="0"/>
    <n v="0"/>
    <n v="1"/>
    <n v="0"/>
    <n v="299"/>
    <n v="11"/>
    <n v="190.27"/>
    <n v="81.55"/>
    <n v="27.18"/>
    <x v="3"/>
    <n v="44"/>
    <x v="0"/>
    <x v="1"/>
  </r>
  <r>
    <n v="5995"/>
    <n v="1962"/>
    <s v="Graduation"/>
    <s v="Divorced"/>
    <n v="39552"/>
    <n v="1"/>
    <n v="1"/>
    <x v="603"/>
    <n v="54"/>
    <n v="165"/>
    <n v="3"/>
    <n v="147"/>
    <n v="4"/>
    <n v="24"/>
    <n v="41"/>
    <n v="7"/>
    <n v="6"/>
    <n v="2"/>
    <n v="5"/>
    <n v="8"/>
    <n v="0"/>
    <n v="0"/>
    <n v="0"/>
    <n v="0"/>
    <n v="0"/>
    <n v="1"/>
    <n v="0"/>
    <n v="384"/>
    <n v="13"/>
    <n v="177.23"/>
    <n v="147.69"/>
    <n v="59.08"/>
    <x v="3"/>
    <n v="64"/>
    <x v="1"/>
    <x v="1"/>
  </r>
  <r>
    <n v="4279"/>
    <n v="1963"/>
    <s v="2n Cycle"/>
    <s v="Single"/>
    <n v="39548"/>
    <n v="1"/>
    <n v="1"/>
    <x v="39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n v="54"/>
    <n v="5"/>
    <n v="10.8"/>
    <n v="32.4"/>
    <n v="10.8"/>
    <x v="3"/>
    <n v="63"/>
    <x v="1"/>
    <x v="1"/>
  </r>
  <r>
    <n v="5756"/>
    <n v="1983"/>
    <s v="Graduation"/>
    <s v="Together"/>
    <n v="39453"/>
    <n v="1"/>
    <n v="0"/>
    <x v="21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n v="55"/>
    <n v="5"/>
    <n v="22"/>
    <n v="33"/>
    <n v="0"/>
    <x v="3"/>
    <n v="43"/>
    <x v="0"/>
    <x v="1"/>
  </r>
  <r>
    <n v="10477"/>
    <n v="1973"/>
    <s v="PhD"/>
    <s v="Together"/>
    <n v="39435"/>
    <n v="1"/>
    <n v="0"/>
    <x v="14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n v="102"/>
    <n v="6"/>
    <n v="51"/>
    <n v="34"/>
    <n v="17"/>
    <x v="3"/>
    <n v="53"/>
    <x v="0"/>
    <x v="1"/>
  </r>
  <r>
    <n v="5493"/>
    <n v="1976"/>
    <s v="Graduation"/>
    <s v="Married"/>
    <n v="39356"/>
    <n v="1"/>
    <n v="1"/>
    <x v="58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  <n v="23"/>
    <n v="3"/>
    <n v="7.67"/>
    <n v="15.33"/>
    <n v="0"/>
    <x v="3"/>
    <n v="50"/>
    <x v="0"/>
    <x v="1"/>
  </r>
  <r>
    <n v="10141"/>
    <n v="1960"/>
    <s v="Master"/>
    <s v="Divorced"/>
    <n v="39228"/>
    <n v="0"/>
    <n v="0"/>
    <x v="604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n v="20"/>
    <n v="3"/>
    <n v="0"/>
    <n v="20"/>
    <n v="0"/>
    <x v="3"/>
    <n v="66"/>
    <x v="1"/>
    <x v="0"/>
  </r>
  <r>
    <n v="1833"/>
    <n v="1974"/>
    <s v="PhD"/>
    <s v="Single"/>
    <n v="39190"/>
    <n v="1"/>
    <n v="0"/>
    <x v="605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n v="133"/>
    <n v="7"/>
    <n v="38"/>
    <n v="76"/>
    <n v="19"/>
    <x v="3"/>
    <n v="52"/>
    <x v="0"/>
    <x v="1"/>
  </r>
  <r>
    <n v="3657"/>
    <n v="1986"/>
    <s v="Graduation"/>
    <s v="Single"/>
    <n v="39146"/>
    <n v="1"/>
    <n v="0"/>
    <x v="257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n v="165"/>
    <n v="8"/>
    <n v="82.5"/>
    <n v="82.5"/>
    <n v="0"/>
    <x v="3"/>
    <n v="40"/>
    <x v="0"/>
    <x v="1"/>
  </r>
  <r>
    <n v="4338"/>
    <n v="1983"/>
    <s v="Graduation"/>
    <s v="Single"/>
    <n v="39062"/>
    <n v="1"/>
    <n v="0"/>
    <x v="586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  <n v="44"/>
    <n v="4"/>
    <n v="11"/>
    <n v="33"/>
    <n v="0"/>
    <x v="3"/>
    <n v="43"/>
    <x v="0"/>
    <x v="1"/>
  </r>
  <r>
    <n v="9916"/>
    <n v="1954"/>
    <s v="Graduation"/>
    <s v="Married"/>
    <n v="38998"/>
    <n v="1"/>
    <n v="1"/>
    <x v="516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n v="54"/>
    <n v="5"/>
    <n v="21.6"/>
    <n v="32.4"/>
    <n v="0"/>
    <x v="3"/>
    <n v="72"/>
    <x v="2"/>
    <x v="0"/>
  </r>
  <r>
    <n v="6730"/>
    <n v="1954"/>
    <s v="Graduation"/>
    <s v="Married"/>
    <n v="38998"/>
    <n v="1"/>
    <n v="1"/>
    <x v="516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n v="54"/>
    <n v="5"/>
    <n v="21.6"/>
    <n v="32.4"/>
    <n v="0"/>
    <x v="3"/>
    <n v="72"/>
    <x v="2"/>
    <x v="1"/>
  </r>
  <r>
    <n v="4148"/>
    <n v="1972"/>
    <s v="Graduation"/>
    <s v="Married"/>
    <n v="38988"/>
    <n v="1"/>
    <n v="2"/>
    <x v="133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n v="348"/>
    <n v="12"/>
    <n v="145"/>
    <n v="174"/>
    <n v="29"/>
    <x v="3"/>
    <n v="54"/>
    <x v="0"/>
    <x v="1"/>
  </r>
  <r>
    <n v="5300"/>
    <n v="1973"/>
    <s v="Master"/>
    <s v="Married"/>
    <n v="38961"/>
    <n v="1"/>
    <n v="0"/>
    <x v="26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n v="70"/>
    <n v="5"/>
    <n v="28"/>
    <n v="28"/>
    <n v="14"/>
    <x v="3"/>
    <n v="53"/>
    <x v="0"/>
    <x v="1"/>
  </r>
  <r>
    <n v="10120"/>
    <n v="1955"/>
    <s v="Graduation"/>
    <s v="Together"/>
    <n v="38946"/>
    <n v="0"/>
    <n v="1"/>
    <x v="29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n v="257"/>
    <n v="10"/>
    <n v="77.099999999999994"/>
    <n v="154.19999999999999"/>
    <n v="25.7"/>
    <x v="3"/>
    <n v="71"/>
    <x v="2"/>
    <x v="2"/>
  </r>
  <r>
    <n v="4541"/>
    <n v="1955"/>
    <s v="Graduation"/>
    <s v="Together"/>
    <n v="38946"/>
    <n v="0"/>
    <n v="1"/>
    <x v="29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n v="257"/>
    <n v="10"/>
    <n v="77.099999999999994"/>
    <n v="154.19999999999999"/>
    <n v="25.7"/>
    <x v="3"/>
    <n v="71"/>
    <x v="2"/>
    <x v="4"/>
  </r>
  <r>
    <n v="10146"/>
    <n v="1972"/>
    <s v="PhD"/>
    <s v="Together"/>
    <n v="38887"/>
    <n v="1"/>
    <n v="0"/>
    <x v="38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n v="42"/>
    <n v="4"/>
    <n v="10.5"/>
    <n v="31.5"/>
    <n v="0"/>
    <x v="3"/>
    <n v="54"/>
    <x v="0"/>
    <x v="6"/>
  </r>
  <r>
    <n v="1324"/>
    <n v="1988"/>
    <s v="Graduation"/>
    <s v="Married"/>
    <n v="38872"/>
    <n v="1"/>
    <n v="0"/>
    <x v="512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n v="91"/>
    <n v="6"/>
    <n v="45.5"/>
    <n v="45.5"/>
    <n v="0"/>
    <x v="3"/>
    <n v="38"/>
    <x v="3"/>
    <x v="3"/>
  </r>
  <r>
    <n v="10854"/>
    <n v="1970"/>
    <s v="PhD"/>
    <s v="Married"/>
    <n v="38853"/>
    <n v="1"/>
    <n v="1"/>
    <x v="16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n v="45"/>
    <n v="5"/>
    <n v="18"/>
    <n v="27"/>
    <n v="0"/>
    <x v="3"/>
    <n v="56"/>
    <x v="1"/>
    <x v="3"/>
  </r>
  <r>
    <n v="6488"/>
    <n v="1959"/>
    <s v="PhD"/>
    <s v="Married"/>
    <n v="38829"/>
    <n v="0"/>
    <n v="1"/>
    <x v="47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n v="99"/>
    <n v="7"/>
    <n v="42.43"/>
    <n v="28.29"/>
    <n v="28.29"/>
    <x v="3"/>
    <n v="67"/>
    <x v="1"/>
    <x v="5"/>
  </r>
  <r>
    <n v="2066"/>
    <n v="1949"/>
    <s v="Graduation"/>
    <s v="Together"/>
    <n v="38823"/>
    <n v="0"/>
    <n v="1"/>
    <x v="346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n v="114"/>
    <n v="6"/>
    <n v="38"/>
    <n v="57"/>
    <n v="19"/>
    <x v="3"/>
    <n v="77"/>
    <x v="2"/>
    <x v="1"/>
  </r>
  <r>
    <n v="195"/>
    <n v="1972"/>
    <s v="Graduation"/>
    <s v="Single"/>
    <n v="38808"/>
    <n v="1"/>
    <n v="0"/>
    <x v="259"/>
    <n v="21"/>
    <n v="125"/>
    <n v="17"/>
    <n v="52"/>
    <n v="3"/>
    <n v="19"/>
    <n v="30"/>
    <n v="4"/>
    <n v="5"/>
    <n v="1"/>
    <n v="4"/>
    <n v="8"/>
    <n v="1"/>
    <n v="0"/>
    <n v="0"/>
    <n v="0"/>
    <n v="0"/>
    <n v="1"/>
    <n v="0"/>
    <n v="246"/>
    <n v="10"/>
    <n v="123"/>
    <n v="98.4"/>
    <n v="24.6"/>
    <x v="3"/>
    <n v="54"/>
    <x v="0"/>
    <x v="1"/>
  </r>
  <r>
    <n v="8418"/>
    <n v="1958"/>
    <s v="2n Cycle"/>
    <s v="Single"/>
    <n v="38741"/>
    <n v="1"/>
    <n v="1"/>
    <x v="606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n v="61"/>
    <n v="5"/>
    <n v="24.4"/>
    <n v="36.6"/>
    <n v="0"/>
    <x v="3"/>
    <n v="68"/>
    <x v="1"/>
    <x v="5"/>
  </r>
  <r>
    <n v="5247"/>
    <n v="1955"/>
    <s v="PhD"/>
    <s v="Married"/>
    <n v="38725"/>
    <n v="1"/>
    <n v="1"/>
    <x v="212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n v="45"/>
    <n v="5"/>
    <n v="9"/>
    <n v="36"/>
    <n v="0"/>
    <x v="3"/>
    <n v="71"/>
    <x v="2"/>
    <x v="1"/>
  </r>
  <r>
    <n v="7761"/>
    <n v="1978"/>
    <s v="2n Cycle"/>
    <s v="Together"/>
    <n v="38702"/>
    <n v="1"/>
    <n v="0"/>
    <x v="39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n v="109"/>
    <n v="7"/>
    <n v="46.71"/>
    <n v="62.29"/>
    <n v="0"/>
    <x v="3"/>
    <n v="48"/>
    <x v="0"/>
    <x v="6"/>
  </r>
  <r>
    <n v="4271"/>
    <n v="1989"/>
    <s v="2n Cycle"/>
    <s v="Together"/>
    <n v="38683"/>
    <n v="1"/>
    <n v="0"/>
    <x v="24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n v="341"/>
    <n v="11"/>
    <n v="124"/>
    <n v="186"/>
    <n v="31"/>
    <x v="3"/>
    <n v="37"/>
    <x v="3"/>
    <x v="3"/>
  </r>
  <r>
    <n v="6568"/>
    <n v="1984"/>
    <s v="Graduation"/>
    <s v="Married"/>
    <n v="38680"/>
    <n v="1"/>
    <n v="0"/>
    <x v="15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n v="79"/>
    <n v="5"/>
    <n v="31.6"/>
    <n v="47.4"/>
    <n v="0"/>
    <x v="3"/>
    <n v="42"/>
    <x v="0"/>
    <x v="2"/>
  </r>
  <r>
    <n v="6201"/>
    <n v="1978"/>
    <s v="Graduation"/>
    <s v="Single"/>
    <n v="38643"/>
    <n v="1"/>
    <n v="1"/>
    <x v="566"/>
    <n v="45"/>
    <n v="22"/>
    <n v="2"/>
    <n v="14"/>
    <n v="0"/>
    <n v="1"/>
    <n v="10"/>
    <n v="2"/>
    <n v="2"/>
    <n v="0"/>
    <n v="3"/>
    <n v="7"/>
    <n v="0"/>
    <n v="0"/>
    <n v="0"/>
    <n v="0"/>
    <n v="0"/>
    <n v="0"/>
    <n v="1"/>
    <n v="49"/>
    <n v="5"/>
    <n v="19.600000000000001"/>
    <n v="29.4"/>
    <n v="0"/>
    <x v="3"/>
    <n v="48"/>
    <x v="0"/>
    <x v="1"/>
  </r>
  <r>
    <n v="3033"/>
    <n v="1963"/>
    <s v="Master"/>
    <s v="Together"/>
    <n v="38620"/>
    <n v="0"/>
    <n v="0"/>
    <x v="152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n v="318"/>
    <n v="10"/>
    <n v="63.6"/>
    <n v="95.4"/>
    <n v="159"/>
    <x v="3"/>
    <n v="63"/>
    <x v="1"/>
    <x v="6"/>
  </r>
  <r>
    <n v="4119"/>
    <n v="1963"/>
    <s v="Master"/>
    <s v="Together"/>
    <n v="38620"/>
    <n v="0"/>
    <n v="0"/>
    <x v="152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n v="318"/>
    <n v="10"/>
    <n v="63.6"/>
    <n v="95.4"/>
    <n v="159"/>
    <x v="3"/>
    <n v="63"/>
    <x v="1"/>
    <x v="5"/>
  </r>
  <r>
    <n v="8181"/>
    <n v="1978"/>
    <s v="2n Cycle"/>
    <s v="Single"/>
    <n v="38593"/>
    <n v="1"/>
    <n v="0"/>
    <x v="607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n v="177"/>
    <n v="8"/>
    <n v="88.5"/>
    <n v="66.38"/>
    <n v="22.13"/>
    <x v="3"/>
    <n v="48"/>
    <x v="0"/>
    <x v="1"/>
  </r>
  <r>
    <n v="1606"/>
    <n v="1971"/>
    <s v="Graduation"/>
    <s v="Together"/>
    <n v="38590"/>
    <n v="1"/>
    <n v="0"/>
    <x v="511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n v="22"/>
    <n v="3"/>
    <n v="7.33"/>
    <n v="14.67"/>
    <n v="0"/>
    <x v="3"/>
    <n v="55"/>
    <x v="1"/>
    <x v="0"/>
  </r>
  <r>
    <n v="9080"/>
    <n v="1972"/>
    <s v="PhD"/>
    <s v="Single"/>
    <n v="38578"/>
    <n v="1"/>
    <n v="1"/>
    <x v="527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n v="73"/>
    <n v="6"/>
    <n v="36.5"/>
    <n v="36.5"/>
    <n v="0"/>
    <x v="3"/>
    <n v="54"/>
    <x v="0"/>
    <x v="1"/>
  </r>
  <r>
    <n v="1519"/>
    <n v="1972"/>
    <s v="PhD"/>
    <s v="Single"/>
    <n v="38578"/>
    <n v="1"/>
    <n v="1"/>
    <x v="527"/>
    <n v="2"/>
    <n v="38"/>
    <n v="4"/>
    <n v="22"/>
    <n v="3"/>
    <n v="3"/>
    <n v="3"/>
    <n v="3"/>
    <n v="3"/>
    <n v="0"/>
    <n v="3"/>
    <n v="8"/>
    <n v="0"/>
    <n v="0"/>
    <n v="0"/>
    <n v="0"/>
    <n v="0"/>
    <n v="1"/>
    <n v="0"/>
    <n v="73"/>
    <n v="6"/>
    <n v="36.5"/>
    <n v="36.5"/>
    <n v="0"/>
    <x v="3"/>
    <n v="54"/>
    <x v="0"/>
    <x v="1"/>
  </r>
  <r>
    <n v="4877"/>
    <n v="1973"/>
    <s v="Master"/>
    <s v="Married"/>
    <n v="38576"/>
    <n v="0"/>
    <n v="1"/>
    <x v="366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n v="41"/>
    <n v="4"/>
    <n v="10.25"/>
    <n v="30.75"/>
    <n v="0"/>
    <x v="3"/>
    <n v="53"/>
    <x v="0"/>
    <x v="3"/>
  </r>
  <r>
    <n v="3629"/>
    <n v="1978"/>
    <s v="Graduation"/>
    <s v="Single"/>
    <n v="38557"/>
    <n v="1"/>
    <n v="0"/>
    <x v="179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n v="145"/>
    <n v="7"/>
    <n v="62.14"/>
    <n v="62.14"/>
    <n v="20.71"/>
    <x v="3"/>
    <n v="48"/>
    <x v="0"/>
    <x v="4"/>
  </r>
  <r>
    <n v="3120"/>
    <n v="1981"/>
    <s v="Graduation"/>
    <s v="Together"/>
    <n v="38547"/>
    <n v="1"/>
    <n v="0"/>
    <x v="209"/>
    <n v="49"/>
    <n v="6"/>
    <n v="1"/>
    <n v="10"/>
    <n v="0"/>
    <n v="1"/>
    <n v="4"/>
    <n v="1"/>
    <n v="1"/>
    <n v="0"/>
    <n v="2"/>
    <n v="8"/>
    <n v="0"/>
    <n v="0"/>
    <n v="0"/>
    <n v="0"/>
    <n v="0"/>
    <n v="0"/>
    <n v="1"/>
    <n v="22"/>
    <n v="3"/>
    <n v="7.33"/>
    <n v="14.67"/>
    <n v="0"/>
    <x v="3"/>
    <n v="45"/>
    <x v="0"/>
    <x v="4"/>
  </r>
  <r>
    <n v="1381"/>
    <n v="1982"/>
    <s v="PhD"/>
    <s v="Single"/>
    <n v="38513"/>
    <n v="1"/>
    <n v="0"/>
    <x v="537"/>
    <n v="20"/>
    <n v="172"/>
    <n v="3"/>
    <n v="115"/>
    <n v="16"/>
    <n v="0"/>
    <n v="18"/>
    <n v="5"/>
    <n v="6"/>
    <n v="1"/>
    <n v="5"/>
    <n v="8"/>
    <n v="0"/>
    <n v="0"/>
    <n v="0"/>
    <n v="0"/>
    <n v="0"/>
    <n v="1"/>
    <n v="0"/>
    <n v="324"/>
    <n v="12"/>
    <n v="162"/>
    <n v="135"/>
    <n v="27"/>
    <x v="3"/>
    <n v="44"/>
    <x v="0"/>
    <x v="1"/>
  </r>
  <r>
    <n v="1545"/>
    <n v="1986"/>
    <s v="Graduation"/>
    <s v="Married"/>
    <n v="38508"/>
    <n v="1"/>
    <n v="0"/>
    <x v="444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n v="443"/>
    <n v="14"/>
    <n v="221.5"/>
    <n v="158.21"/>
    <n v="63.29"/>
    <x v="3"/>
    <n v="40"/>
    <x v="0"/>
    <x v="1"/>
  </r>
  <r>
    <n v="3565"/>
    <n v="1955"/>
    <s v="Master"/>
    <s v="Married"/>
    <n v="38452"/>
    <n v="1"/>
    <n v="1"/>
    <x v="606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n v="72"/>
    <n v="6"/>
    <n v="36"/>
    <n v="36"/>
    <n v="0"/>
    <x v="3"/>
    <n v="71"/>
    <x v="2"/>
    <x v="1"/>
  </r>
  <r>
    <n v="833"/>
    <n v="1955"/>
    <s v="Master"/>
    <s v="Married"/>
    <n v="38452"/>
    <n v="1"/>
    <n v="1"/>
    <x v="606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n v="72"/>
    <n v="6"/>
    <n v="36"/>
    <n v="36"/>
    <n v="0"/>
    <x v="3"/>
    <n v="71"/>
    <x v="2"/>
    <x v="1"/>
  </r>
  <r>
    <n v="3526"/>
    <n v="1968"/>
    <s v="PhD"/>
    <s v="Married"/>
    <n v="38443"/>
    <n v="1"/>
    <n v="1"/>
    <x v="342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n v="38"/>
    <n v="4"/>
    <n v="9.5"/>
    <n v="28.5"/>
    <n v="0"/>
    <x v="3"/>
    <n v="58"/>
    <x v="1"/>
    <x v="1"/>
  </r>
  <r>
    <n v="6619"/>
    <n v="1978"/>
    <s v="Graduation"/>
    <s v="Married"/>
    <n v="38415"/>
    <n v="1"/>
    <n v="1"/>
    <x v="7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n v="44"/>
    <n v="4"/>
    <n v="11"/>
    <n v="33"/>
    <n v="0"/>
    <x v="3"/>
    <n v="48"/>
    <x v="0"/>
    <x v="1"/>
  </r>
  <r>
    <n v="2525"/>
    <n v="1974"/>
    <s v="PhD"/>
    <s v="Married"/>
    <n v="38410"/>
    <n v="0"/>
    <n v="0"/>
    <x v="185"/>
    <n v="65"/>
    <n v="153"/>
    <n v="64"/>
    <n v="123"/>
    <n v="116"/>
    <n v="64"/>
    <n v="14"/>
    <n v="2"/>
    <n v="5"/>
    <n v="2"/>
    <n v="9"/>
    <n v="6"/>
    <n v="0"/>
    <n v="0"/>
    <n v="0"/>
    <n v="0"/>
    <n v="0"/>
    <n v="1"/>
    <n v="0"/>
    <n v="534"/>
    <n v="16"/>
    <n v="166.88"/>
    <n v="300.38"/>
    <n v="66.75"/>
    <x v="3"/>
    <n v="52"/>
    <x v="0"/>
    <x v="4"/>
  </r>
  <r>
    <n v="8775"/>
    <n v="1969"/>
    <s v="Graduation"/>
    <s v="Together"/>
    <n v="38361"/>
    <n v="1"/>
    <n v="0"/>
    <x v="151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n v="137"/>
    <n v="7"/>
    <n v="58.71"/>
    <n v="58.71"/>
    <n v="19.57"/>
    <x v="3"/>
    <n v="57"/>
    <x v="1"/>
    <x v="6"/>
  </r>
  <r>
    <n v="7254"/>
    <n v="1969"/>
    <s v="Graduation"/>
    <s v="Together"/>
    <n v="38361"/>
    <n v="1"/>
    <n v="0"/>
    <x v="151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n v="137"/>
    <n v="7"/>
    <n v="58.71"/>
    <n v="58.71"/>
    <n v="19.57"/>
    <x v="3"/>
    <n v="57"/>
    <x v="1"/>
    <x v="0"/>
  </r>
  <r>
    <n v="9422"/>
    <n v="1989"/>
    <s v="Graduation"/>
    <s v="Married"/>
    <n v="38360"/>
    <n v="1"/>
    <n v="0"/>
    <x v="526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n v="131"/>
    <n v="7"/>
    <n v="37.43"/>
    <n v="74.86"/>
    <n v="18.71"/>
    <x v="3"/>
    <n v="37"/>
    <x v="3"/>
    <x v="6"/>
  </r>
  <r>
    <n v="10492"/>
    <n v="1959"/>
    <s v="Graduation"/>
    <s v="Together"/>
    <n v="38285"/>
    <n v="2"/>
    <n v="1"/>
    <x v="608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n v="10"/>
    <n v="3"/>
    <n v="0"/>
    <n v="10"/>
    <n v="0"/>
    <x v="3"/>
    <n v="67"/>
    <x v="1"/>
    <x v="3"/>
  </r>
  <r>
    <n v="4867"/>
    <n v="1968"/>
    <s v="PhD"/>
    <s v="Single"/>
    <n v="38236"/>
    <n v="1"/>
    <n v="1"/>
    <x v="609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n v="88"/>
    <n v="7"/>
    <n v="37.71"/>
    <n v="50.29"/>
    <n v="0"/>
    <x v="3"/>
    <n v="58"/>
    <x v="1"/>
    <x v="1"/>
  </r>
  <r>
    <n v="5939"/>
    <n v="1971"/>
    <s v="Graduation"/>
    <s v="Together"/>
    <n v="38232"/>
    <n v="1"/>
    <n v="1"/>
    <x v="39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n v="122"/>
    <n v="7"/>
    <n v="52.29"/>
    <n v="52.29"/>
    <n v="17.43"/>
    <x v="3"/>
    <n v="55"/>
    <x v="1"/>
    <x v="1"/>
  </r>
  <r>
    <n v="4967"/>
    <n v="1960"/>
    <s v="PhD"/>
    <s v="Together"/>
    <n v="38201"/>
    <n v="0"/>
    <n v="1"/>
    <x v="30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n v="268"/>
    <n v="11"/>
    <n v="121.82"/>
    <n v="121.82"/>
    <n v="24.36"/>
    <x v="3"/>
    <n v="66"/>
    <x v="1"/>
    <x v="0"/>
  </r>
  <r>
    <n v="3525"/>
    <n v="1970"/>
    <s v="Graduation"/>
    <s v="Together"/>
    <n v="38200"/>
    <n v="1"/>
    <n v="1"/>
    <x v="54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n v="17"/>
    <n v="3"/>
    <n v="5.67"/>
    <n v="11.33"/>
    <n v="0"/>
    <x v="3"/>
    <n v="56"/>
    <x v="1"/>
    <x v="1"/>
  </r>
  <r>
    <n v="7325"/>
    <n v="1986"/>
    <s v="PhD"/>
    <s v="Together"/>
    <n v="38197"/>
    <n v="1"/>
    <n v="0"/>
    <x v="191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n v="40"/>
    <n v="4"/>
    <n v="10"/>
    <n v="30"/>
    <n v="0"/>
    <x v="3"/>
    <n v="40"/>
    <x v="0"/>
    <x v="1"/>
  </r>
  <r>
    <n v="5313"/>
    <n v="1971"/>
    <s v="Master"/>
    <s v="Married"/>
    <n v="38196"/>
    <n v="1"/>
    <n v="1"/>
    <x v="536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n v="44"/>
    <n v="6"/>
    <n v="14.67"/>
    <n v="29.33"/>
    <n v="0"/>
    <x v="3"/>
    <n v="55"/>
    <x v="1"/>
    <x v="1"/>
  </r>
  <r>
    <n v="6690"/>
    <n v="1966"/>
    <s v="Master"/>
    <s v="Married"/>
    <n v="38179"/>
    <n v="1"/>
    <n v="1"/>
    <x v="61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n v="90"/>
    <n v="7"/>
    <n v="38.57"/>
    <n v="38.57"/>
    <n v="12.86"/>
    <x v="3"/>
    <n v="60"/>
    <x v="1"/>
    <x v="0"/>
  </r>
  <r>
    <n v="8799"/>
    <n v="1984"/>
    <s v="PhD"/>
    <s v="Married"/>
    <n v="38175"/>
    <n v="1"/>
    <n v="0"/>
    <x v="407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n v="153"/>
    <n v="8"/>
    <n v="57.38"/>
    <n v="76.5"/>
    <n v="19.13"/>
    <x v="3"/>
    <n v="42"/>
    <x v="0"/>
    <x v="1"/>
  </r>
  <r>
    <n v="7912"/>
    <n v="1978"/>
    <s v="Graduation"/>
    <s v="Married"/>
    <n v="38136"/>
    <n v="1"/>
    <n v="0"/>
    <x v="136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  <n v="103"/>
    <n v="6"/>
    <n v="51.5"/>
    <n v="34.33"/>
    <n v="17.170000000000002"/>
    <x v="3"/>
    <n v="48"/>
    <x v="0"/>
    <x v="2"/>
  </r>
  <r>
    <n v="9703"/>
    <n v="1970"/>
    <s v="PhD"/>
    <s v="Married"/>
    <n v="38097"/>
    <n v="1"/>
    <n v="1"/>
    <x v="315"/>
    <n v="70"/>
    <n v="77"/>
    <n v="2"/>
    <n v="35"/>
    <n v="0"/>
    <n v="1"/>
    <n v="69"/>
    <n v="4"/>
    <n v="3"/>
    <n v="2"/>
    <n v="2"/>
    <n v="7"/>
    <n v="1"/>
    <n v="0"/>
    <n v="0"/>
    <n v="0"/>
    <n v="0"/>
    <n v="1"/>
    <n v="0"/>
    <n v="184"/>
    <n v="7"/>
    <n v="78.86"/>
    <n v="52.57"/>
    <n v="52.57"/>
    <x v="3"/>
    <n v="56"/>
    <x v="1"/>
    <x v="0"/>
  </r>
  <r>
    <n v="6983"/>
    <n v="1950"/>
    <s v="Master"/>
    <s v="Divorced"/>
    <n v="38054"/>
    <n v="1"/>
    <n v="1"/>
    <x v="10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n v="45"/>
    <n v="5"/>
    <n v="18"/>
    <n v="27"/>
    <n v="0"/>
    <x v="3"/>
    <n v="76"/>
    <x v="2"/>
    <x v="3"/>
  </r>
  <r>
    <n v="3231"/>
    <n v="1973"/>
    <s v="Graduation"/>
    <s v="Married"/>
    <n v="37971"/>
    <n v="1"/>
    <n v="0"/>
    <x v="128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n v="30"/>
    <n v="4"/>
    <n v="7.5"/>
    <n v="22.5"/>
    <n v="0"/>
    <x v="3"/>
    <n v="53"/>
    <x v="0"/>
    <x v="2"/>
  </r>
  <r>
    <n v="8143"/>
    <n v="1985"/>
    <s v="PhD"/>
    <s v="Single"/>
    <n v="37929"/>
    <n v="0"/>
    <n v="0"/>
    <x v="414"/>
    <n v="49"/>
    <n v="202"/>
    <n v="2"/>
    <n v="46"/>
    <n v="3"/>
    <n v="2"/>
    <n v="10"/>
    <n v="2"/>
    <n v="4"/>
    <n v="2"/>
    <n v="5"/>
    <n v="7"/>
    <n v="0"/>
    <n v="1"/>
    <n v="0"/>
    <n v="1"/>
    <n v="0"/>
    <n v="1"/>
    <n v="0"/>
    <n v="265"/>
    <n v="11"/>
    <n v="96.36"/>
    <n v="120.45"/>
    <n v="48.18"/>
    <x v="3"/>
    <n v="41"/>
    <x v="0"/>
    <x v="1"/>
  </r>
  <r>
    <n v="6768"/>
    <n v="1962"/>
    <s v="Graduation"/>
    <s v="Divorced"/>
    <n v="37859"/>
    <n v="1"/>
    <n v="2"/>
    <x v="35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n v="36"/>
    <n v="4"/>
    <n v="9"/>
    <n v="27"/>
    <n v="0"/>
    <x v="3"/>
    <n v="64"/>
    <x v="1"/>
    <x v="4"/>
  </r>
  <r>
    <n v="10380"/>
    <n v="1972"/>
    <s v="Master"/>
    <s v="Married"/>
    <n v="37787"/>
    <n v="1"/>
    <n v="0"/>
    <x v="609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n v="106"/>
    <n v="6"/>
    <n v="53"/>
    <n v="53"/>
    <n v="0"/>
    <x v="3"/>
    <n v="54"/>
    <x v="0"/>
    <x v="3"/>
  </r>
  <r>
    <n v="10971"/>
    <n v="1977"/>
    <s v="Graduation"/>
    <s v="Single"/>
    <n v="37774"/>
    <n v="2"/>
    <n v="0"/>
    <x v="395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  <n v="473"/>
    <n v="12"/>
    <n v="275.92"/>
    <n v="118.25"/>
    <n v="78.83"/>
    <x v="3"/>
    <n v="49"/>
    <x v="0"/>
    <x v="1"/>
  </r>
  <r>
    <n v="4939"/>
    <n v="1946"/>
    <s v="Graduation"/>
    <s v="Together"/>
    <n v="37760"/>
    <n v="0"/>
    <n v="0"/>
    <x v="358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n v="317"/>
    <n v="11"/>
    <n v="115.27"/>
    <n v="172.91"/>
    <n v="28.82"/>
    <x v="3"/>
    <n v="80"/>
    <x v="2"/>
    <x v="2"/>
  </r>
  <r>
    <n v="8652"/>
    <n v="1946"/>
    <s v="Graduation"/>
    <s v="Together"/>
    <n v="37760"/>
    <n v="0"/>
    <n v="0"/>
    <x v="358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n v="317"/>
    <n v="11"/>
    <n v="115.27"/>
    <n v="172.91"/>
    <n v="28.82"/>
    <x v="3"/>
    <n v="80"/>
    <x v="2"/>
    <x v="0"/>
  </r>
  <r>
    <n v="5154"/>
    <n v="1972"/>
    <s v="Master"/>
    <s v="Divorced"/>
    <n v="37760"/>
    <n v="1"/>
    <n v="0"/>
    <x v="525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n v="54"/>
    <n v="5"/>
    <n v="21.6"/>
    <n v="32.4"/>
    <n v="0"/>
    <x v="3"/>
    <n v="54"/>
    <x v="0"/>
    <x v="1"/>
  </r>
  <r>
    <n v="3007"/>
    <n v="1966"/>
    <s v="Graduation"/>
    <s v="Together"/>
    <n v="37758"/>
    <n v="1"/>
    <n v="1"/>
    <x v="24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n v="40"/>
    <n v="4"/>
    <n v="10"/>
    <n v="30"/>
    <n v="0"/>
    <x v="3"/>
    <n v="60"/>
    <x v="1"/>
    <x v="3"/>
  </r>
  <r>
    <n v="5513"/>
    <n v="1966"/>
    <s v="Graduation"/>
    <s v="Together"/>
    <n v="37758"/>
    <n v="1"/>
    <n v="1"/>
    <x v="24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n v="40"/>
    <n v="4"/>
    <n v="10"/>
    <n v="30"/>
    <n v="0"/>
    <x v="3"/>
    <n v="60"/>
    <x v="1"/>
    <x v="1"/>
  </r>
  <r>
    <n v="9396"/>
    <n v="1978"/>
    <s v="PhD"/>
    <s v="Married"/>
    <n v="37717"/>
    <n v="1"/>
    <n v="0"/>
    <x v="399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n v="25"/>
    <n v="3"/>
    <n v="8.33"/>
    <n v="16.670000000000002"/>
    <n v="0"/>
    <x v="3"/>
    <n v="48"/>
    <x v="0"/>
    <x v="0"/>
  </r>
  <r>
    <n v="933"/>
    <n v="1978"/>
    <s v="PhD"/>
    <s v="Married"/>
    <n v="37717"/>
    <n v="1"/>
    <n v="0"/>
    <x v="399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n v="25"/>
    <n v="3"/>
    <n v="8.33"/>
    <n v="16.670000000000002"/>
    <n v="0"/>
    <x v="3"/>
    <n v="48"/>
    <x v="0"/>
    <x v="1"/>
  </r>
  <r>
    <n v="2534"/>
    <n v="1953"/>
    <s v="Graduation"/>
    <s v="Married"/>
    <n v="37716"/>
    <n v="0"/>
    <n v="1"/>
    <x v="539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n v="188"/>
    <n v="8"/>
    <n v="94"/>
    <n v="70.5"/>
    <n v="23.5"/>
    <x v="3"/>
    <n v="73"/>
    <x v="2"/>
    <x v="6"/>
  </r>
  <r>
    <n v="1250"/>
    <n v="1976"/>
    <s v="Graduation"/>
    <s v="Single"/>
    <n v="37697"/>
    <n v="1"/>
    <n v="0"/>
    <x v="7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n v="84"/>
    <n v="6"/>
    <n v="28"/>
    <n v="42"/>
    <n v="14"/>
    <x v="3"/>
    <n v="50"/>
    <x v="0"/>
    <x v="1"/>
  </r>
  <r>
    <n v="1998"/>
    <n v="1976"/>
    <s v="Graduation"/>
    <s v="Single"/>
    <n v="37697"/>
    <n v="1"/>
    <n v="0"/>
    <x v="7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n v="84"/>
    <n v="6"/>
    <n v="28"/>
    <n v="42"/>
    <n v="14"/>
    <x v="3"/>
    <n v="50"/>
    <x v="0"/>
    <x v="3"/>
  </r>
  <r>
    <n v="679"/>
    <n v="1957"/>
    <s v="PhD"/>
    <s v="Married"/>
    <n v="37633"/>
    <n v="1"/>
    <n v="1"/>
    <x v="47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n v="38"/>
    <n v="4"/>
    <n v="9.5"/>
    <n v="28.5"/>
    <n v="0"/>
    <x v="3"/>
    <n v="69"/>
    <x v="1"/>
    <x v="1"/>
  </r>
  <r>
    <n v="8832"/>
    <n v="1976"/>
    <s v="Master"/>
    <s v="Together"/>
    <n v="37509"/>
    <n v="1"/>
    <n v="0"/>
    <x v="65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n v="123"/>
    <n v="7"/>
    <n v="52.71"/>
    <n v="70.290000000000006"/>
    <n v="0"/>
    <x v="3"/>
    <n v="50"/>
    <x v="0"/>
    <x v="5"/>
  </r>
  <r>
    <n v="1581"/>
    <n v="1980"/>
    <s v="Graduation"/>
    <s v="Married"/>
    <n v="37406"/>
    <n v="1"/>
    <n v="0"/>
    <x v="611"/>
    <n v="18"/>
    <n v="2"/>
    <n v="0"/>
    <n v="8"/>
    <n v="2"/>
    <n v="2"/>
    <n v="3"/>
    <n v="1"/>
    <n v="1"/>
    <n v="0"/>
    <n v="2"/>
    <n v="8"/>
    <n v="0"/>
    <n v="0"/>
    <n v="0"/>
    <n v="0"/>
    <n v="0"/>
    <n v="1"/>
    <n v="0"/>
    <n v="17"/>
    <n v="3"/>
    <n v="5.67"/>
    <n v="11.33"/>
    <n v="0"/>
    <x v="3"/>
    <n v="46"/>
    <x v="0"/>
    <x v="1"/>
  </r>
  <r>
    <n v="5929"/>
    <n v="1973"/>
    <s v="PhD"/>
    <s v="Married"/>
    <n v="37401"/>
    <n v="1"/>
    <n v="0"/>
    <x v="612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n v="48"/>
    <n v="5"/>
    <n v="19.2"/>
    <n v="28.8"/>
    <n v="0"/>
    <x v="3"/>
    <n v="53"/>
    <x v="0"/>
    <x v="1"/>
  </r>
  <r>
    <n v="10795"/>
    <n v="1973"/>
    <s v="PhD"/>
    <s v="Married"/>
    <n v="37401"/>
    <n v="1"/>
    <n v="0"/>
    <x v="612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n v="48"/>
    <n v="5"/>
    <n v="19.2"/>
    <n v="28.8"/>
    <n v="0"/>
    <x v="3"/>
    <n v="53"/>
    <x v="0"/>
    <x v="3"/>
  </r>
  <r>
    <n v="6211"/>
    <n v="1976"/>
    <s v="PhD"/>
    <s v="Together"/>
    <n v="37395"/>
    <n v="1"/>
    <n v="0"/>
    <x v="55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n v="39"/>
    <n v="4"/>
    <n v="9.75"/>
    <n v="29.25"/>
    <n v="0"/>
    <x v="3"/>
    <n v="50"/>
    <x v="0"/>
    <x v="1"/>
  </r>
  <r>
    <n v="2296"/>
    <n v="1975"/>
    <s v="Master"/>
    <s v="Married"/>
    <n v="37368"/>
    <n v="1"/>
    <n v="0"/>
    <x v="21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  <n v="30"/>
    <n v="3"/>
    <n v="10"/>
    <n v="20"/>
    <n v="0"/>
    <x v="3"/>
    <n v="51"/>
    <x v="0"/>
    <x v="1"/>
  </r>
  <r>
    <n v="10613"/>
    <n v="1958"/>
    <s v="PhD"/>
    <s v="Together"/>
    <n v="37334"/>
    <n v="1"/>
    <n v="1"/>
    <x v="613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n v="62"/>
    <n v="7"/>
    <n v="26.57"/>
    <n v="35.43"/>
    <n v="0"/>
    <x v="3"/>
    <n v="68"/>
    <x v="1"/>
    <x v="1"/>
  </r>
  <r>
    <n v="7610"/>
    <n v="1983"/>
    <s v="Graduation"/>
    <s v="Together"/>
    <n v="37292"/>
    <n v="1"/>
    <n v="0"/>
    <x v="92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n v="460"/>
    <n v="14"/>
    <n v="197.14"/>
    <n v="164.29"/>
    <n v="98.57"/>
    <x v="3"/>
    <n v="43"/>
    <x v="0"/>
    <x v="1"/>
  </r>
  <r>
    <n v="2217"/>
    <n v="1975"/>
    <s v="2n Cycle"/>
    <s v="Married"/>
    <n v="37284"/>
    <n v="1"/>
    <n v="1"/>
    <x v="30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n v="23"/>
    <n v="3"/>
    <n v="0"/>
    <n v="23"/>
    <n v="0"/>
    <x v="3"/>
    <n v="51"/>
    <x v="0"/>
    <x v="3"/>
  </r>
  <r>
    <n v="4102"/>
    <n v="1975"/>
    <s v="2n Cycle"/>
    <s v="Married"/>
    <n v="37284"/>
    <n v="1"/>
    <n v="1"/>
    <x v="30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n v="23"/>
    <n v="3"/>
    <n v="0"/>
    <n v="23"/>
    <n v="0"/>
    <x v="3"/>
    <n v="51"/>
    <x v="0"/>
    <x v="1"/>
  </r>
  <r>
    <n v="4351"/>
    <n v="1955"/>
    <s v="Graduation"/>
    <s v="Divorced"/>
    <n v="37244"/>
    <n v="1"/>
    <n v="1"/>
    <x v="50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  <n v="55"/>
    <n v="4"/>
    <n v="13.75"/>
    <n v="27.5"/>
    <n v="13.75"/>
    <x v="3"/>
    <n v="71"/>
    <x v="2"/>
    <x v="1"/>
  </r>
  <r>
    <n v="8749"/>
    <n v="1984"/>
    <s v="Graduation"/>
    <s v="Together"/>
    <n v="37235"/>
    <n v="1"/>
    <n v="0"/>
    <x v="614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n v="61"/>
    <n v="4"/>
    <n v="15.25"/>
    <n v="30.5"/>
    <n v="15.25"/>
    <x v="3"/>
    <n v="42"/>
    <x v="0"/>
    <x v="1"/>
  </r>
  <r>
    <n v="523"/>
    <n v="1989"/>
    <s v="Graduation"/>
    <s v="Married"/>
    <n v="37155"/>
    <n v="1"/>
    <n v="0"/>
    <x v="434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n v="74"/>
    <n v="6"/>
    <n v="24.67"/>
    <n v="49.33"/>
    <n v="0"/>
    <x v="3"/>
    <n v="37"/>
    <x v="3"/>
    <x v="1"/>
  </r>
  <r>
    <n v="4095"/>
    <n v="1971"/>
    <s v="Graduation"/>
    <s v="Married"/>
    <n v="37150"/>
    <n v="1"/>
    <n v="0"/>
    <x v="25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n v="467"/>
    <n v="13"/>
    <n v="143.69"/>
    <n v="215.54"/>
    <n v="107.77"/>
    <x v="3"/>
    <n v="55"/>
    <x v="1"/>
    <x v="2"/>
  </r>
  <r>
    <n v="6019"/>
    <n v="1971"/>
    <s v="PhD"/>
    <s v="Married"/>
    <n v="37126"/>
    <n v="1"/>
    <n v="0"/>
    <x v="606"/>
    <n v="9"/>
    <n v="45"/>
    <n v="3"/>
    <n v="9"/>
    <n v="4"/>
    <n v="4"/>
    <n v="7"/>
    <n v="1"/>
    <n v="1"/>
    <n v="2"/>
    <n v="2"/>
    <n v="6"/>
    <n v="1"/>
    <n v="0"/>
    <n v="0"/>
    <n v="0"/>
    <n v="0"/>
    <n v="1"/>
    <n v="0"/>
    <n v="72"/>
    <n v="5"/>
    <n v="14.4"/>
    <n v="28.8"/>
    <n v="28.8"/>
    <x v="3"/>
    <n v="55"/>
    <x v="1"/>
    <x v="1"/>
  </r>
  <r>
    <n v="7037"/>
    <n v="1974"/>
    <s v="PhD"/>
    <s v="Married"/>
    <n v="37087"/>
    <n v="1"/>
    <n v="0"/>
    <x v="525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n v="401"/>
    <n v="14"/>
    <n v="114.57"/>
    <n v="229.14"/>
    <n v="57.29"/>
    <x v="3"/>
    <n v="52"/>
    <x v="0"/>
    <x v="0"/>
  </r>
  <r>
    <n v="9014"/>
    <n v="1975"/>
    <s v="Graduation"/>
    <s v="Married"/>
    <n v="37085"/>
    <n v="1"/>
    <n v="1"/>
    <x v="169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n v="61"/>
    <n v="6"/>
    <n v="30.5"/>
    <n v="30.5"/>
    <n v="0"/>
    <x v="3"/>
    <n v="51"/>
    <x v="0"/>
    <x v="3"/>
  </r>
  <r>
    <n v="6798"/>
    <n v="1966"/>
    <s v="Graduation"/>
    <s v="Single"/>
    <n v="37070"/>
    <n v="1"/>
    <n v="1"/>
    <x v="615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n v="433"/>
    <n v="14"/>
    <n v="154.63999999999999"/>
    <n v="247.43"/>
    <n v="30.93"/>
    <x v="3"/>
    <n v="60"/>
    <x v="1"/>
    <x v="0"/>
  </r>
  <r>
    <n v="4168"/>
    <n v="1966"/>
    <s v="Graduation"/>
    <s v="Single"/>
    <n v="37070"/>
    <n v="1"/>
    <n v="1"/>
    <x v="615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n v="433"/>
    <n v="14"/>
    <n v="154.63999999999999"/>
    <n v="247.43"/>
    <n v="30.93"/>
    <x v="3"/>
    <n v="60"/>
    <x v="1"/>
    <x v="1"/>
  </r>
  <r>
    <n v="7791"/>
    <n v="1967"/>
    <s v="Master"/>
    <s v="Married"/>
    <n v="37054"/>
    <n v="1"/>
    <n v="1"/>
    <x v="616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n v="25"/>
    <n v="4"/>
    <n v="6.25"/>
    <n v="18.75"/>
    <n v="0"/>
    <x v="3"/>
    <n v="59"/>
    <x v="1"/>
    <x v="0"/>
  </r>
  <r>
    <n v="9360"/>
    <n v="1982"/>
    <s v="Graduation"/>
    <s v="Married"/>
    <n v="37040"/>
    <n v="0"/>
    <n v="0"/>
    <x v="7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n v="316"/>
    <n v="11"/>
    <n v="114.91"/>
    <n v="143.63999999999999"/>
    <n v="57.45"/>
    <x v="3"/>
    <n v="44"/>
    <x v="0"/>
    <x v="2"/>
  </r>
  <r>
    <n v="7124"/>
    <n v="1968"/>
    <s v="Graduation"/>
    <s v="Divorced"/>
    <n v="36997"/>
    <n v="1"/>
    <n v="1"/>
    <x v="55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n v="94"/>
    <n v="7"/>
    <n v="26.86"/>
    <n v="53.71"/>
    <n v="13.43"/>
    <x v="3"/>
    <n v="58"/>
    <x v="1"/>
    <x v="4"/>
  </r>
  <r>
    <n v="10708"/>
    <n v="1978"/>
    <s v="2n Cycle"/>
    <s v="Single"/>
    <n v="36975"/>
    <n v="1"/>
    <n v="0"/>
    <x v="617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n v="33"/>
    <n v="4"/>
    <n v="8.25"/>
    <n v="24.75"/>
    <n v="0"/>
    <x v="3"/>
    <n v="48"/>
    <x v="0"/>
    <x v="1"/>
  </r>
  <r>
    <n v="7369"/>
    <n v="1981"/>
    <s v="Master"/>
    <s v="Married"/>
    <n v="36959"/>
    <n v="1"/>
    <n v="0"/>
    <x v="333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n v="62"/>
    <n v="5"/>
    <n v="24.8"/>
    <n v="37.200000000000003"/>
    <n v="0"/>
    <x v="3"/>
    <n v="45"/>
    <x v="0"/>
    <x v="1"/>
  </r>
  <r>
    <n v="10010"/>
    <n v="1953"/>
    <s v="PhD"/>
    <s v="Divorced"/>
    <n v="36957"/>
    <n v="1"/>
    <n v="1"/>
    <x v="618"/>
    <n v="43"/>
    <n v="100"/>
    <n v="2"/>
    <n v="16"/>
    <n v="2"/>
    <n v="1"/>
    <n v="31"/>
    <n v="4"/>
    <n v="3"/>
    <n v="2"/>
    <n v="2"/>
    <n v="9"/>
    <n v="0"/>
    <n v="0"/>
    <n v="0"/>
    <n v="0"/>
    <n v="0"/>
    <n v="1"/>
    <n v="0"/>
    <n v="152"/>
    <n v="7"/>
    <n v="65.14"/>
    <n v="43.43"/>
    <n v="43.43"/>
    <x v="3"/>
    <n v="73"/>
    <x v="2"/>
    <x v="6"/>
  </r>
  <r>
    <n v="10827"/>
    <n v="1967"/>
    <s v="PhD"/>
    <s v="Married"/>
    <n v="36947"/>
    <n v="1"/>
    <n v="1"/>
    <x v="353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n v="146"/>
    <n v="7"/>
    <n v="62.57"/>
    <n v="83.43"/>
    <n v="0"/>
    <x v="3"/>
    <n v="59"/>
    <x v="1"/>
    <x v="6"/>
  </r>
  <r>
    <n v="6374"/>
    <n v="1954"/>
    <s v="PhD"/>
    <s v="Married"/>
    <n v="36930"/>
    <n v="0"/>
    <n v="1"/>
    <x v="176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n v="297"/>
    <n v="11"/>
    <n v="135"/>
    <n v="108"/>
    <n v="54"/>
    <x v="3"/>
    <n v="72"/>
    <x v="2"/>
    <x v="1"/>
  </r>
  <r>
    <n v="10509"/>
    <n v="1955"/>
    <s v="Master"/>
    <s v="Single"/>
    <n v="36927"/>
    <n v="1"/>
    <n v="1"/>
    <x v="173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n v="71"/>
    <n v="6"/>
    <n v="35.5"/>
    <n v="35.5"/>
    <n v="0"/>
    <x v="3"/>
    <n v="71"/>
    <x v="2"/>
    <x v="2"/>
  </r>
  <r>
    <n v="1461"/>
    <n v="1965"/>
    <s v="PhD"/>
    <s v="Divorced"/>
    <n v="36921"/>
    <n v="1"/>
    <n v="1"/>
    <x v="619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n v="38"/>
    <n v="5"/>
    <n v="15.2"/>
    <n v="22.8"/>
    <n v="0"/>
    <x v="3"/>
    <n v="61"/>
    <x v="1"/>
    <x v="4"/>
  </r>
  <r>
    <n v="4188"/>
    <n v="1957"/>
    <s v="Graduation"/>
    <s v="Single"/>
    <n v="36864"/>
    <n v="0"/>
    <n v="1"/>
    <x v="280"/>
    <n v="53"/>
    <n v="204"/>
    <n v="5"/>
    <n v="39"/>
    <n v="17"/>
    <n v="0"/>
    <n v="89"/>
    <n v="3"/>
    <n v="5"/>
    <n v="2"/>
    <n v="4"/>
    <n v="8"/>
    <n v="0"/>
    <n v="0"/>
    <n v="0"/>
    <n v="0"/>
    <n v="0"/>
    <n v="1"/>
    <n v="0"/>
    <n v="354"/>
    <n v="11"/>
    <n v="160.91"/>
    <n v="128.72999999999999"/>
    <n v="64.36"/>
    <x v="3"/>
    <n v="69"/>
    <x v="1"/>
    <x v="6"/>
  </r>
  <r>
    <n v="692"/>
    <n v="1954"/>
    <s v="Graduation"/>
    <s v="Together"/>
    <n v="36807"/>
    <n v="1"/>
    <n v="1"/>
    <x v="62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n v="16"/>
    <n v="3"/>
    <n v="5.33"/>
    <n v="10.67"/>
    <n v="0"/>
    <x v="3"/>
    <n v="72"/>
    <x v="2"/>
    <x v="3"/>
  </r>
  <r>
    <n v="10560"/>
    <n v="1980"/>
    <s v="PhD"/>
    <s v="Single"/>
    <n v="36802"/>
    <n v="1"/>
    <n v="0"/>
    <x v="8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n v="20"/>
    <n v="4"/>
    <n v="5"/>
    <n v="15"/>
    <n v="0"/>
    <x v="3"/>
    <n v="46"/>
    <x v="0"/>
    <x v="1"/>
  </r>
  <r>
    <n v="7042"/>
    <n v="1983"/>
    <s v="Graduation"/>
    <s v="Married"/>
    <n v="36790"/>
    <n v="0"/>
    <n v="0"/>
    <x v="140"/>
    <n v="14"/>
    <n v="3"/>
    <n v="3"/>
    <n v="14"/>
    <n v="15"/>
    <n v="21"/>
    <n v="10"/>
    <n v="1"/>
    <n v="2"/>
    <n v="1"/>
    <n v="2"/>
    <n v="9"/>
    <n v="0"/>
    <n v="0"/>
    <n v="0"/>
    <n v="0"/>
    <n v="0"/>
    <n v="1"/>
    <n v="0"/>
    <n v="66"/>
    <n v="5"/>
    <n v="26.4"/>
    <n v="26.4"/>
    <n v="13.2"/>
    <x v="3"/>
    <n v="43"/>
    <x v="0"/>
    <x v="1"/>
  </r>
  <r>
    <n v="9289"/>
    <n v="1979"/>
    <s v="Graduation"/>
    <s v="Married"/>
    <n v="36781"/>
    <n v="1"/>
    <n v="0"/>
    <x v="621"/>
    <n v="16"/>
    <n v="29"/>
    <n v="1"/>
    <n v="17"/>
    <n v="0"/>
    <n v="3"/>
    <n v="13"/>
    <n v="1"/>
    <n v="2"/>
    <n v="1"/>
    <n v="2"/>
    <n v="8"/>
    <n v="0"/>
    <n v="0"/>
    <n v="0"/>
    <n v="0"/>
    <n v="0"/>
    <n v="1"/>
    <n v="0"/>
    <n v="63"/>
    <n v="5"/>
    <n v="25.2"/>
    <n v="25.2"/>
    <n v="12.6"/>
    <x v="3"/>
    <n v="47"/>
    <x v="0"/>
    <x v="1"/>
  </r>
  <r>
    <n v="10542"/>
    <n v="1968"/>
    <s v="PhD"/>
    <s v="Married"/>
    <n v="36778"/>
    <n v="1"/>
    <n v="1"/>
    <x v="622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n v="77"/>
    <n v="6"/>
    <n v="38.5"/>
    <n v="38.5"/>
    <n v="0"/>
    <x v="3"/>
    <n v="58"/>
    <x v="1"/>
    <x v="1"/>
  </r>
  <r>
    <n v="6119"/>
    <n v="1963"/>
    <s v="PhD"/>
    <s v="Single"/>
    <n v="36736"/>
    <n v="1"/>
    <n v="1"/>
    <x v="604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n v="17"/>
    <n v="3"/>
    <n v="5.67"/>
    <n v="11.33"/>
    <n v="0"/>
    <x v="3"/>
    <n v="63"/>
    <x v="1"/>
    <x v="1"/>
  </r>
  <r>
    <n v="7327"/>
    <n v="1959"/>
    <s v="PhD"/>
    <s v="Married"/>
    <n v="36732"/>
    <n v="1"/>
    <n v="1"/>
    <x v="146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n v="47"/>
    <n v="6"/>
    <n v="7.83"/>
    <n v="31.33"/>
    <n v="7.83"/>
    <x v="3"/>
    <n v="67"/>
    <x v="1"/>
    <x v="1"/>
  </r>
  <r>
    <n v="247"/>
    <n v="1971"/>
    <s v="Graduation"/>
    <s v="Married"/>
    <n v="36715"/>
    <n v="1"/>
    <n v="0"/>
    <x v="287"/>
    <n v="16"/>
    <n v="172"/>
    <n v="10"/>
    <n v="125"/>
    <n v="21"/>
    <n v="13"/>
    <n v="16"/>
    <n v="6"/>
    <n v="7"/>
    <n v="2"/>
    <n v="4"/>
    <n v="9"/>
    <n v="0"/>
    <n v="0"/>
    <n v="0"/>
    <n v="0"/>
    <n v="0"/>
    <n v="1"/>
    <n v="0"/>
    <n v="357"/>
    <n v="13"/>
    <n v="192.23"/>
    <n v="109.85"/>
    <n v="54.92"/>
    <x v="3"/>
    <n v="55"/>
    <x v="1"/>
    <x v="1"/>
  </r>
  <r>
    <n v="7943"/>
    <n v="1975"/>
    <s v="PhD"/>
    <s v="Married"/>
    <n v="36663"/>
    <n v="1"/>
    <n v="0"/>
    <x v="275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n v="35"/>
    <n v="5"/>
    <n v="7"/>
    <n v="21"/>
    <n v="7"/>
    <x v="3"/>
    <n v="51"/>
    <x v="0"/>
    <x v="0"/>
  </r>
  <r>
    <n v="7829"/>
    <n v="1900"/>
    <s v="2n Cycle"/>
    <s v="Divorced"/>
    <n v="36640"/>
    <n v="1"/>
    <n v="0"/>
    <x v="100"/>
    <n v="99"/>
    <n v="15"/>
    <n v="6"/>
    <n v="8"/>
    <n v="7"/>
    <n v="4"/>
    <n v="25"/>
    <n v="1"/>
    <n v="2"/>
    <n v="1"/>
    <n v="2"/>
    <n v="5"/>
    <n v="0"/>
    <n v="0"/>
    <n v="0"/>
    <n v="0"/>
    <n v="0"/>
    <n v="0"/>
    <n v="1"/>
    <n v="65"/>
    <n v="5"/>
    <n v="26"/>
    <n v="26"/>
    <n v="13"/>
    <x v="3"/>
    <n v="126"/>
    <x v="2"/>
    <x v="3"/>
  </r>
  <r>
    <n v="2285"/>
    <n v="1954"/>
    <s v="Master"/>
    <s v="Together"/>
    <n v="36634"/>
    <n v="0"/>
    <n v="1"/>
    <x v="13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n v="335"/>
    <n v="12"/>
    <n v="139.58000000000001"/>
    <n v="139.58000000000001"/>
    <n v="55.83"/>
    <x v="3"/>
    <n v="72"/>
    <x v="2"/>
    <x v="0"/>
  </r>
  <r>
    <n v="8916"/>
    <n v="1975"/>
    <s v="Graduation"/>
    <s v="Divorced"/>
    <n v="36627"/>
    <n v="2"/>
    <n v="0"/>
    <x v="484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n v="16"/>
    <n v="3"/>
    <n v="0"/>
    <n v="16"/>
    <n v="0"/>
    <x v="3"/>
    <n v="51"/>
    <x v="0"/>
    <x v="0"/>
  </r>
  <r>
    <n v="367"/>
    <n v="1978"/>
    <s v="2n Cycle"/>
    <s v="Married"/>
    <n v="36550"/>
    <n v="1"/>
    <n v="0"/>
    <x v="335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n v="577"/>
    <n v="15"/>
    <n v="346.2"/>
    <n v="192.33"/>
    <n v="38.47"/>
    <x v="3"/>
    <n v="48"/>
    <x v="0"/>
    <x v="4"/>
  </r>
  <r>
    <n v="11025"/>
    <n v="1961"/>
    <s v="Graduation"/>
    <s v="Married"/>
    <n v="36443"/>
    <n v="1"/>
    <n v="1"/>
    <x v="58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n v="138"/>
    <n v="7"/>
    <n v="59.14"/>
    <n v="59.14"/>
    <n v="19.71"/>
    <x v="3"/>
    <n v="65"/>
    <x v="1"/>
    <x v="1"/>
  </r>
  <r>
    <n v="1183"/>
    <n v="1949"/>
    <s v="Master"/>
    <s v="Married"/>
    <n v="36408"/>
    <n v="1"/>
    <n v="1"/>
    <x v="623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n v="22"/>
    <n v="3"/>
    <n v="7.33"/>
    <n v="14.67"/>
    <n v="0"/>
    <x v="3"/>
    <n v="77"/>
    <x v="2"/>
    <x v="5"/>
  </r>
  <r>
    <n v="945"/>
    <n v="1965"/>
    <s v="Graduation"/>
    <s v="Together"/>
    <n v="36317"/>
    <n v="0"/>
    <n v="1"/>
    <x v="4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n v="133"/>
    <n v="7"/>
    <n v="57"/>
    <n v="76"/>
    <n v="0"/>
    <x v="3"/>
    <n v="61"/>
    <x v="1"/>
    <x v="1"/>
  </r>
  <r>
    <n v="3276"/>
    <n v="1976"/>
    <s v="2n Cycle"/>
    <s v="Together"/>
    <n v="36301"/>
    <n v="1"/>
    <n v="0"/>
    <x v="184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n v="78"/>
    <n v="6"/>
    <n v="39"/>
    <n v="39"/>
    <n v="0"/>
    <x v="3"/>
    <n v="50"/>
    <x v="0"/>
    <x v="0"/>
  </r>
  <r>
    <n v="10839"/>
    <n v="1976"/>
    <s v="Graduation"/>
    <s v="Together"/>
    <n v="36283"/>
    <n v="1"/>
    <n v="1"/>
    <x v="20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n v="29"/>
    <n v="4"/>
    <n v="7.25"/>
    <n v="21.75"/>
    <n v="0"/>
    <x v="3"/>
    <n v="50"/>
    <x v="0"/>
    <x v="4"/>
  </r>
  <r>
    <n v="2952"/>
    <n v="1977"/>
    <s v="Master"/>
    <s v="Single"/>
    <n v="36273"/>
    <n v="1"/>
    <n v="0"/>
    <x v="577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n v="76"/>
    <n v="6"/>
    <n v="38"/>
    <n v="38"/>
    <n v="0"/>
    <x v="3"/>
    <n v="49"/>
    <x v="0"/>
    <x v="1"/>
  </r>
  <r>
    <n v="1175"/>
    <n v="1983"/>
    <s v="Master"/>
    <s v="Married"/>
    <n v="36262"/>
    <n v="0"/>
    <n v="0"/>
    <x v="609"/>
    <n v="24"/>
    <n v="88"/>
    <n v="39"/>
    <n v="54"/>
    <n v="64"/>
    <n v="28"/>
    <n v="153"/>
    <n v="1"/>
    <n v="3"/>
    <n v="5"/>
    <n v="3"/>
    <n v="6"/>
    <n v="1"/>
    <n v="0"/>
    <n v="0"/>
    <n v="0"/>
    <n v="0"/>
    <n v="1"/>
    <n v="0"/>
    <n v="426"/>
    <n v="11"/>
    <n v="116.18"/>
    <n v="116.18"/>
    <n v="193.64"/>
    <x v="3"/>
    <n v="43"/>
    <x v="0"/>
    <x v="1"/>
  </r>
  <r>
    <n v="6471"/>
    <n v="1971"/>
    <s v="Master"/>
    <s v="Single"/>
    <n v="36230"/>
    <n v="1"/>
    <n v="0"/>
    <x v="34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n v="59"/>
    <n v="6"/>
    <n v="19.670000000000002"/>
    <n v="39.33"/>
    <n v="0"/>
    <x v="3"/>
    <n v="55"/>
    <x v="1"/>
    <x v="1"/>
  </r>
  <r>
    <n v="8779"/>
    <n v="1985"/>
    <s v="2n Cycle"/>
    <s v="Married"/>
    <n v="36145"/>
    <n v="1"/>
    <n v="0"/>
    <x v="138"/>
    <n v="13"/>
    <n v="56"/>
    <n v="4"/>
    <n v="76"/>
    <n v="17"/>
    <n v="1"/>
    <n v="18"/>
    <n v="4"/>
    <n v="4"/>
    <n v="1"/>
    <n v="3"/>
    <n v="9"/>
    <n v="1"/>
    <n v="0"/>
    <n v="0"/>
    <n v="0"/>
    <n v="0"/>
    <n v="1"/>
    <n v="0"/>
    <n v="172"/>
    <n v="8"/>
    <n v="86"/>
    <n v="64.5"/>
    <n v="21.5"/>
    <x v="3"/>
    <n v="41"/>
    <x v="0"/>
    <x v="2"/>
  </r>
  <r>
    <n v="2724"/>
    <n v="1981"/>
    <s v="Master"/>
    <s v="Single"/>
    <n v="36143"/>
    <n v="1"/>
    <n v="0"/>
    <x v="606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n v="19"/>
    <n v="3"/>
    <n v="0"/>
    <n v="12.67"/>
    <n v="6.33"/>
    <x v="3"/>
    <n v="45"/>
    <x v="0"/>
    <x v="1"/>
  </r>
  <r>
    <n v="273"/>
    <n v="1970"/>
    <s v="Master"/>
    <s v="Married"/>
    <n v="36138"/>
    <n v="1"/>
    <n v="1"/>
    <x v="36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  <n v="151"/>
    <n v="8"/>
    <n v="56.63"/>
    <n v="75.5"/>
    <n v="18.88"/>
    <x v="3"/>
    <n v="56"/>
    <x v="1"/>
    <x v="5"/>
  </r>
  <r>
    <n v="7453"/>
    <n v="1954"/>
    <s v="Graduation"/>
    <s v="Single"/>
    <n v="36130"/>
    <n v="0"/>
    <n v="1"/>
    <x v="238"/>
    <n v="46"/>
    <n v="157"/>
    <n v="43"/>
    <n v="127"/>
    <n v="68"/>
    <n v="56"/>
    <n v="37"/>
    <n v="6"/>
    <n v="3"/>
    <n v="8"/>
    <n v="4"/>
    <n v="4"/>
    <n v="1"/>
    <n v="0"/>
    <n v="0"/>
    <n v="0"/>
    <n v="0"/>
    <n v="1"/>
    <n v="0"/>
    <n v="488"/>
    <n v="15"/>
    <n v="97.6"/>
    <n v="130.13"/>
    <n v="260.27"/>
    <x v="3"/>
    <n v="72"/>
    <x v="2"/>
    <x v="1"/>
  </r>
  <r>
    <n v="3409"/>
    <n v="1984"/>
    <s v="Graduation"/>
    <s v="Single"/>
    <n v="36108"/>
    <n v="1"/>
    <n v="0"/>
    <x v="519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  <n v="339"/>
    <n v="12"/>
    <n v="197.75"/>
    <n v="113"/>
    <n v="28.25"/>
    <x v="3"/>
    <n v="42"/>
    <x v="0"/>
    <x v="0"/>
  </r>
  <r>
    <n v="8008"/>
    <n v="1983"/>
    <s v="Graduation"/>
    <s v="Together"/>
    <n v="36075"/>
    <n v="1"/>
    <n v="0"/>
    <x v="231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n v="119"/>
    <n v="6"/>
    <n v="39.67"/>
    <n v="79.33"/>
    <n v="0"/>
    <x v="3"/>
    <n v="43"/>
    <x v="0"/>
    <x v="1"/>
  </r>
  <r>
    <n v="7842"/>
    <n v="1968"/>
    <s v="Graduation"/>
    <s v="Single"/>
    <n v="36065"/>
    <n v="1"/>
    <n v="1"/>
    <x v="33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n v="74"/>
    <n v="6"/>
    <n v="37"/>
    <n v="37"/>
    <n v="0"/>
    <x v="3"/>
    <n v="58"/>
    <x v="1"/>
    <x v="1"/>
  </r>
  <r>
    <n v="4385"/>
    <n v="1981"/>
    <s v="PhD"/>
    <s v="Single"/>
    <n v="36038"/>
    <n v="1"/>
    <n v="0"/>
    <x v="526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n v="47"/>
    <n v="6"/>
    <n v="23.5"/>
    <n v="23.5"/>
    <n v="0"/>
    <x v="3"/>
    <n v="45"/>
    <x v="0"/>
    <x v="1"/>
  </r>
  <r>
    <n v="5654"/>
    <n v="1972"/>
    <s v="Graduation"/>
    <s v="Married"/>
    <n v="36026"/>
    <n v="2"/>
    <n v="1"/>
    <x v="624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n v="61"/>
    <n v="5"/>
    <n v="24.4"/>
    <n v="36.6"/>
    <n v="0"/>
    <x v="3"/>
    <n v="54"/>
    <x v="0"/>
    <x v="6"/>
  </r>
  <r>
    <n v="5329"/>
    <n v="1949"/>
    <s v="PhD"/>
    <s v="Divorced"/>
    <n v="35946"/>
    <n v="1"/>
    <n v="1"/>
    <x v="114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n v="11"/>
    <n v="3"/>
    <n v="0"/>
    <n v="11"/>
    <n v="0"/>
    <x v="3"/>
    <n v="77"/>
    <x v="2"/>
    <x v="6"/>
  </r>
  <r>
    <n v="6866"/>
    <n v="1969"/>
    <s v="Master"/>
    <s v="Together"/>
    <n v="35924"/>
    <n v="1"/>
    <n v="1"/>
    <x v="339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n v="34"/>
    <n v="4"/>
    <n v="8.5"/>
    <n v="25.5"/>
    <n v="0"/>
    <x v="3"/>
    <n v="57"/>
    <x v="1"/>
    <x v="0"/>
  </r>
  <r>
    <n v="5959"/>
    <n v="1968"/>
    <s v="Graduation"/>
    <s v="Single"/>
    <n v="35893"/>
    <n v="1"/>
    <n v="1"/>
    <x v="315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n v="199"/>
    <n v="9"/>
    <n v="66.33"/>
    <n v="110.56"/>
    <n v="22.11"/>
    <x v="3"/>
    <n v="58"/>
    <x v="1"/>
    <x v="3"/>
  </r>
  <r>
    <n v="9635"/>
    <n v="1983"/>
    <s v="Master"/>
    <s v="Married"/>
    <n v="35876"/>
    <n v="0"/>
    <n v="0"/>
    <x v="28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n v="129"/>
    <n v="7"/>
    <n v="55.29"/>
    <n v="55.29"/>
    <n v="18.43"/>
    <x v="3"/>
    <n v="43"/>
    <x v="0"/>
    <x v="1"/>
  </r>
  <r>
    <n v="5107"/>
    <n v="1973"/>
    <s v="PhD"/>
    <s v="Divorced"/>
    <n v="35860"/>
    <n v="1"/>
    <n v="1"/>
    <x v="62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n v="49"/>
    <n v="4"/>
    <n v="12.25"/>
    <n v="24.5"/>
    <n v="12.25"/>
    <x v="3"/>
    <n v="53"/>
    <x v="0"/>
    <x v="1"/>
  </r>
  <r>
    <n v="1626"/>
    <n v="1973"/>
    <s v="PhD"/>
    <s v="Divorced"/>
    <n v="35860"/>
    <n v="1"/>
    <n v="1"/>
    <x v="625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n v="49"/>
    <n v="4"/>
    <n v="12.25"/>
    <n v="24.5"/>
    <n v="12.25"/>
    <x v="3"/>
    <n v="53"/>
    <x v="0"/>
    <x v="0"/>
  </r>
  <r>
    <n v="2055"/>
    <n v="1973"/>
    <s v="PhD"/>
    <s v="Divorced"/>
    <n v="35860"/>
    <n v="1"/>
    <n v="1"/>
    <x v="62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n v="49"/>
    <n v="4"/>
    <n v="12.25"/>
    <n v="24.5"/>
    <n v="12.25"/>
    <x v="3"/>
    <n v="53"/>
    <x v="0"/>
    <x v="1"/>
  </r>
  <r>
    <n v="7660"/>
    <n v="1973"/>
    <s v="PhD"/>
    <s v="Alone"/>
    <n v="35860"/>
    <n v="1"/>
    <n v="1"/>
    <x v="625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n v="49"/>
    <n v="4"/>
    <n v="12.25"/>
    <n v="24.5"/>
    <n v="12.25"/>
    <x v="3"/>
    <n v="53"/>
    <x v="0"/>
    <x v="4"/>
  </r>
  <r>
    <n v="9653"/>
    <n v="1975"/>
    <s v="Graduation"/>
    <s v="Married"/>
    <n v="35797"/>
    <n v="0"/>
    <n v="1"/>
    <x v="288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n v="68"/>
    <n v="5"/>
    <n v="27.2"/>
    <n v="40.799999999999997"/>
    <n v="0"/>
    <x v="3"/>
    <n v="51"/>
    <x v="0"/>
    <x v="0"/>
  </r>
  <r>
    <n v="8953"/>
    <n v="1965"/>
    <s v="Master"/>
    <s v="Single"/>
    <n v="35791"/>
    <n v="2"/>
    <n v="1"/>
    <x v="239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n v="35"/>
    <n v="4"/>
    <n v="8.75"/>
    <n v="26.25"/>
    <n v="0"/>
    <x v="3"/>
    <n v="61"/>
    <x v="1"/>
    <x v="1"/>
  </r>
  <r>
    <n v="10258"/>
    <n v="1965"/>
    <s v="Master"/>
    <s v="Single"/>
    <n v="35791"/>
    <n v="2"/>
    <n v="1"/>
    <x v="239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n v="35"/>
    <n v="4"/>
    <n v="8.75"/>
    <n v="26.25"/>
    <n v="0"/>
    <x v="3"/>
    <n v="61"/>
    <x v="1"/>
    <x v="2"/>
  </r>
  <r>
    <n v="1331"/>
    <n v="1977"/>
    <s v="Graduation"/>
    <s v="Single"/>
    <n v="35790"/>
    <n v="1"/>
    <n v="0"/>
    <x v="7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n v="72"/>
    <n v="5"/>
    <n v="28.8"/>
    <n v="43.2"/>
    <n v="0"/>
    <x v="3"/>
    <n v="49"/>
    <x v="0"/>
    <x v="6"/>
  </r>
  <r>
    <n v="9216"/>
    <n v="1971"/>
    <s v="Graduation"/>
    <s v="Married"/>
    <n v="35788"/>
    <n v="1"/>
    <n v="1"/>
    <x v="7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n v="44"/>
    <n v="5"/>
    <n v="17.600000000000001"/>
    <n v="26.4"/>
    <n v="0"/>
    <x v="3"/>
    <n v="55"/>
    <x v="1"/>
    <x v="4"/>
  </r>
  <r>
    <n v="2005"/>
    <n v="1990"/>
    <s v="Graduation"/>
    <s v="Married"/>
    <n v="35765"/>
    <n v="1"/>
    <n v="0"/>
    <x v="196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n v="75"/>
    <n v="6"/>
    <n v="25"/>
    <n v="50"/>
    <n v="0"/>
    <x v="3"/>
    <n v="36"/>
    <x v="3"/>
    <x v="4"/>
  </r>
  <r>
    <n v="3308"/>
    <n v="1952"/>
    <s v="Graduation"/>
    <s v="Married"/>
    <n v="35704"/>
    <n v="1"/>
    <n v="1"/>
    <x v="45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n v="94"/>
    <n v="6"/>
    <n v="31.33"/>
    <n v="62.67"/>
    <n v="0"/>
    <x v="3"/>
    <n v="74"/>
    <x v="2"/>
    <x v="0"/>
  </r>
  <r>
    <n v="3265"/>
    <n v="1959"/>
    <s v="Graduation"/>
    <s v="Married"/>
    <n v="35701"/>
    <n v="0"/>
    <n v="0"/>
    <x v="261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n v="46"/>
    <n v="4"/>
    <n v="11.5"/>
    <n v="34.5"/>
    <n v="0"/>
    <x v="3"/>
    <n v="67"/>
    <x v="1"/>
    <x v="1"/>
  </r>
  <r>
    <n v="5885"/>
    <n v="1973"/>
    <s v="2n Cycle"/>
    <s v="Married"/>
    <n v="35688"/>
    <n v="2"/>
    <n v="1"/>
    <x v="159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n v="211"/>
    <n v="9"/>
    <n v="93.78"/>
    <n v="93.78"/>
    <n v="23.44"/>
    <x v="3"/>
    <n v="53"/>
    <x v="0"/>
    <x v="4"/>
  </r>
  <r>
    <n v="3310"/>
    <n v="1973"/>
    <s v="2n Cycle"/>
    <s v="Married"/>
    <n v="35688"/>
    <n v="2"/>
    <n v="1"/>
    <x v="159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n v="211"/>
    <n v="9"/>
    <n v="93.78"/>
    <n v="93.78"/>
    <n v="23.44"/>
    <x v="3"/>
    <n v="53"/>
    <x v="0"/>
    <x v="1"/>
  </r>
  <r>
    <n v="5680"/>
    <n v="1984"/>
    <s v="2n Cycle"/>
    <s v="Married"/>
    <n v="35684"/>
    <n v="1"/>
    <n v="0"/>
    <x v="626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n v="30"/>
    <n v="4"/>
    <n v="7.5"/>
    <n v="22.5"/>
    <n v="0"/>
    <x v="3"/>
    <n v="42"/>
    <x v="0"/>
    <x v="1"/>
  </r>
  <r>
    <n v="4472"/>
    <n v="1970"/>
    <s v="PhD"/>
    <s v="Divorced"/>
    <n v="35682"/>
    <n v="1"/>
    <n v="0"/>
    <x v="192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n v="57"/>
    <n v="5"/>
    <n v="11.4"/>
    <n v="34.200000000000003"/>
    <n v="11.4"/>
    <x v="3"/>
    <n v="56"/>
    <x v="1"/>
    <x v="6"/>
  </r>
  <r>
    <n v="1048"/>
    <n v="1972"/>
    <s v="Master"/>
    <s v="Married"/>
    <n v="35641"/>
    <n v="1"/>
    <n v="0"/>
    <x v="368"/>
    <n v="11"/>
    <n v="63"/>
    <n v="3"/>
    <n v="67"/>
    <n v="8"/>
    <n v="9"/>
    <n v="28"/>
    <n v="2"/>
    <n v="3"/>
    <n v="1"/>
    <n v="4"/>
    <n v="7"/>
    <n v="0"/>
    <n v="0"/>
    <n v="0"/>
    <n v="0"/>
    <n v="0"/>
    <n v="1"/>
    <n v="0"/>
    <n v="178"/>
    <n v="8"/>
    <n v="66.75"/>
    <n v="89"/>
    <n v="22.25"/>
    <x v="3"/>
    <n v="54"/>
    <x v="0"/>
    <x v="0"/>
  </r>
  <r>
    <n v="1834"/>
    <n v="1978"/>
    <s v="Master"/>
    <s v="Single"/>
    <n v="35544"/>
    <n v="1"/>
    <n v="0"/>
    <x v="223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n v="67"/>
    <n v="5"/>
    <n v="26.8"/>
    <n v="40.200000000000003"/>
    <n v="0"/>
    <x v="3"/>
    <n v="48"/>
    <x v="0"/>
    <x v="0"/>
  </r>
  <r>
    <n v="10270"/>
    <n v="1981"/>
    <s v="2n Cycle"/>
    <s v="Married"/>
    <n v="35523"/>
    <n v="1"/>
    <n v="0"/>
    <x v="428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n v="66"/>
    <n v="6"/>
    <n v="33"/>
    <n v="33"/>
    <n v="0"/>
    <x v="3"/>
    <n v="45"/>
    <x v="0"/>
    <x v="5"/>
  </r>
  <r>
    <n v="10402"/>
    <n v="1967"/>
    <s v="Graduation"/>
    <s v="Married"/>
    <n v="35441"/>
    <n v="1"/>
    <n v="1"/>
    <x v="257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n v="39"/>
    <n v="4"/>
    <n v="9.75"/>
    <n v="29.25"/>
    <n v="0"/>
    <x v="3"/>
    <n v="59"/>
    <x v="1"/>
    <x v="4"/>
  </r>
  <r>
    <n v="4697"/>
    <n v="1949"/>
    <s v="Master"/>
    <s v="Divorced"/>
    <n v="35416"/>
    <n v="0"/>
    <n v="0"/>
    <x v="447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n v="390"/>
    <n v="13"/>
    <n v="210"/>
    <n v="150"/>
    <n v="30"/>
    <x v="3"/>
    <n v="77"/>
    <x v="2"/>
    <x v="0"/>
  </r>
  <r>
    <n v="2874"/>
    <n v="1988"/>
    <s v="2n Cycle"/>
    <s v="Divorced"/>
    <n v="35388"/>
    <n v="1"/>
    <n v="0"/>
    <x v="376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n v="32"/>
    <n v="4"/>
    <n v="8"/>
    <n v="24"/>
    <n v="0"/>
    <x v="3"/>
    <n v="38"/>
    <x v="3"/>
    <x v="0"/>
  </r>
  <r>
    <n v="453"/>
    <n v="1956"/>
    <s v="PhD"/>
    <s v="Widow"/>
    <n v="35340"/>
    <n v="1"/>
    <n v="1"/>
    <x v="34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n v="45"/>
    <n v="5"/>
    <n v="18"/>
    <n v="27"/>
    <n v="0"/>
    <x v="3"/>
    <n v="70"/>
    <x v="1"/>
    <x v="1"/>
  </r>
  <r>
    <n v="6263"/>
    <n v="1968"/>
    <s v="Graduation"/>
    <s v="Together"/>
    <n v="35322"/>
    <n v="1"/>
    <n v="2"/>
    <x v="159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n v="106"/>
    <n v="6"/>
    <n v="35.33"/>
    <n v="70.67"/>
    <n v="0"/>
    <x v="3"/>
    <n v="58"/>
    <x v="1"/>
    <x v="1"/>
  </r>
  <r>
    <n v="5827"/>
    <n v="1958"/>
    <s v="Graduation"/>
    <s v="Divorced"/>
    <n v="35246"/>
    <n v="1"/>
    <n v="1"/>
    <x v="577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n v="62"/>
    <n v="7"/>
    <n v="26.57"/>
    <n v="26.57"/>
    <n v="8.86"/>
    <x v="3"/>
    <n v="68"/>
    <x v="1"/>
    <x v="0"/>
  </r>
  <r>
    <n v="8870"/>
    <n v="1984"/>
    <s v="Graduation"/>
    <s v="Together"/>
    <n v="35196"/>
    <n v="1"/>
    <n v="0"/>
    <x v="294"/>
    <n v="68"/>
    <n v="75"/>
    <n v="12"/>
    <n v="141"/>
    <n v="43"/>
    <n v="39"/>
    <n v="187"/>
    <n v="6"/>
    <n v="6"/>
    <n v="1"/>
    <n v="5"/>
    <n v="8"/>
    <n v="0"/>
    <n v="0"/>
    <n v="0"/>
    <n v="0"/>
    <n v="0"/>
    <n v="1"/>
    <n v="0"/>
    <n v="497"/>
    <n v="12"/>
    <n v="248.5"/>
    <n v="207.08"/>
    <n v="41.42"/>
    <x v="3"/>
    <n v="42"/>
    <x v="0"/>
    <x v="1"/>
  </r>
  <r>
    <n v="10340"/>
    <n v="1984"/>
    <s v="Graduation"/>
    <s v="Together"/>
    <n v="35196"/>
    <n v="1"/>
    <n v="0"/>
    <x v="294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n v="497"/>
    <n v="12"/>
    <n v="248.5"/>
    <n v="207.08"/>
    <n v="41.42"/>
    <x v="3"/>
    <n v="42"/>
    <x v="0"/>
    <x v="1"/>
  </r>
  <r>
    <n v="4301"/>
    <n v="1971"/>
    <s v="Master"/>
    <s v="Married"/>
    <n v="35178"/>
    <n v="1"/>
    <n v="0"/>
    <x v="289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n v="59"/>
    <n v="4"/>
    <n v="14.75"/>
    <n v="29.5"/>
    <n v="14.75"/>
    <x v="3"/>
    <n v="55"/>
    <x v="1"/>
    <x v="6"/>
  </r>
  <r>
    <n v="2521"/>
    <n v="1971"/>
    <s v="Master"/>
    <s v="Married"/>
    <n v="35178"/>
    <n v="1"/>
    <n v="0"/>
    <x v="289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n v="59"/>
    <n v="4"/>
    <n v="14.75"/>
    <n v="29.5"/>
    <n v="14.75"/>
    <x v="3"/>
    <n v="55"/>
    <x v="1"/>
    <x v="1"/>
  </r>
  <r>
    <n v="1403"/>
    <n v="1975"/>
    <s v="2n Cycle"/>
    <s v="Together"/>
    <n v="34984"/>
    <n v="1"/>
    <n v="1"/>
    <x v="618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n v="38"/>
    <n v="4"/>
    <n v="9.5"/>
    <n v="28.5"/>
    <n v="0"/>
    <x v="3"/>
    <n v="51"/>
    <x v="0"/>
    <x v="1"/>
  </r>
  <r>
    <n v="5892"/>
    <n v="1980"/>
    <s v="Graduation"/>
    <s v="Married"/>
    <n v="34968"/>
    <n v="1"/>
    <n v="0"/>
    <x v="283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n v="221"/>
    <n v="10"/>
    <n v="66.3"/>
    <n v="110.5"/>
    <n v="44.2"/>
    <x v="3"/>
    <n v="46"/>
    <x v="0"/>
    <x v="0"/>
  </r>
  <r>
    <n v="5287"/>
    <n v="1973"/>
    <s v="Graduation"/>
    <s v="Married"/>
    <n v="34961"/>
    <n v="1"/>
    <n v="0"/>
    <x v="533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n v="79"/>
    <n v="7"/>
    <n v="33.86"/>
    <n v="33.86"/>
    <n v="11.29"/>
    <x v="3"/>
    <n v="53"/>
    <x v="0"/>
    <x v="1"/>
  </r>
  <r>
    <n v="7458"/>
    <n v="1956"/>
    <s v="Master"/>
    <s v="Together"/>
    <n v="34941"/>
    <n v="1"/>
    <n v="1"/>
    <x v="592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n v="97"/>
    <n v="6"/>
    <n v="48.5"/>
    <n v="48.5"/>
    <n v="0"/>
    <x v="3"/>
    <n v="70"/>
    <x v="1"/>
    <x v="6"/>
  </r>
  <r>
    <n v="8175"/>
    <n v="1992"/>
    <s v="Graduation"/>
    <s v="Married"/>
    <n v="34935"/>
    <n v="0"/>
    <n v="0"/>
    <x v="535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n v="137"/>
    <n v="7"/>
    <n v="39.14"/>
    <n v="78.290000000000006"/>
    <n v="19.57"/>
    <x v="3"/>
    <n v="34"/>
    <x v="3"/>
    <x v="0"/>
  </r>
  <r>
    <n v="3386"/>
    <n v="1992"/>
    <s v="Graduation"/>
    <s v="Married"/>
    <n v="34935"/>
    <n v="0"/>
    <n v="0"/>
    <x v="535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n v="137"/>
    <n v="7"/>
    <n v="39.14"/>
    <n v="78.290000000000006"/>
    <n v="19.57"/>
    <x v="3"/>
    <n v="34"/>
    <x v="3"/>
    <x v="1"/>
  </r>
  <r>
    <n v="1404"/>
    <n v="1968"/>
    <s v="Graduation"/>
    <s v="Together"/>
    <n v="34916"/>
    <n v="2"/>
    <n v="0"/>
    <x v="511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n v="231"/>
    <n v="9"/>
    <n v="128.33000000000001"/>
    <n v="77"/>
    <n v="25.67"/>
    <x v="3"/>
    <n v="58"/>
    <x v="1"/>
    <x v="0"/>
  </r>
  <r>
    <n v="274"/>
    <n v="1973"/>
    <s v="Graduation"/>
    <s v="Single"/>
    <n v="34853"/>
    <n v="1"/>
    <n v="1"/>
    <x v="49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n v="34"/>
    <n v="5"/>
    <n v="13.6"/>
    <n v="20.399999999999999"/>
    <n v="0"/>
    <x v="3"/>
    <n v="53"/>
    <x v="0"/>
    <x v="5"/>
  </r>
  <r>
    <n v="236"/>
    <n v="1951"/>
    <s v="Graduation"/>
    <s v="Married"/>
    <n v="34838"/>
    <n v="1"/>
    <n v="1"/>
    <x v="495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n v="170"/>
    <n v="7"/>
    <n v="48.57"/>
    <n v="97.14"/>
    <n v="24.29"/>
    <x v="3"/>
    <n v="75"/>
    <x v="2"/>
    <x v="4"/>
  </r>
  <r>
    <n v="8315"/>
    <n v="1995"/>
    <s v="Graduation"/>
    <s v="Single"/>
    <n v="34824"/>
    <n v="0"/>
    <n v="0"/>
    <x v="627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n v="23"/>
    <n v="3"/>
    <n v="7.67"/>
    <n v="15.33"/>
    <n v="0"/>
    <x v="3"/>
    <n v="31"/>
    <x v="3"/>
    <x v="2"/>
  </r>
  <r>
    <n v="5184"/>
    <n v="1995"/>
    <s v="Graduation"/>
    <s v="Single"/>
    <n v="34824"/>
    <n v="0"/>
    <n v="0"/>
    <x v="627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n v="23"/>
    <n v="3"/>
    <n v="7.67"/>
    <n v="15.33"/>
    <n v="0"/>
    <x v="3"/>
    <n v="31"/>
    <x v="3"/>
    <x v="1"/>
  </r>
  <r>
    <n v="9467"/>
    <n v="1984"/>
    <s v="Graduation"/>
    <s v="Single"/>
    <n v="34738"/>
    <n v="1"/>
    <n v="0"/>
    <x v="91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n v="20"/>
    <n v="4"/>
    <n v="5"/>
    <n v="15"/>
    <n v="0"/>
    <x v="3"/>
    <n v="42"/>
    <x v="0"/>
    <x v="1"/>
  </r>
  <r>
    <n v="6287"/>
    <n v="1986"/>
    <s v="Graduation"/>
    <s v="Together"/>
    <n v="34728"/>
    <n v="1"/>
    <n v="0"/>
    <x v="414"/>
    <n v="2"/>
    <n v="14"/>
    <n v="0"/>
    <n v="16"/>
    <n v="0"/>
    <n v="0"/>
    <n v="6"/>
    <n v="1"/>
    <n v="1"/>
    <n v="1"/>
    <n v="2"/>
    <n v="6"/>
    <n v="0"/>
    <n v="0"/>
    <n v="0"/>
    <n v="0"/>
    <n v="0"/>
    <n v="1"/>
    <n v="0"/>
    <n v="36"/>
    <n v="4"/>
    <n v="9"/>
    <n v="18"/>
    <n v="9"/>
    <x v="3"/>
    <n v="40"/>
    <x v="0"/>
    <x v="1"/>
  </r>
  <r>
    <n v="4706"/>
    <n v="1966"/>
    <s v="Graduation"/>
    <s v="Single"/>
    <n v="34704"/>
    <n v="0"/>
    <n v="1"/>
    <x v="50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n v="40"/>
    <n v="4"/>
    <n v="10"/>
    <n v="30"/>
    <n v="0"/>
    <x v="3"/>
    <n v="60"/>
    <x v="1"/>
    <x v="4"/>
  </r>
  <r>
    <n v="3790"/>
    <n v="1956"/>
    <s v="Graduation"/>
    <s v="Together"/>
    <n v="34633"/>
    <n v="2"/>
    <n v="1"/>
    <x v="7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n v="15"/>
    <n v="3"/>
    <n v="5"/>
    <n v="10"/>
    <n v="0"/>
    <x v="3"/>
    <n v="70"/>
    <x v="1"/>
    <x v="0"/>
  </r>
  <r>
    <n v="2452"/>
    <n v="1971"/>
    <s v="Graduation"/>
    <s v="Together"/>
    <n v="34600"/>
    <n v="1"/>
    <n v="1"/>
    <x v="596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n v="318"/>
    <n v="12"/>
    <n v="132.5"/>
    <n v="132.5"/>
    <n v="53"/>
    <x v="3"/>
    <n v="55"/>
    <x v="1"/>
    <x v="1"/>
  </r>
  <r>
    <n v="7261"/>
    <n v="1971"/>
    <s v="Graduation"/>
    <s v="Together"/>
    <n v="34600"/>
    <n v="1"/>
    <n v="1"/>
    <x v="596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n v="318"/>
    <n v="12"/>
    <n v="132.5"/>
    <n v="132.5"/>
    <n v="53"/>
    <x v="3"/>
    <n v="55"/>
    <x v="1"/>
    <x v="1"/>
  </r>
  <r>
    <n v="2620"/>
    <n v="1974"/>
    <s v="PhD"/>
    <s v="Married"/>
    <n v="34596"/>
    <n v="1"/>
    <n v="0"/>
    <x v="24"/>
    <n v="48"/>
    <n v="14"/>
    <n v="0"/>
    <n v="2"/>
    <n v="0"/>
    <n v="0"/>
    <n v="7"/>
    <n v="1"/>
    <n v="1"/>
    <n v="0"/>
    <n v="2"/>
    <n v="8"/>
    <n v="0"/>
    <n v="0"/>
    <n v="0"/>
    <n v="0"/>
    <n v="0"/>
    <n v="1"/>
    <n v="0"/>
    <n v="23"/>
    <n v="3"/>
    <n v="7.67"/>
    <n v="15.33"/>
    <n v="0"/>
    <x v="3"/>
    <n v="52"/>
    <x v="0"/>
    <x v="0"/>
  </r>
  <r>
    <n v="8254"/>
    <n v="1974"/>
    <s v="PhD"/>
    <s v="Married"/>
    <n v="34596"/>
    <n v="1"/>
    <n v="0"/>
    <x v="24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n v="23"/>
    <n v="3"/>
    <n v="7.67"/>
    <n v="15.33"/>
    <n v="0"/>
    <x v="3"/>
    <n v="52"/>
    <x v="0"/>
    <x v="5"/>
  </r>
  <r>
    <n v="11091"/>
    <n v="1953"/>
    <s v="Graduation"/>
    <s v="Together"/>
    <n v="34587"/>
    <n v="1"/>
    <n v="1"/>
    <x v="202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n v="22"/>
    <n v="4"/>
    <n v="5.5"/>
    <n v="16.5"/>
    <n v="0"/>
    <x v="3"/>
    <n v="73"/>
    <x v="2"/>
    <x v="5"/>
  </r>
  <r>
    <n v="5824"/>
    <n v="1972"/>
    <s v="PhD"/>
    <s v="Together"/>
    <n v="34578"/>
    <n v="2"/>
    <n v="1"/>
    <x v="386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n v="8"/>
    <n v="3"/>
    <n v="2.67"/>
    <n v="5.33"/>
    <n v="0"/>
    <x v="3"/>
    <n v="54"/>
    <x v="0"/>
    <x v="6"/>
  </r>
  <r>
    <n v="1016"/>
    <n v="1959"/>
    <s v="PhD"/>
    <s v="Single"/>
    <n v="34554"/>
    <n v="0"/>
    <n v="1"/>
    <x v="606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n v="55"/>
    <n v="5"/>
    <n v="22"/>
    <n v="33"/>
    <n v="0"/>
    <x v="3"/>
    <n v="67"/>
    <x v="1"/>
    <x v="4"/>
  </r>
  <r>
    <n v="5015"/>
    <n v="1976"/>
    <s v="Master"/>
    <s v="Married"/>
    <n v="34529"/>
    <n v="1"/>
    <n v="0"/>
    <x v="185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n v="162"/>
    <n v="7"/>
    <n v="46.29"/>
    <n v="69.430000000000007"/>
    <n v="46.29"/>
    <x v="3"/>
    <n v="50"/>
    <x v="0"/>
    <x v="1"/>
  </r>
  <r>
    <n v="3469"/>
    <n v="1977"/>
    <s v="PhD"/>
    <s v="Divorced"/>
    <n v="34487"/>
    <n v="1"/>
    <n v="1"/>
    <x v="618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n v="103"/>
    <n v="6"/>
    <n v="51.5"/>
    <n v="51.5"/>
    <n v="0"/>
    <x v="3"/>
    <n v="49"/>
    <x v="0"/>
    <x v="1"/>
  </r>
  <r>
    <n v="4988"/>
    <n v="1948"/>
    <s v="PhD"/>
    <s v="Married"/>
    <n v="34469"/>
    <n v="1"/>
    <n v="1"/>
    <x v="255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n v="62"/>
    <n v="6"/>
    <n v="10.33"/>
    <n v="41.33"/>
    <n v="10.33"/>
    <x v="3"/>
    <n v="78"/>
    <x v="2"/>
    <x v="0"/>
  </r>
  <r>
    <n v="1951"/>
    <n v="1981"/>
    <s v="Basic"/>
    <s v="Married"/>
    <n v="34445"/>
    <n v="0"/>
    <n v="0"/>
    <x v="628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n v="839"/>
    <n v="21"/>
    <n v="439.48"/>
    <n v="319.62"/>
    <n v="79.900000000000006"/>
    <x v="3"/>
    <n v="45"/>
    <x v="0"/>
    <x v="1"/>
  </r>
  <r>
    <n v="520"/>
    <n v="1974"/>
    <s v="Graduation"/>
    <s v="Married"/>
    <n v="34421"/>
    <n v="1"/>
    <n v="0"/>
    <x v="629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n v="30"/>
    <n v="3"/>
    <n v="10"/>
    <n v="20"/>
    <n v="0"/>
    <x v="3"/>
    <n v="52"/>
    <x v="0"/>
    <x v="1"/>
  </r>
  <r>
    <n v="8372"/>
    <n v="1974"/>
    <s v="Graduation"/>
    <s v="Married"/>
    <n v="34421"/>
    <n v="1"/>
    <n v="0"/>
    <x v="629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n v="30"/>
    <n v="3"/>
    <n v="10"/>
    <n v="20"/>
    <n v="0"/>
    <x v="3"/>
    <n v="52"/>
    <x v="0"/>
    <x v="0"/>
  </r>
  <r>
    <n v="2678"/>
    <n v="1990"/>
    <s v="Graduation"/>
    <s v="Single"/>
    <n v="34412"/>
    <n v="1"/>
    <n v="0"/>
    <x v="284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n v="209"/>
    <n v="8"/>
    <n v="130.63"/>
    <n v="78.38"/>
    <n v="0"/>
    <x v="3"/>
    <n v="36"/>
    <x v="3"/>
    <x v="6"/>
  </r>
  <r>
    <n v="4864"/>
    <n v="1977"/>
    <s v="Graduation"/>
    <s v="Married"/>
    <n v="34380"/>
    <n v="1"/>
    <n v="0"/>
    <x v="469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n v="175"/>
    <n v="8"/>
    <n v="87.5"/>
    <n v="65.63"/>
    <n v="21.88"/>
    <x v="3"/>
    <n v="49"/>
    <x v="0"/>
    <x v="4"/>
  </r>
  <r>
    <n v="9739"/>
    <n v="1963"/>
    <s v="Graduation"/>
    <s v="Single"/>
    <n v="34377"/>
    <n v="0"/>
    <n v="1"/>
    <x v="495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n v="114"/>
    <n v="6"/>
    <n v="38"/>
    <n v="38"/>
    <n v="38"/>
    <x v="3"/>
    <n v="63"/>
    <x v="1"/>
    <x v="1"/>
  </r>
  <r>
    <n v="1655"/>
    <n v="1979"/>
    <s v="Graduation"/>
    <s v="Together"/>
    <n v="34350"/>
    <n v="1"/>
    <n v="0"/>
    <x v="587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n v="48"/>
    <n v="4"/>
    <n v="12"/>
    <n v="36"/>
    <n v="0"/>
    <x v="3"/>
    <n v="47"/>
    <x v="0"/>
    <x v="6"/>
  </r>
  <r>
    <n v="3726"/>
    <n v="1986"/>
    <s v="PhD"/>
    <s v="Together"/>
    <n v="34320"/>
    <n v="1"/>
    <n v="0"/>
    <x v="476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n v="17"/>
    <n v="3"/>
    <n v="5.67"/>
    <n v="11.33"/>
    <n v="0"/>
    <x v="3"/>
    <n v="40"/>
    <x v="0"/>
    <x v="0"/>
  </r>
  <r>
    <n v="9291"/>
    <n v="1959"/>
    <s v="Master"/>
    <s v="Married"/>
    <n v="34242"/>
    <n v="0"/>
    <n v="1"/>
    <x v="339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n v="15"/>
    <n v="3"/>
    <n v="0"/>
    <n v="15"/>
    <n v="0"/>
    <x v="3"/>
    <n v="67"/>
    <x v="1"/>
    <x v="1"/>
  </r>
  <r>
    <n v="10686"/>
    <n v="1965"/>
    <s v="PhD"/>
    <s v="Together"/>
    <n v="34230"/>
    <n v="1"/>
    <n v="1"/>
    <x v="63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n v="21"/>
    <n v="3"/>
    <n v="7"/>
    <n v="14"/>
    <n v="0"/>
    <x v="3"/>
    <n v="61"/>
    <x v="1"/>
    <x v="1"/>
  </r>
  <r>
    <n v="10352"/>
    <n v="1963"/>
    <s v="Graduation"/>
    <s v="Widow"/>
    <n v="34213"/>
    <n v="1"/>
    <n v="1"/>
    <x v="370"/>
    <n v="2"/>
    <n v="50"/>
    <n v="4"/>
    <n v="28"/>
    <n v="6"/>
    <n v="3"/>
    <n v="26"/>
    <n v="3"/>
    <n v="3"/>
    <n v="1"/>
    <n v="2"/>
    <n v="9"/>
    <n v="0"/>
    <n v="0"/>
    <n v="0"/>
    <n v="0"/>
    <n v="0"/>
    <n v="1"/>
    <n v="0"/>
    <n v="117"/>
    <n v="6"/>
    <n v="58.5"/>
    <n v="39"/>
    <n v="19.5"/>
    <x v="3"/>
    <n v="63"/>
    <x v="1"/>
    <x v="0"/>
  </r>
  <r>
    <n v="1515"/>
    <n v="1975"/>
    <s v="Master"/>
    <s v="Together"/>
    <n v="34176"/>
    <n v="0"/>
    <n v="1"/>
    <x v="14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n v="28"/>
    <n v="4"/>
    <n v="7"/>
    <n v="21"/>
    <n v="0"/>
    <x v="3"/>
    <n v="51"/>
    <x v="0"/>
    <x v="4"/>
  </r>
  <r>
    <n v="3312"/>
    <n v="1988"/>
    <s v="Graduation"/>
    <s v="Single"/>
    <n v="34176"/>
    <n v="1"/>
    <n v="0"/>
    <x v="156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n v="89"/>
    <n v="7"/>
    <n v="38.14"/>
    <n v="50.86"/>
    <n v="0"/>
    <x v="3"/>
    <n v="38"/>
    <x v="3"/>
    <x v="3"/>
  </r>
  <r>
    <n v="92"/>
    <n v="1988"/>
    <s v="Graduation"/>
    <s v="Alone"/>
    <n v="34176"/>
    <n v="1"/>
    <n v="0"/>
    <x v="156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n v="89"/>
    <n v="7"/>
    <n v="38.14"/>
    <n v="50.86"/>
    <n v="0"/>
    <x v="3"/>
    <n v="38"/>
    <x v="3"/>
    <x v="4"/>
  </r>
  <r>
    <n v="7901"/>
    <n v="1971"/>
    <s v="Master"/>
    <s v="Married"/>
    <n v="34109"/>
    <n v="0"/>
    <n v="1"/>
    <x v="139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n v="22"/>
    <n v="3"/>
    <n v="0"/>
    <n v="22"/>
    <n v="0"/>
    <x v="3"/>
    <n v="55"/>
    <x v="1"/>
    <x v="6"/>
  </r>
  <r>
    <n v="9905"/>
    <n v="1952"/>
    <s v="Graduation"/>
    <s v="Together"/>
    <n v="34074"/>
    <n v="1"/>
    <n v="1"/>
    <x v="63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  <n v="255"/>
    <n v="9"/>
    <n v="85"/>
    <n v="85"/>
    <n v="85"/>
    <x v="3"/>
    <n v="74"/>
    <x v="2"/>
    <x v="1"/>
  </r>
  <r>
    <n v="1970"/>
    <n v="1968"/>
    <s v="Master"/>
    <s v="Together"/>
    <n v="34053"/>
    <n v="0"/>
    <n v="1"/>
    <x v="197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n v="103"/>
    <n v="6"/>
    <n v="51.5"/>
    <n v="51.5"/>
    <n v="0"/>
    <x v="3"/>
    <n v="58"/>
    <x v="1"/>
    <x v="1"/>
  </r>
  <r>
    <n v="1663"/>
    <n v="1978"/>
    <s v="PhD"/>
    <s v="Together"/>
    <n v="34043"/>
    <n v="1"/>
    <n v="0"/>
    <x v="184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n v="49"/>
    <n v="4"/>
    <n v="24.5"/>
    <n v="24.5"/>
    <n v="0"/>
    <x v="3"/>
    <n v="48"/>
    <x v="0"/>
    <x v="1"/>
  </r>
  <r>
    <n v="1419"/>
    <n v="1950"/>
    <s v="Graduation"/>
    <s v="Together"/>
    <n v="34026"/>
    <n v="1"/>
    <n v="1"/>
    <x v="497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n v="76"/>
    <n v="6"/>
    <n v="25.33"/>
    <n v="38"/>
    <n v="12.67"/>
    <x v="3"/>
    <n v="76"/>
    <x v="2"/>
    <x v="1"/>
  </r>
  <r>
    <n v="4186"/>
    <n v="1950"/>
    <s v="Graduation"/>
    <s v="Together"/>
    <n v="34026"/>
    <n v="1"/>
    <n v="1"/>
    <x v="497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n v="76"/>
    <n v="6"/>
    <n v="25.33"/>
    <n v="38"/>
    <n v="12.67"/>
    <x v="3"/>
    <n v="76"/>
    <x v="2"/>
    <x v="4"/>
  </r>
  <r>
    <n v="663"/>
    <n v="1989"/>
    <s v="PhD"/>
    <s v="Single"/>
    <n v="33996"/>
    <n v="0"/>
    <n v="0"/>
    <x v="394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n v="71"/>
    <n v="5"/>
    <n v="14.2"/>
    <n v="42.6"/>
    <n v="14.2"/>
    <x v="3"/>
    <n v="37"/>
    <x v="3"/>
    <x v="1"/>
  </r>
  <r>
    <n v="8299"/>
    <n v="1989"/>
    <s v="PhD"/>
    <s v="Single"/>
    <n v="33996"/>
    <n v="0"/>
    <n v="0"/>
    <x v="394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n v="71"/>
    <n v="5"/>
    <n v="14.2"/>
    <n v="42.6"/>
    <n v="14.2"/>
    <x v="3"/>
    <n v="37"/>
    <x v="3"/>
    <x v="0"/>
  </r>
  <r>
    <n v="5267"/>
    <n v="1970"/>
    <s v="Graduation"/>
    <s v="Divorced"/>
    <n v="33986"/>
    <n v="1"/>
    <n v="0"/>
    <x v="61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n v="44"/>
    <n v="4"/>
    <n v="11"/>
    <n v="33"/>
    <n v="0"/>
    <x v="3"/>
    <n v="56"/>
    <x v="1"/>
    <x v="1"/>
  </r>
  <r>
    <n v="1764"/>
    <n v="1975"/>
    <s v="Graduation"/>
    <s v="Single"/>
    <n v="33955"/>
    <n v="1"/>
    <n v="0"/>
    <x v="412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n v="270"/>
    <n v="11"/>
    <n v="122.73"/>
    <n v="122.73"/>
    <n v="24.55"/>
    <x v="3"/>
    <n v="51"/>
    <x v="0"/>
    <x v="0"/>
  </r>
  <r>
    <n v="2278"/>
    <n v="1985"/>
    <s v="2n Cycle"/>
    <s v="Single"/>
    <n v="33812"/>
    <n v="1"/>
    <n v="0"/>
    <x v="5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n v="133"/>
    <n v="6"/>
    <n v="44.33"/>
    <n v="66.5"/>
    <n v="22.17"/>
    <x v="3"/>
    <n v="41"/>
    <x v="0"/>
    <x v="2"/>
  </r>
  <r>
    <n v="9579"/>
    <n v="1959"/>
    <s v="PhD"/>
    <s v="Married"/>
    <n v="33762"/>
    <n v="2"/>
    <n v="1"/>
    <x v="337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n v="106"/>
    <n v="6"/>
    <n v="35.33"/>
    <n v="35.33"/>
    <n v="35.33"/>
    <x v="3"/>
    <n v="67"/>
    <x v="1"/>
    <x v="4"/>
  </r>
  <r>
    <n v="2281"/>
    <n v="1970"/>
    <s v="Graduation"/>
    <s v="Single"/>
    <n v="33697"/>
    <n v="1"/>
    <n v="0"/>
    <x v="616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  <n v="28"/>
    <n v="3"/>
    <n v="9.33"/>
    <n v="18.670000000000002"/>
    <n v="0"/>
    <x v="3"/>
    <n v="56"/>
    <x v="1"/>
    <x v="5"/>
  </r>
  <r>
    <n v="8876"/>
    <n v="1963"/>
    <s v="PhD"/>
    <s v="Together"/>
    <n v="33629"/>
    <n v="1"/>
    <n v="1"/>
    <x v="7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n v="152"/>
    <n v="8"/>
    <n v="57"/>
    <n v="76"/>
    <n v="19"/>
    <x v="3"/>
    <n v="63"/>
    <x v="1"/>
    <x v="1"/>
  </r>
  <r>
    <n v="2371"/>
    <n v="1972"/>
    <s v="Graduation"/>
    <s v="Married"/>
    <n v="33622"/>
    <n v="1"/>
    <n v="1"/>
    <x v="24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n v="81"/>
    <n v="6"/>
    <n v="27"/>
    <n v="54"/>
    <n v="0"/>
    <x v="3"/>
    <n v="54"/>
    <x v="0"/>
    <x v="5"/>
  </r>
  <r>
    <n v="10104"/>
    <n v="1974"/>
    <s v="Graduation"/>
    <s v="Together"/>
    <n v="33590"/>
    <n v="2"/>
    <n v="1"/>
    <x v="548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n v="8"/>
    <n v="3"/>
    <n v="2.67"/>
    <n v="5.33"/>
    <n v="0"/>
    <x v="3"/>
    <n v="52"/>
    <x v="0"/>
    <x v="4"/>
  </r>
  <r>
    <n v="4754"/>
    <n v="1966"/>
    <s v="Master"/>
    <s v="Married"/>
    <n v="33585"/>
    <n v="0"/>
    <n v="1"/>
    <x v="569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n v="122"/>
    <n v="6"/>
    <n v="40.67"/>
    <n v="81.33"/>
    <n v="0"/>
    <x v="3"/>
    <n v="60"/>
    <x v="1"/>
    <x v="1"/>
  </r>
  <r>
    <n v="2098"/>
    <n v="1969"/>
    <s v="PhD"/>
    <s v="Married"/>
    <n v="33581"/>
    <n v="2"/>
    <n v="0"/>
    <x v="153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n v="17"/>
    <n v="3"/>
    <n v="5.67"/>
    <n v="11.33"/>
    <n v="0"/>
    <x v="3"/>
    <n v="57"/>
    <x v="1"/>
    <x v="1"/>
  </r>
  <r>
    <n v="3885"/>
    <n v="1983"/>
    <s v="PhD"/>
    <s v="Married"/>
    <n v="33569"/>
    <n v="1"/>
    <n v="0"/>
    <x v="571"/>
    <n v="10"/>
    <n v="16"/>
    <n v="2"/>
    <n v="18"/>
    <n v="3"/>
    <n v="0"/>
    <n v="24"/>
    <n v="1"/>
    <n v="1"/>
    <n v="1"/>
    <n v="2"/>
    <n v="8"/>
    <n v="1"/>
    <n v="0"/>
    <n v="0"/>
    <n v="0"/>
    <n v="0"/>
    <n v="1"/>
    <n v="0"/>
    <n v="63"/>
    <n v="4"/>
    <n v="15.75"/>
    <n v="31.5"/>
    <n v="15.75"/>
    <x v="3"/>
    <n v="43"/>
    <x v="0"/>
    <x v="1"/>
  </r>
  <r>
    <n v="4550"/>
    <n v="1966"/>
    <s v="Master"/>
    <s v="Together"/>
    <n v="33564"/>
    <n v="0"/>
    <n v="1"/>
    <x v="608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n v="71"/>
    <n v="5"/>
    <n v="14.2"/>
    <n v="42.6"/>
    <n v="14.2"/>
    <x v="3"/>
    <n v="60"/>
    <x v="1"/>
    <x v="1"/>
  </r>
  <r>
    <n v="1448"/>
    <n v="1963"/>
    <s v="Master"/>
    <s v="Married"/>
    <n v="33562"/>
    <n v="1"/>
    <n v="2"/>
    <x v="347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n v="51"/>
    <n v="6"/>
    <n v="17"/>
    <n v="34"/>
    <n v="0"/>
    <x v="3"/>
    <n v="63"/>
    <x v="1"/>
    <x v="3"/>
  </r>
  <r>
    <n v="7011"/>
    <n v="1973"/>
    <s v="Graduation"/>
    <s v="Married"/>
    <n v="33471"/>
    <n v="1"/>
    <n v="0"/>
    <x v="16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n v="93"/>
    <n v="7"/>
    <n v="39.86"/>
    <n v="53.14"/>
    <n v="0"/>
    <x v="3"/>
    <n v="53"/>
    <x v="0"/>
    <x v="0"/>
  </r>
  <r>
    <n v="6634"/>
    <n v="1979"/>
    <s v="Master"/>
    <s v="Divorced"/>
    <n v="33462"/>
    <n v="1"/>
    <n v="0"/>
    <x v="9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n v="54"/>
    <n v="5"/>
    <n v="21.6"/>
    <n v="32.4"/>
    <n v="0"/>
    <x v="3"/>
    <n v="47"/>
    <x v="0"/>
    <x v="0"/>
  </r>
  <r>
    <n v="5610"/>
    <n v="1965"/>
    <s v="Graduation"/>
    <s v="Together"/>
    <n v="33456"/>
    <n v="1"/>
    <n v="1"/>
    <x v="539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n v="36"/>
    <n v="4"/>
    <n v="9"/>
    <n v="27"/>
    <n v="0"/>
    <x v="3"/>
    <n v="61"/>
    <x v="1"/>
    <x v="3"/>
  </r>
  <r>
    <n v="6177"/>
    <n v="1985"/>
    <s v="PhD"/>
    <s v="Married"/>
    <n v="33454"/>
    <n v="1"/>
    <n v="0"/>
    <x v="99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n v="169"/>
    <n v="8"/>
    <n v="84.5"/>
    <n v="84.5"/>
    <n v="0"/>
    <x v="3"/>
    <n v="41"/>
    <x v="0"/>
    <x v="2"/>
  </r>
  <r>
    <n v="5907"/>
    <n v="1952"/>
    <s v="Master"/>
    <s v="Married"/>
    <n v="33444"/>
    <n v="1"/>
    <n v="1"/>
    <x v="5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n v="18"/>
    <n v="3"/>
    <n v="6"/>
    <n v="12"/>
    <n v="0"/>
    <x v="3"/>
    <n v="74"/>
    <x v="2"/>
    <x v="1"/>
  </r>
  <r>
    <n v="2740"/>
    <n v="1958"/>
    <s v="PhD"/>
    <s v="Widow"/>
    <n v="33438"/>
    <n v="1"/>
    <n v="1"/>
    <x v="328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n v="90"/>
    <n v="7"/>
    <n v="25.71"/>
    <n v="51.43"/>
    <n v="12.86"/>
    <x v="3"/>
    <n v="68"/>
    <x v="1"/>
    <x v="1"/>
  </r>
  <r>
    <n v="8414"/>
    <n v="1962"/>
    <s v="PhD"/>
    <s v="Single"/>
    <n v="33419"/>
    <n v="0"/>
    <n v="1"/>
    <x v="37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n v="86"/>
    <n v="6"/>
    <n v="28.67"/>
    <n v="57.33"/>
    <n v="0"/>
    <x v="3"/>
    <n v="64"/>
    <x v="1"/>
    <x v="1"/>
  </r>
  <r>
    <n v="5967"/>
    <n v="1952"/>
    <s v="Graduation"/>
    <s v="Together"/>
    <n v="33402"/>
    <n v="1"/>
    <n v="1"/>
    <x v="562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n v="70"/>
    <n v="6"/>
    <n v="23.33"/>
    <n v="35"/>
    <n v="11.67"/>
    <x v="3"/>
    <n v="74"/>
    <x v="2"/>
    <x v="5"/>
  </r>
  <r>
    <n v="10967"/>
    <n v="1963"/>
    <s v="Graduation"/>
    <s v="Divorced"/>
    <n v="33378"/>
    <n v="1"/>
    <n v="1"/>
    <x v="144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n v="99"/>
    <n v="6"/>
    <n v="33"/>
    <n v="66"/>
    <n v="0"/>
    <x v="3"/>
    <n v="63"/>
    <x v="1"/>
    <x v="0"/>
  </r>
  <r>
    <n v="7275"/>
    <n v="1971"/>
    <s v="Master"/>
    <s v="Single"/>
    <n v="33316"/>
    <n v="1"/>
    <n v="1"/>
    <x v="84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n v="131"/>
    <n v="7"/>
    <n v="37.43"/>
    <n v="74.86"/>
    <n v="18.71"/>
    <x v="3"/>
    <n v="55"/>
    <x v="1"/>
    <x v="2"/>
  </r>
  <r>
    <n v="8334"/>
    <n v="1971"/>
    <s v="Master"/>
    <s v="Single"/>
    <n v="33316"/>
    <n v="1"/>
    <n v="1"/>
    <x v="84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n v="131"/>
    <n v="7"/>
    <n v="37.43"/>
    <n v="74.86"/>
    <n v="18.71"/>
    <x v="3"/>
    <n v="55"/>
    <x v="1"/>
    <x v="1"/>
  </r>
  <r>
    <n v="6679"/>
    <n v="1966"/>
    <s v="Graduation"/>
    <s v="Single"/>
    <n v="33279"/>
    <n v="0"/>
    <n v="0"/>
    <x v="632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n v="16"/>
    <n v="3"/>
    <n v="0"/>
    <n v="16"/>
    <n v="0"/>
    <x v="3"/>
    <n v="60"/>
    <x v="1"/>
    <x v="1"/>
  </r>
  <r>
    <n v="1388"/>
    <n v="1975"/>
    <s v="Graduation"/>
    <s v="Single"/>
    <n v="33249"/>
    <n v="1"/>
    <n v="0"/>
    <x v="348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n v="112"/>
    <n v="6"/>
    <n v="37.33"/>
    <n v="56"/>
    <n v="18.670000000000002"/>
    <x v="3"/>
    <n v="51"/>
    <x v="0"/>
    <x v="6"/>
  </r>
  <r>
    <n v="979"/>
    <n v="1975"/>
    <s v="Graduation"/>
    <s v="Single"/>
    <n v="33249"/>
    <n v="1"/>
    <n v="0"/>
    <x v="348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n v="112"/>
    <n v="6"/>
    <n v="37.33"/>
    <n v="56"/>
    <n v="18.670000000000002"/>
    <x v="3"/>
    <n v="51"/>
    <x v="0"/>
    <x v="1"/>
  </r>
  <r>
    <n v="10680"/>
    <n v="1986"/>
    <s v="Graduation"/>
    <s v="Together"/>
    <n v="33235"/>
    <n v="1"/>
    <n v="0"/>
    <x v="57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n v="70"/>
    <n v="6"/>
    <n v="35"/>
    <n v="35"/>
    <n v="0"/>
    <x v="3"/>
    <n v="40"/>
    <x v="0"/>
    <x v="1"/>
  </r>
  <r>
    <n v="8230"/>
    <n v="1980"/>
    <s v="Graduation"/>
    <s v="Married"/>
    <n v="33228"/>
    <n v="1"/>
    <n v="0"/>
    <x v="7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n v="71"/>
    <n v="5"/>
    <n v="28.4"/>
    <n v="42.6"/>
    <n v="0"/>
    <x v="3"/>
    <n v="46"/>
    <x v="0"/>
    <x v="1"/>
  </r>
  <r>
    <n v="2815"/>
    <n v="1975"/>
    <s v="Graduation"/>
    <s v="Married"/>
    <n v="33183"/>
    <n v="1"/>
    <n v="0"/>
    <x v="262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n v="120"/>
    <n v="7"/>
    <n v="68.569999999999993"/>
    <n v="51.43"/>
    <n v="0"/>
    <x v="3"/>
    <n v="51"/>
    <x v="0"/>
    <x v="1"/>
  </r>
  <r>
    <n v="11030"/>
    <n v="1976"/>
    <s v="Master"/>
    <s v="Married"/>
    <n v="33181"/>
    <n v="1"/>
    <n v="0"/>
    <x v="45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  <n v="16"/>
    <n v="3"/>
    <n v="5.33"/>
    <n v="10.67"/>
    <n v="0"/>
    <x v="3"/>
    <n v="50"/>
    <x v="0"/>
    <x v="1"/>
  </r>
  <r>
    <n v="6424"/>
    <n v="1977"/>
    <s v="Graduation"/>
    <s v="Together"/>
    <n v="33178"/>
    <n v="1"/>
    <n v="0"/>
    <x v="389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n v="49"/>
    <n v="4"/>
    <n v="12.25"/>
    <n v="36.75"/>
    <n v="0"/>
    <x v="3"/>
    <n v="49"/>
    <x v="0"/>
    <x v="1"/>
  </r>
  <r>
    <n v="5985"/>
    <n v="1965"/>
    <s v="Master"/>
    <s v="Single"/>
    <n v="33168"/>
    <n v="0"/>
    <n v="1"/>
    <x v="579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n v="122"/>
    <n v="7"/>
    <n v="34.86"/>
    <n v="69.709999999999994"/>
    <n v="17.43"/>
    <x v="3"/>
    <n v="61"/>
    <x v="1"/>
    <x v="1"/>
  </r>
  <r>
    <n v="3766"/>
    <n v="1959"/>
    <s v="Master"/>
    <s v="Widow"/>
    <n v="33051"/>
    <n v="0"/>
    <n v="0"/>
    <x v="506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1"/>
    <n v="0"/>
    <n v="835"/>
    <n v="18"/>
    <n v="417.5"/>
    <n v="371.11"/>
    <n v="46.39"/>
    <x v="3"/>
    <n v="67"/>
    <x v="1"/>
    <x v="1"/>
  </r>
  <r>
    <n v="7685"/>
    <n v="1978"/>
    <s v="Graduation"/>
    <s v="Married"/>
    <n v="33039"/>
    <n v="1"/>
    <n v="0"/>
    <x v="163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n v="78"/>
    <n v="6"/>
    <n v="26"/>
    <n v="52"/>
    <n v="0"/>
    <x v="3"/>
    <n v="48"/>
    <x v="0"/>
    <x v="1"/>
  </r>
  <r>
    <n v="6310"/>
    <n v="1978"/>
    <s v="Graduation"/>
    <s v="Married"/>
    <n v="33039"/>
    <n v="1"/>
    <n v="0"/>
    <x v="163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n v="78"/>
    <n v="6"/>
    <n v="26"/>
    <n v="52"/>
    <n v="0"/>
    <x v="3"/>
    <n v="48"/>
    <x v="0"/>
    <x v="4"/>
  </r>
  <r>
    <n v="6885"/>
    <n v="1977"/>
    <s v="Graduation"/>
    <s v="Divorced"/>
    <n v="32952"/>
    <n v="1"/>
    <n v="0"/>
    <x v="189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n v="55"/>
    <n v="5"/>
    <n v="22"/>
    <n v="33"/>
    <n v="0"/>
    <x v="3"/>
    <n v="49"/>
    <x v="0"/>
    <x v="4"/>
  </r>
  <r>
    <n v="6383"/>
    <n v="1971"/>
    <s v="PhD"/>
    <s v="Together"/>
    <n v="32892"/>
    <n v="1"/>
    <n v="0"/>
    <x v="542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n v="46"/>
    <n v="6"/>
    <n v="23"/>
    <n v="23"/>
    <n v="0"/>
    <x v="3"/>
    <n v="55"/>
    <x v="1"/>
    <x v="0"/>
  </r>
  <r>
    <n v="10536"/>
    <n v="1971"/>
    <s v="PhD"/>
    <s v="Together"/>
    <n v="32892"/>
    <n v="1"/>
    <n v="0"/>
    <x v="542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n v="46"/>
    <n v="6"/>
    <n v="23"/>
    <n v="23"/>
    <n v="0"/>
    <x v="3"/>
    <n v="55"/>
    <x v="1"/>
    <x v="1"/>
  </r>
  <r>
    <n v="4227"/>
    <n v="1968"/>
    <s v="Master"/>
    <s v="Together"/>
    <n v="32889"/>
    <n v="1"/>
    <n v="1"/>
    <x v="454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n v="55"/>
    <n v="6"/>
    <n v="18.329999999999998"/>
    <n v="27.5"/>
    <n v="9.17"/>
    <x v="3"/>
    <n v="58"/>
    <x v="1"/>
    <x v="1"/>
  </r>
  <r>
    <n v="2258"/>
    <n v="1986"/>
    <s v="Graduation"/>
    <s v="Married"/>
    <n v="32880"/>
    <n v="1"/>
    <n v="0"/>
    <x v="633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n v="42"/>
    <n v="4"/>
    <n v="10.5"/>
    <n v="31.5"/>
    <n v="0"/>
    <x v="3"/>
    <n v="40"/>
    <x v="0"/>
    <x v="1"/>
  </r>
  <r>
    <n v="626"/>
    <n v="1951"/>
    <s v="Graduation"/>
    <s v="Married"/>
    <n v="32871"/>
    <n v="1"/>
    <n v="1"/>
    <x v="634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n v="43"/>
    <n v="4"/>
    <n v="10.75"/>
    <n v="32.25"/>
    <n v="0"/>
    <x v="3"/>
    <n v="75"/>
    <x v="2"/>
    <x v="2"/>
  </r>
  <r>
    <n v="9423"/>
    <n v="1979"/>
    <s v="Master"/>
    <s v="Married"/>
    <n v="32765"/>
    <n v="1"/>
    <n v="0"/>
    <x v="529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n v="46"/>
    <n v="6"/>
    <n v="15.33"/>
    <n v="30.67"/>
    <n v="0"/>
    <x v="3"/>
    <n v="47"/>
    <x v="0"/>
    <x v="1"/>
  </r>
  <r>
    <n v="6875"/>
    <n v="1965"/>
    <s v="PhD"/>
    <s v="Together"/>
    <n v="32727"/>
    <n v="0"/>
    <n v="0"/>
    <x v="451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n v="529"/>
    <n v="15"/>
    <n v="246.87"/>
    <n v="176.33"/>
    <n v="105.8"/>
    <x v="3"/>
    <n v="61"/>
    <x v="1"/>
    <x v="4"/>
  </r>
  <r>
    <n v="5370"/>
    <n v="1973"/>
    <s v="PhD"/>
    <s v="Married"/>
    <n v="32644"/>
    <n v="1"/>
    <n v="0"/>
    <x v="291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  <n v="413"/>
    <n v="14"/>
    <n v="206.5"/>
    <n v="177"/>
    <n v="29.5"/>
    <x v="3"/>
    <n v="53"/>
    <x v="0"/>
    <x v="1"/>
  </r>
  <r>
    <n v="5117"/>
    <n v="1963"/>
    <s v="2n Cycle"/>
    <s v="Married"/>
    <n v="32632"/>
    <n v="0"/>
    <n v="0"/>
    <x v="236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n v="576"/>
    <n v="16"/>
    <n v="144"/>
    <n v="288"/>
    <n v="144"/>
    <x v="3"/>
    <n v="63"/>
    <x v="1"/>
    <x v="1"/>
  </r>
  <r>
    <n v="8566"/>
    <n v="1961"/>
    <s v="PhD"/>
    <s v="Together"/>
    <n v="32583"/>
    <n v="1"/>
    <n v="1"/>
    <x v="48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n v="9"/>
    <n v="3"/>
    <n v="3"/>
    <n v="6"/>
    <n v="0"/>
    <x v="3"/>
    <n v="65"/>
    <x v="1"/>
    <x v="1"/>
  </r>
  <r>
    <n v="6205"/>
    <n v="1967"/>
    <s v="Master"/>
    <s v="Single"/>
    <n v="32557"/>
    <n v="1"/>
    <n v="0"/>
    <x v="262"/>
    <n v="13"/>
    <n v="34"/>
    <n v="3"/>
    <n v="29"/>
    <n v="0"/>
    <n v="4"/>
    <n v="10"/>
    <n v="3"/>
    <n v="2"/>
    <n v="1"/>
    <n v="3"/>
    <n v="5"/>
    <n v="0"/>
    <n v="0"/>
    <n v="0"/>
    <n v="0"/>
    <n v="0"/>
    <n v="1"/>
    <n v="0"/>
    <n v="80"/>
    <n v="6"/>
    <n v="26.67"/>
    <n v="40"/>
    <n v="13.33"/>
    <x v="3"/>
    <n v="59"/>
    <x v="1"/>
    <x v="4"/>
  </r>
  <r>
    <n v="1386"/>
    <n v="1967"/>
    <s v="Graduation"/>
    <s v="Together"/>
    <n v="32474"/>
    <n v="1"/>
    <n v="1"/>
    <x v="9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n v="11"/>
    <n v="3"/>
    <n v="3.67"/>
    <n v="7.33"/>
    <n v="0"/>
    <x v="3"/>
    <n v="59"/>
    <x v="1"/>
    <x v="6"/>
  </r>
  <r>
    <n v="9262"/>
    <n v="1984"/>
    <s v="2n Cycle"/>
    <s v="Together"/>
    <n v="32414"/>
    <n v="0"/>
    <n v="0"/>
    <x v="234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  <n v="52"/>
    <n v="4"/>
    <n v="13"/>
    <n v="39"/>
    <n v="0"/>
    <x v="3"/>
    <n v="42"/>
    <x v="0"/>
    <x v="0"/>
  </r>
  <r>
    <n v="9576"/>
    <n v="1982"/>
    <s v="PhD"/>
    <s v="Together"/>
    <n v="32313"/>
    <n v="1"/>
    <n v="0"/>
    <x v="508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n v="159"/>
    <n v="8"/>
    <n v="79.5"/>
    <n v="79.5"/>
    <n v="0"/>
    <x v="3"/>
    <n v="44"/>
    <x v="0"/>
    <x v="1"/>
  </r>
  <r>
    <n v="5823"/>
    <n v="1970"/>
    <s v="PhD"/>
    <s v="Single"/>
    <n v="32303"/>
    <n v="0"/>
    <n v="1"/>
    <x v="223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n v="39"/>
    <n v="5"/>
    <n v="7.8"/>
    <n v="31.2"/>
    <n v="0"/>
    <x v="3"/>
    <n v="56"/>
    <x v="1"/>
    <x v="3"/>
  </r>
  <r>
    <n v="3158"/>
    <n v="1973"/>
    <s v="Graduation"/>
    <s v="Married"/>
    <n v="32300"/>
    <n v="1"/>
    <n v="0"/>
    <x v="635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n v="39"/>
    <n v="4"/>
    <n v="9.75"/>
    <n v="29.25"/>
    <n v="0"/>
    <x v="3"/>
    <n v="53"/>
    <x v="0"/>
    <x v="1"/>
  </r>
  <r>
    <n v="8346"/>
    <n v="1974"/>
    <s v="Graduation"/>
    <s v="Single"/>
    <n v="32233"/>
    <n v="1"/>
    <n v="0"/>
    <x v="599"/>
    <n v="26"/>
    <n v="138"/>
    <n v="15"/>
    <n v="35"/>
    <n v="25"/>
    <n v="11"/>
    <n v="72"/>
    <n v="2"/>
    <n v="6"/>
    <n v="2"/>
    <n v="2"/>
    <n v="9"/>
    <n v="1"/>
    <n v="0"/>
    <n v="0"/>
    <n v="0"/>
    <n v="0"/>
    <n v="1"/>
    <n v="0"/>
    <n v="296"/>
    <n v="10"/>
    <n v="177.6"/>
    <n v="59.2"/>
    <n v="59.2"/>
    <x v="3"/>
    <n v="52"/>
    <x v="0"/>
    <x v="1"/>
  </r>
  <r>
    <n v="4376"/>
    <n v="1960"/>
    <s v="2n Cycle"/>
    <s v="Single"/>
    <n v="32218"/>
    <n v="0"/>
    <n v="0"/>
    <x v="221"/>
    <n v="27"/>
    <n v="10"/>
    <n v="24"/>
    <n v="15"/>
    <n v="13"/>
    <n v="1"/>
    <n v="30"/>
    <n v="1"/>
    <n v="2"/>
    <n v="1"/>
    <n v="3"/>
    <n v="7"/>
    <n v="1"/>
    <n v="0"/>
    <n v="0"/>
    <n v="0"/>
    <n v="0"/>
    <n v="1"/>
    <n v="0"/>
    <n v="93"/>
    <n v="6"/>
    <n v="31"/>
    <n v="46.5"/>
    <n v="15.5"/>
    <x v="3"/>
    <n v="66"/>
    <x v="1"/>
    <x v="1"/>
  </r>
  <r>
    <n v="10175"/>
    <n v="1958"/>
    <s v="PhD"/>
    <s v="Divorced"/>
    <n v="32173"/>
    <n v="0"/>
    <n v="1"/>
    <x v="39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n v="22"/>
    <n v="4"/>
    <n v="5.5"/>
    <n v="16.5"/>
    <n v="0"/>
    <x v="3"/>
    <n v="68"/>
    <x v="1"/>
    <x v="1"/>
  </r>
  <r>
    <n v="8933"/>
    <n v="1983"/>
    <s v="2n Cycle"/>
    <s v="Married"/>
    <n v="32146"/>
    <n v="1"/>
    <n v="0"/>
    <x v="156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n v="66"/>
    <n v="6"/>
    <n v="22"/>
    <n v="44"/>
    <n v="0"/>
    <x v="3"/>
    <n v="43"/>
    <x v="0"/>
    <x v="4"/>
  </r>
  <r>
    <n v="4333"/>
    <n v="1954"/>
    <s v="Graduation"/>
    <s v="Together"/>
    <n v="32144"/>
    <n v="1"/>
    <n v="1"/>
    <x v="339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  <n v="54"/>
    <n v="6"/>
    <n v="18"/>
    <n v="27"/>
    <n v="9"/>
    <x v="3"/>
    <n v="72"/>
    <x v="2"/>
    <x v="3"/>
  </r>
  <r>
    <n v="5455"/>
    <n v="1971"/>
    <s v="PhD"/>
    <s v="Married"/>
    <n v="32011"/>
    <n v="1"/>
    <n v="0"/>
    <x v="578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n v="122"/>
    <n v="7"/>
    <n v="34.86"/>
    <n v="69.709999999999994"/>
    <n v="17.43"/>
    <x v="3"/>
    <n v="55"/>
    <x v="1"/>
    <x v="1"/>
  </r>
  <r>
    <n v="6678"/>
    <n v="1989"/>
    <s v="Graduation"/>
    <s v="Together"/>
    <n v="31928"/>
    <n v="1"/>
    <n v="0"/>
    <x v="636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n v="72"/>
    <n v="7"/>
    <n v="30.86"/>
    <n v="41.14"/>
    <n v="0"/>
    <x v="3"/>
    <n v="37"/>
    <x v="3"/>
    <x v="3"/>
  </r>
  <r>
    <n v="1362"/>
    <n v="1972"/>
    <s v="Graduation"/>
    <s v="Single"/>
    <n v="31907"/>
    <n v="0"/>
    <n v="0"/>
    <x v="22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n v="449"/>
    <n v="13"/>
    <n v="207.23"/>
    <n v="207.23"/>
    <n v="34.54"/>
    <x v="3"/>
    <n v="54"/>
    <x v="0"/>
    <x v="5"/>
  </r>
  <r>
    <n v="9213"/>
    <n v="1970"/>
    <s v="Graduation"/>
    <s v="Widow"/>
    <n v="31880"/>
    <n v="1"/>
    <n v="0"/>
    <x v="119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n v="15"/>
    <n v="3"/>
    <n v="5"/>
    <n v="10"/>
    <n v="0"/>
    <x v="3"/>
    <n v="56"/>
    <x v="1"/>
    <x v="1"/>
  </r>
  <r>
    <n v="2546"/>
    <n v="1977"/>
    <s v="2n Cycle"/>
    <s v="Single"/>
    <n v="31878"/>
    <n v="0"/>
    <n v="1"/>
    <x v="178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n v="70"/>
    <n v="5"/>
    <n v="14"/>
    <n v="56"/>
    <n v="0"/>
    <x v="3"/>
    <n v="49"/>
    <x v="0"/>
    <x v="1"/>
  </r>
  <r>
    <n v="4037"/>
    <n v="1976"/>
    <s v="Graduation"/>
    <s v="Divorced"/>
    <n v="31859"/>
    <n v="1"/>
    <n v="0"/>
    <x v="637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n v="20"/>
    <n v="3"/>
    <n v="6.67"/>
    <n v="13.33"/>
    <n v="0"/>
    <x v="3"/>
    <n v="50"/>
    <x v="0"/>
    <x v="0"/>
  </r>
  <r>
    <n v="3878"/>
    <n v="1980"/>
    <s v="2n Cycle"/>
    <s v="Single"/>
    <n v="31859"/>
    <n v="1"/>
    <n v="0"/>
    <x v="567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n v="48"/>
    <n v="4"/>
    <n v="12"/>
    <n v="36"/>
    <n v="0"/>
    <x v="3"/>
    <n v="46"/>
    <x v="0"/>
    <x v="1"/>
  </r>
  <r>
    <n v="1928"/>
    <n v="1973"/>
    <s v="Graduation"/>
    <s v="Married"/>
    <n v="31814"/>
    <n v="1"/>
    <n v="0"/>
    <x v="416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  <n v="83"/>
    <n v="5"/>
    <n v="33.200000000000003"/>
    <n v="49.8"/>
    <n v="0"/>
    <x v="3"/>
    <n v="53"/>
    <x v="0"/>
    <x v="0"/>
  </r>
  <r>
    <n v="5726"/>
    <n v="1983"/>
    <s v="Master"/>
    <s v="Single"/>
    <n v="31788"/>
    <n v="1"/>
    <n v="0"/>
    <x v="423"/>
    <n v="15"/>
    <n v="16"/>
    <n v="7"/>
    <n v="23"/>
    <n v="0"/>
    <n v="8"/>
    <n v="6"/>
    <n v="3"/>
    <n v="3"/>
    <n v="0"/>
    <n v="4"/>
    <n v="5"/>
    <n v="0"/>
    <n v="0"/>
    <n v="0"/>
    <n v="0"/>
    <n v="0"/>
    <n v="0"/>
    <n v="1"/>
    <n v="60"/>
    <n v="7"/>
    <n v="25.71"/>
    <n v="34.29"/>
    <n v="0"/>
    <x v="3"/>
    <n v="43"/>
    <x v="0"/>
    <x v="0"/>
  </r>
  <r>
    <n v="10500"/>
    <n v="1984"/>
    <s v="Graduation"/>
    <s v="Married"/>
    <n v="31761"/>
    <n v="1"/>
    <n v="0"/>
    <x v="69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n v="98"/>
    <n v="7"/>
    <n v="42"/>
    <n v="56"/>
    <n v="0"/>
    <x v="3"/>
    <n v="42"/>
    <x v="0"/>
    <x v="6"/>
  </r>
  <r>
    <n v="7411"/>
    <n v="1964"/>
    <s v="PhD"/>
    <s v="Married"/>
    <n v="31686"/>
    <n v="1"/>
    <n v="1"/>
    <x v="638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n v="17"/>
    <n v="4"/>
    <n v="4.25"/>
    <n v="12.75"/>
    <n v="0"/>
    <x v="3"/>
    <n v="62"/>
    <x v="1"/>
    <x v="0"/>
  </r>
  <r>
    <n v="6941"/>
    <n v="1971"/>
    <s v="Graduation"/>
    <s v="Single"/>
    <n v="31632"/>
    <n v="0"/>
    <n v="0"/>
    <x v="368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n v="95"/>
    <n v="5"/>
    <n v="38"/>
    <n v="38"/>
    <n v="19"/>
    <x v="3"/>
    <n v="55"/>
    <x v="1"/>
    <x v="1"/>
  </r>
  <r>
    <n v="7573"/>
    <n v="1978"/>
    <s v="PhD"/>
    <s v="Single"/>
    <n v="31626"/>
    <n v="1"/>
    <n v="0"/>
    <x v="604"/>
    <n v="12"/>
    <n v="39"/>
    <n v="1"/>
    <n v="9"/>
    <n v="2"/>
    <n v="1"/>
    <n v="34"/>
    <n v="1"/>
    <n v="2"/>
    <n v="1"/>
    <n v="2"/>
    <n v="7"/>
    <n v="1"/>
    <n v="0"/>
    <n v="0"/>
    <n v="0"/>
    <n v="0"/>
    <n v="1"/>
    <n v="0"/>
    <n v="86"/>
    <n v="5"/>
    <n v="34.4"/>
    <n v="34.4"/>
    <n v="17.2"/>
    <x v="3"/>
    <n v="48"/>
    <x v="0"/>
    <x v="5"/>
  </r>
  <r>
    <n v="4432"/>
    <n v="1976"/>
    <s v="Graduation"/>
    <s v="Divorced"/>
    <n v="31615"/>
    <n v="1"/>
    <n v="0"/>
    <x v="639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n v="51"/>
    <n v="5"/>
    <n v="20.399999999999999"/>
    <n v="30.6"/>
    <n v="0"/>
    <x v="3"/>
    <n v="50"/>
    <x v="0"/>
    <x v="1"/>
  </r>
  <r>
    <n v="4713"/>
    <n v="1979"/>
    <s v="PhD"/>
    <s v="Married"/>
    <n v="31605"/>
    <n v="1"/>
    <n v="0"/>
    <x v="345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n v="125"/>
    <n v="7"/>
    <n v="35.71"/>
    <n v="71.430000000000007"/>
    <n v="17.86"/>
    <x v="3"/>
    <n v="47"/>
    <x v="0"/>
    <x v="1"/>
  </r>
  <r>
    <n v="10219"/>
    <n v="1972"/>
    <s v="Graduation"/>
    <s v="Together"/>
    <n v="31590"/>
    <n v="1"/>
    <n v="0"/>
    <x v="538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n v="38"/>
    <n v="4"/>
    <n v="9.5"/>
    <n v="28.5"/>
    <n v="0"/>
    <x v="3"/>
    <n v="54"/>
    <x v="0"/>
    <x v="4"/>
  </r>
  <r>
    <n v="9706"/>
    <n v="1974"/>
    <s v="PhD"/>
    <s v="Single"/>
    <n v="31560"/>
    <n v="1"/>
    <n v="0"/>
    <x v="453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n v="94"/>
    <n v="6"/>
    <n v="31.33"/>
    <n v="47"/>
    <n v="15.67"/>
    <x v="3"/>
    <n v="52"/>
    <x v="0"/>
    <x v="4"/>
  </r>
  <r>
    <n v="5623"/>
    <n v="1980"/>
    <s v="Master"/>
    <s v="Married"/>
    <n v="31535"/>
    <n v="1"/>
    <n v="0"/>
    <x v="1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  <n v="51"/>
    <n v="4"/>
    <n v="12.75"/>
    <n v="25.5"/>
    <n v="12.75"/>
    <x v="3"/>
    <n v="46"/>
    <x v="0"/>
    <x v="1"/>
  </r>
  <r>
    <n v="4088"/>
    <n v="1962"/>
    <s v="PhD"/>
    <s v="Together"/>
    <n v="31497"/>
    <n v="0"/>
    <n v="1"/>
    <x v="235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n v="155"/>
    <n v="8"/>
    <n v="58.13"/>
    <n v="77.5"/>
    <n v="19.38"/>
    <x v="3"/>
    <n v="64"/>
    <x v="1"/>
    <x v="1"/>
  </r>
  <r>
    <n v="4971"/>
    <n v="1962"/>
    <s v="PhD"/>
    <s v="Together"/>
    <n v="31497"/>
    <n v="0"/>
    <n v="1"/>
    <x v="235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n v="155"/>
    <n v="8"/>
    <n v="58.13"/>
    <n v="77.5"/>
    <n v="19.38"/>
    <x v="3"/>
    <n v="64"/>
    <x v="1"/>
    <x v="0"/>
  </r>
  <r>
    <n v="8147"/>
    <n v="1960"/>
    <s v="Graduation"/>
    <s v="Married"/>
    <n v="31454"/>
    <n v="1"/>
    <n v="1"/>
    <x v="42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n v="48"/>
    <n v="5"/>
    <n v="19.2"/>
    <n v="28.8"/>
    <n v="0"/>
    <x v="3"/>
    <n v="66"/>
    <x v="1"/>
    <x v="1"/>
  </r>
  <r>
    <n v="2488"/>
    <n v="1956"/>
    <s v="2n Cycle"/>
    <s v="Divorced"/>
    <n v="31395"/>
    <n v="1"/>
    <n v="1"/>
    <x v="408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n v="64"/>
    <n v="6"/>
    <n v="21.33"/>
    <n v="32"/>
    <n v="10.67"/>
    <x v="3"/>
    <n v="70"/>
    <x v="1"/>
    <x v="1"/>
  </r>
  <r>
    <n v="10913"/>
    <n v="1984"/>
    <s v="Master"/>
    <s v="Single"/>
    <n v="31385"/>
    <n v="1"/>
    <n v="0"/>
    <x v="373"/>
    <n v="56"/>
    <n v="3"/>
    <n v="2"/>
    <n v="12"/>
    <n v="0"/>
    <n v="1"/>
    <n v="9"/>
    <n v="1"/>
    <n v="1"/>
    <n v="0"/>
    <n v="2"/>
    <n v="8"/>
    <n v="1"/>
    <n v="0"/>
    <n v="0"/>
    <n v="0"/>
    <n v="0"/>
    <n v="1"/>
    <n v="0"/>
    <n v="27"/>
    <n v="3"/>
    <n v="9"/>
    <n v="18"/>
    <n v="0"/>
    <x v="3"/>
    <n v="42"/>
    <x v="0"/>
    <x v="1"/>
  </r>
  <r>
    <n v="7224"/>
    <n v="1977"/>
    <s v="Graduation"/>
    <s v="Married"/>
    <n v="31353"/>
    <n v="1"/>
    <n v="1"/>
    <x v="146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n v="31"/>
    <n v="4"/>
    <n v="7.75"/>
    <n v="15.5"/>
    <n v="7.75"/>
    <x v="3"/>
    <n v="49"/>
    <x v="0"/>
    <x v="3"/>
  </r>
  <r>
    <n v="6215"/>
    <n v="1977"/>
    <s v="Graduation"/>
    <s v="Married"/>
    <n v="31353"/>
    <n v="1"/>
    <n v="1"/>
    <x v="146"/>
    <n v="24"/>
    <n v="10"/>
    <n v="0"/>
    <n v="10"/>
    <n v="3"/>
    <n v="1"/>
    <n v="7"/>
    <n v="2"/>
    <n v="1"/>
    <n v="1"/>
    <n v="2"/>
    <n v="8"/>
    <n v="0"/>
    <n v="0"/>
    <n v="0"/>
    <n v="0"/>
    <n v="0"/>
    <n v="1"/>
    <n v="0"/>
    <n v="31"/>
    <n v="4"/>
    <n v="7.75"/>
    <n v="15.5"/>
    <n v="7.75"/>
    <x v="3"/>
    <n v="49"/>
    <x v="0"/>
    <x v="0"/>
  </r>
  <r>
    <n v="5751"/>
    <n v="1973"/>
    <s v="2n Cycle"/>
    <s v="Divorced"/>
    <n v="31163"/>
    <n v="1"/>
    <n v="0"/>
    <x v="43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n v="38"/>
    <n v="4"/>
    <n v="9.5"/>
    <n v="28.5"/>
    <n v="0"/>
    <x v="3"/>
    <n v="53"/>
    <x v="0"/>
    <x v="4"/>
  </r>
  <r>
    <n v="10033"/>
    <n v="1973"/>
    <s v="2n Cycle"/>
    <s v="Divorced"/>
    <n v="31163"/>
    <n v="1"/>
    <n v="0"/>
    <x v="43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n v="38"/>
    <n v="4"/>
    <n v="9.5"/>
    <n v="28.5"/>
    <n v="0"/>
    <x v="3"/>
    <n v="53"/>
    <x v="0"/>
    <x v="5"/>
  </r>
  <r>
    <n v="10236"/>
    <n v="1975"/>
    <s v="Master"/>
    <s v="Single"/>
    <n v="31160"/>
    <n v="1"/>
    <n v="0"/>
    <x v="367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n v="64"/>
    <n v="5"/>
    <n v="25.6"/>
    <n v="38.4"/>
    <n v="0"/>
    <x v="3"/>
    <n v="51"/>
    <x v="0"/>
    <x v="0"/>
  </r>
  <r>
    <n v="5790"/>
    <n v="1985"/>
    <s v="Graduation"/>
    <s v="Married"/>
    <n v="31158"/>
    <n v="1"/>
    <n v="0"/>
    <x v="628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n v="72"/>
    <n v="5"/>
    <n v="28.8"/>
    <n v="43.2"/>
    <n v="0"/>
    <x v="3"/>
    <n v="41"/>
    <x v="0"/>
    <x v="1"/>
  </r>
  <r>
    <n v="3537"/>
    <n v="1981"/>
    <s v="Graduation"/>
    <s v="Together"/>
    <n v="31089"/>
    <n v="1"/>
    <n v="0"/>
    <x v="227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n v="79"/>
    <n v="7"/>
    <n v="33.86"/>
    <n v="45.14"/>
    <n v="0"/>
    <x v="3"/>
    <n v="45"/>
    <x v="0"/>
    <x v="1"/>
  </r>
  <r>
    <n v="922"/>
    <n v="1979"/>
    <s v="2n Cycle"/>
    <s v="Married"/>
    <n v="31086"/>
    <n v="1"/>
    <n v="1"/>
    <x v="309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  <n v="48"/>
    <n v="4"/>
    <n v="12"/>
    <n v="24"/>
    <n v="12"/>
    <x v="3"/>
    <n v="47"/>
    <x v="0"/>
    <x v="5"/>
  </r>
  <r>
    <n v="5263"/>
    <n v="1977"/>
    <s v="2n Cycle"/>
    <s v="Married"/>
    <n v="31056"/>
    <n v="1"/>
    <n v="0"/>
    <x v="405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n v="55"/>
    <n v="4"/>
    <n v="13.75"/>
    <n v="41.25"/>
    <n v="0"/>
    <x v="3"/>
    <n v="49"/>
    <x v="0"/>
    <x v="1"/>
  </r>
  <r>
    <n v="7386"/>
    <n v="1976"/>
    <s v="Graduation"/>
    <s v="Divorced"/>
    <n v="30992"/>
    <n v="1"/>
    <n v="0"/>
    <x v="136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n v="43"/>
    <n v="4"/>
    <n v="10.75"/>
    <n v="32.25"/>
    <n v="0"/>
    <x v="3"/>
    <n v="50"/>
    <x v="0"/>
    <x v="4"/>
  </r>
  <r>
    <n v="3006"/>
    <n v="1976"/>
    <s v="Graduation"/>
    <s v="Divorced"/>
    <n v="30992"/>
    <n v="1"/>
    <n v="0"/>
    <x v="136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n v="43"/>
    <n v="4"/>
    <n v="10.75"/>
    <n v="32.25"/>
    <n v="0"/>
    <x v="3"/>
    <n v="50"/>
    <x v="0"/>
    <x v="4"/>
  </r>
  <r>
    <n v="5636"/>
    <n v="1963"/>
    <s v="Graduation"/>
    <s v="Single"/>
    <n v="30983"/>
    <n v="0"/>
    <n v="0"/>
    <x v="343"/>
    <n v="50"/>
    <n v="51"/>
    <n v="4"/>
    <n v="50"/>
    <n v="12"/>
    <n v="1"/>
    <n v="49"/>
    <n v="1"/>
    <n v="4"/>
    <n v="0"/>
    <n v="3"/>
    <n v="8"/>
    <n v="0"/>
    <n v="0"/>
    <n v="0"/>
    <n v="0"/>
    <n v="0"/>
    <n v="1"/>
    <n v="0"/>
    <n v="167"/>
    <n v="7"/>
    <n v="95.43"/>
    <n v="71.569999999999993"/>
    <n v="0"/>
    <x v="3"/>
    <n v="63"/>
    <x v="1"/>
    <x v="3"/>
  </r>
  <r>
    <n v="5304"/>
    <n v="1974"/>
    <s v="PhD"/>
    <s v="Single"/>
    <n v="30899"/>
    <n v="1"/>
    <n v="0"/>
    <x v="579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n v="33"/>
    <n v="4"/>
    <n v="8.25"/>
    <n v="24.75"/>
    <n v="0"/>
    <x v="3"/>
    <n v="52"/>
    <x v="0"/>
    <x v="0"/>
  </r>
  <r>
    <n v="7186"/>
    <n v="1966"/>
    <s v="PhD"/>
    <s v="Together"/>
    <n v="30843"/>
    <n v="1"/>
    <n v="1"/>
    <x v="33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  <n v="35"/>
    <n v="4"/>
    <n v="8.75"/>
    <n v="17.5"/>
    <n v="8.75"/>
    <x v="3"/>
    <n v="60"/>
    <x v="1"/>
    <x v="3"/>
  </r>
  <r>
    <n v="113"/>
    <n v="1951"/>
    <s v="Graduation"/>
    <s v="Married"/>
    <n v="30833"/>
    <n v="1"/>
    <n v="1"/>
    <x v="36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n v="28"/>
    <n v="4"/>
    <n v="7"/>
    <n v="21"/>
    <n v="0"/>
    <x v="3"/>
    <n v="75"/>
    <x v="2"/>
    <x v="1"/>
  </r>
  <r>
    <n v="6507"/>
    <n v="1980"/>
    <s v="Graduation"/>
    <s v="Single"/>
    <n v="30828"/>
    <n v="1"/>
    <n v="0"/>
    <x v="84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n v="56"/>
    <n v="6"/>
    <n v="9.33"/>
    <n v="37.33"/>
    <n v="9.33"/>
    <x v="3"/>
    <n v="46"/>
    <x v="0"/>
    <x v="6"/>
  </r>
  <r>
    <n v="1517"/>
    <n v="1969"/>
    <s v="Graduation"/>
    <s v="Single"/>
    <n v="30822"/>
    <n v="1"/>
    <n v="0"/>
    <x v="637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n v="51"/>
    <n v="4"/>
    <n v="12.75"/>
    <n v="38.25"/>
    <n v="0"/>
    <x v="3"/>
    <n v="57"/>
    <x v="1"/>
    <x v="1"/>
  </r>
  <r>
    <n v="2457"/>
    <n v="1975"/>
    <s v="Basic"/>
    <s v="Married"/>
    <n v="30801"/>
    <n v="0"/>
    <n v="1"/>
    <x v="137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n v="45"/>
    <n v="4"/>
    <n v="11.25"/>
    <n v="33.75"/>
    <n v="0"/>
    <x v="3"/>
    <n v="51"/>
    <x v="0"/>
    <x v="1"/>
  </r>
  <r>
    <n v="2986"/>
    <n v="1976"/>
    <s v="Graduation"/>
    <s v="Married"/>
    <n v="30772"/>
    <n v="1"/>
    <n v="1"/>
    <x v="12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n v="20"/>
    <n v="3"/>
    <n v="6.67"/>
    <n v="13.33"/>
    <n v="0"/>
    <x v="3"/>
    <n v="50"/>
    <x v="0"/>
    <x v="4"/>
  </r>
  <r>
    <n v="5234"/>
    <n v="1967"/>
    <s v="2n Cycle"/>
    <s v="Together"/>
    <n v="30753"/>
    <n v="1"/>
    <n v="1"/>
    <x v="499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n v="81"/>
    <n v="5"/>
    <n v="16.2"/>
    <n v="48.6"/>
    <n v="16.2"/>
    <x v="3"/>
    <n v="59"/>
    <x v="1"/>
    <x v="4"/>
  </r>
  <r>
    <n v="9076"/>
    <n v="1980"/>
    <s v="PhD"/>
    <s v="Married"/>
    <n v="30732"/>
    <n v="1"/>
    <n v="0"/>
    <x v="134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n v="185"/>
    <n v="9"/>
    <n v="82.22"/>
    <n v="82.22"/>
    <n v="20.56"/>
    <x v="3"/>
    <n v="46"/>
    <x v="0"/>
    <x v="0"/>
  </r>
  <r>
    <n v="4099"/>
    <n v="1972"/>
    <s v="Graduation"/>
    <s v="Married"/>
    <n v="30675"/>
    <n v="1"/>
    <n v="0"/>
    <x v="8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n v="62"/>
    <n v="4"/>
    <n v="15.5"/>
    <n v="46.5"/>
    <n v="0"/>
    <x v="3"/>
    <n v="54"/>
    <x v="0"/>
    <x v="1"/>
  </r>
  <r>
    <n v="9974"/>
    <n v="1974"/>
    <s v="Graduation"/>
    <s v="Married"/>
    <n v="30631"/>
    <n v="1"/>
    <n v="0"/>
    <x v="559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n v="70"/>
    <n v="6"/>
    <n v="35"/>
    <n v="23.33"/>
    <n v="11.67"/>
    <x v="3"/>
    <n v="52"/>
    <x v="0"/>
    <x v="0"/>
  </r>
  <r>
    <n v="3696"/>
    <n v="1965"/>
    <s v="Graduation"/>
    <s v="Divorced"/>
    <n v="30630"/>
    <n v="1"/>
    <n v="1"/>
    <x v="342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n v="52"/>
    <n v="5"/>
    <n v="20.8"/>
    <n v="31.2"/>
    <n v="0"/>
    <x v="3"/>
    <n v="61"/>
    <x v="1"/>
    <x v="1"/>
  </r>
  <r>
    <n v="2814"/>
    <n v="1976"/>
    <s v="Master"/>
    <s v="Together"/>
    <n v="30560"/>
    <n v="1"/>
    <n v="0"/>
    <x v="504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n v="31"/>
    <n v="4"/>
    <n v="7.75"/>
    <n v="23.25"/>
    <n v="0"/>
    <x v="3"/>
    <n v="50"/>
    <x v="0"/>
    <x v="0"/>
  </r>
  <r>
    <n v="2711"/>
    <n v="1976"/>
    <s v="Master"/>
    <s v="Together"/>
    <n v="30560"/>
    <n v="1"/>
    <n v="0"/>
    <x v="504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n v="31"/>
    <n v="4"/>
    <n v="7.75"/>
    <n v="23.25"/>
    <n v="0"/>
    <x v="3"/>
    <n v="50"/>
    <x v="0"/>
    <x v="4"/>
  </r>
  <r>
    <n v="2447"/>
    <n v="1979"/>
    <s v="Graduation"/>
    <s v="Together"/>
    <n v="30545"/>
    <n v="1"/>
    <n v="0"/>
    <x v="54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n v="69"/>
    <n v="5"/>
    <n v="27.6"/>
    <n v="41.4"/>
    <n v="0"/>
    <x v="3"/>
    <n v="47"/>
    <x v="0"/>
    <x v="3"/>
  </r>
  <r>
    <n v="8486"/>
    <n v="1971"/>
    <s v="Master"/>
    <s v="Together"/>
    <n v="30538"/>
    <n v="1"/>
    <n v="0"/>
    <x v="355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n v="367"/>
    <n v="13"/>
    <n v="254.08"/>
    <n v="112.92"/>
    <n v="0"/>
    <x v="3"/>
    <n v="55"/>
    <x v="1"/>
    <x v="1"/>
  </r>
  <r>
    <n v="2795"/>
    <n v="1958"/>
    <s v="Master"/>
    <s v="Single"/>
    <n v="30523"/>
    <n v="2"/>
    <n v="1"/>
    <x v="629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n v="13"/>
    <n v="3"/>
    <n v="4.33"/>
    <n v="8.67"/>
    <n v="0"/>
    <x v="3"/>
    <n v="68"/>
    <x v="1"/>
    <x v="4"/>
  </r>
  <r>
    <n v="10862"/>
    <n v="1960"/>
    <s v="Master"/>
    <s v="Married"/>
    <n v="30522"/>
    <n v="0"/>
    <n v="1"/>
    <x v="227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n v="326"/>
    <n v="12"/>
    <n v="27.17"/>
    <n v="244.5"/>
    <n v="54.33"/>
    <x v="3"/>
    <n v="66"/>
    <x v="1"/>
    <x v="1"/>
  </r>
  <r>
    <n v="615"/>
    <n v="1960"/>
    <s v="Graduation"/>
    <s v="Together"/>
    <n v="30507"/>
    <n v="0"/>
    <n v="0"/>
    <x v="281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n v="343"/>
    <n v="10"/>
    <n v="171.5"/>
    <n v="137.19999999999999"/>
    <n v="34.299999999999997"/>
    <x v="3"/>
    <n v="66"/>
    <x v="1"/>
    <x v="1"/>
  </r>
  <r>
    <n v="10796"/>
    <n v="1984"/>
    <s v="Master"/>
    <s v="Married"/>
    <n v="30477"/>
    <n v="1"/>
    <n v="0"/>
    <x v="141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n v="66"/>
    <n v="5"/>
    <n v="13.2"/>
    <n v="39.6"/>
    <n v="13.2"/>
    <x v="3"/>
    <n v="42"/>
    <x v="0"/>
    <x v="3"/>
  </r>
  <r>
    <n v="4290"/>
    <n v="1972"/>
    <s v="Graduation"/>
    <s v="Married"/>
    <n v="30467"/>
    <n v="1"/>
    <n v="0"/>
    <x v="58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n v="24"/>
    <n v="3"/>
    <n v="8"/>
    <n v="16"/>
    <n v="0"/>
    <x v="3"/>
    <n v="54"/>
    <x v="0"/>
    <x v="4"/>
  </r>
  <r>
    <n v="8341"/>
    <n v="1969"/>
    <s v="PhD"/>
    <s v="Married"/>
    <n v="30396"/>
    <n v="1"/>
    <n v="0"/>
    <x v="200"/>
    <n v="22"/>
    <n v="15"/>
    <n v="0"/>
    <n v="6"/>
    <n v="0"/>
    <n v="1"/>
    <n v="12"/>
    <n v="2"/>
    <n v="1"/>
    <n v="1"/>
    <n v="2"/>
    <n v="7"/>
    <n v="1"/>
    <n v="0"/>
    <n v="0"/>
    <n v="0"/>
    <n v="0"/>
    <n v="1"/>
    <n v="0"/>
    <n v="34"/>
    <n v="4"/>
    <n v="8.5"/>
    <n v="17"/>
    <n v="8.5"/>
    <x v="3"/>
    <n v="57"/>
    <x v="1"/>
    <x v="1"/>
  </r>
  <r>
    <n v="6365"/>
    <n v="1987"/>
    <s v="2n Cycle"/>
    <s v="Married"/>
    <n v="30390"/>
    <n v="0"/>
    <n v="0"/>
    <x v="64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n v="80"/>
    <n v="5"/>
    <n v="32"/>
    <n v="48"/>
    <n v="0"/>
    <x v="3"/>
    <n v="39"/>
    <x v="3"/>
    <x v="3"/>
  </r>
  <r>
    <n v="2154"/>
    <n v="1971"/>
    <s v="Graduation"/>
    <s v="Widow"/>
    <n v="30372"/>
    <n v="1"/>
    <n v="1"/>
    <x v="483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n v="44"/>
    <n v="5"/>
    <n v="17.600000000000001"/>
    <n v="26.4"/>
    <n v="0"/>
    <x v="3"/>
    <n v="55"/>
    <x v="1"/>
    <x v="1"/>
  </r>
  <r>
    <n v="8842"/>
    <n v="1971"/>
    <s v="Graduation"/>
    <s v="Widow"/>
    <n v="30372"/>
    <n v="1"/>
    <n v="1"/>
    <x v="483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n v="44"/>
    <n v="5"/>
    <n v="17.600000000000001"/>
    <n v="26.4"/>
    <n v="0"/>
    <x v="3"/>
    <n v="55"/>
    <x v="1"/>
    <x v="1"/>
  </r>
  <r>
    <n v="7181"/>
    <n v="1977"/>
    <s v="Graduation"/>
    <s v="Married"/>
    <n v="30368"/>
    <n v="0"/>
    <n v="1"/>
    <x v="64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n v="52"/>
    <n v="5"/>
    <n v="20.8"/>
    <n v="31.2"/>
    <n v="0"/>
    <x v="3"/>
    <n v="49"/>
    <x v="0"/>
    <x v="1"/>
  </r>
  <r>
    <n v="4855"/>
    <n v="1974"/>
    <s v="PhD"/>
    <s v="Together"/>
    <n v="30351"/>
    <n v="1"/>
    <n v="0"/>
    <x v="561"/>
    <n v="19"/>
    <n v="14"/>
    <n v="0"/>
    <n v="24"/>
    <n v="3"/>
    <n v="3"/>
    <n v="2"/>
    <n v="1"/>
    <n v="3"/>
    <n v="0"/>
    <n v="2"/>
    <n v="9"/>
    <n v="0"/>
    <n v="0"/>
    <n v="0"/>
    <n v="0"/>
    <n v="0"/>
    <n v="1"/>
    <n v="0"/>
    <n v="46"/>
    <n v="5"/>
    <n v="27.6"/>
    <n v="18.399999999999999"/>
    <n v="0"/>
    <x v="3"/>
    <n v="52"/>
    <x v="0"/>
    <x v="2"/>
  </r>
  <r>
    <n v="5049"/>
    <n v="1974"/>
    <s v="PhD"/>
    <s v="Together"/>
    <n v="30351"/>
    <n v="1"/>
    <n v="0"/>
    <x v="561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n v="46"/>
    <n v="5"/>
    <n v="27.6"/>
    <n v="18.399999999999999"/>
    <n v="0"/>
    <x v="3"/>
    <n v="52"/>
    <x v="0"/>
    <x v="1"/>
  </r>
  <r>
    <n v="7679"/>
    <n v="1985"/>
    <s v="PhD"/>
    <s v="Single"/>
    <n v="30298"/>
    <n v="0"/>
    <n v="0"/>
    <x v="625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n v="28"/>
    <n v="5"/>
    <n v="5.6"/>
    <n v="16.8"/>
    <n v="5.6"/>
    <x v="3"/>
    <n v="41"/>
    <x v="0"/>
    <x v="1"/>
  </r>
  <r>
    <n v="10642"/>
    <n v="1989"/>
    <s v="Graduation"/>
    <s v="Single"/>
    <n v="30279"/>
    <n v="1"/>
    <n v="0"/>
    <x v="42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n v="37"/>
    <n v="4"/>
    <n v="9.25"/>
    <n v="27.75"/>
    <n v="0"/>
    <x v="3"/>
    <n v="37"/>
    <x v="3"/>
    <x v="1"/>
  </r>
  <r>
    <n v="4459"/>
    <n v="1989"/>
    <s v="Graduation"/>
    <s v="Single"/>
    <n v="30279"/>
    <n v="1"/>
    <n v="0"/>
    <x v="42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n v="37"/>
    <n v="4"/>
    <n v="9.25"/>
    <n v="27.75"/>
    <n v="0"/>
    <x v="3"/>
    <n v="37"/>
    <x v="3"/>
    <x v="1"/>
  </r>
  <r>
    <n v="2375"/>
    <n v="1972"/>
    <s v="Graduation"/>
    <s v="Together"/>
    <n v="30261"/>
    <n v="1"/>
    <n v="2"/>
    <x v="104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n v="22"/>
    <n v="3"/>
    <n v="0"/>
    <n v="22"/>
    <n v="0"/>
    <x v="3"/>
    <n v="54"/>
    <x v="0"/>
    <x v="1"/>
  </r>
  <r>
    <n v="1710"/>
    <n v="1978"/>
    <s v="Graduation"/>
    <s v="Single"/>
    <n v="30168"/>
    <n v="1"/>
    <n v="0"/>
    <x v="376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n v="279"/>
    <n v="11"/>
    <n v="152.18"/>
    <n v="101.45"/>
    <n v="25.36"/>
    <x v="3"/>
    <n v="48"/>
    <x v="0"/>
    <x v="1"/>
  </r>
  <r>
    <n v="3129"/>
    <n v="1983"/>
    <s v="Graduation"/>
    <s v="Married"/>
    <n v="30096"/>
    <n v="1"/>
    <n v="0"/>
    <x v="24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n v="45"/>
    <n v="5"/>
    <n v="18"/>
    <n v="27"/>
    <n v="0"/>
    <x v="3"/>
    <n v="43"/>
    <x v="0"/>
    <x v="1"/>
  </r>
  <r>
    <n v="7516"/>
    <n v="1983"/>
    <s v="Graduation"/>
    <s v="Married"/>
    <n v="30096"/>
    <n v="1"/>
    <n v="0"/>
    <x v="24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n v="45"/>
    <n v="5"/>
    <n v="18"/>
    <n v="27"/>
    <n v="0"/>
    <x v="3"/>
    <n v="43"/>
    <x v="0"/>
    <x v="5"/>
  </r>
  <r>
    <n v="10595"/>
    <n v="1990"/>
    <s v="Graduation"/>
    <s v="Married"/>
    <n v="30093"/>
    <n v="0"/>
    <n v="0"/>
    <x v="531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n v="69"/>
    <n v="5"/>
    <n v="27.6"/>
    <n v="41.4"/>
    <n v="0"/>
    <x v="3"/>
    <n v="36"/>
    <x v="3"/>
    <x v="1"/>
  </r>
  <r>
    <n v="10277"/>
    <n v="1961"/>
    <s v="Graduation"/>
    <s v="Single"/>
    <n v="30081"/>
    <n v="0"/>
    <n v="1"/>
    <x v="595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n v="42"/>
    <n v="4"/>
    <n v="10.5"/>
    <n v="31.5"/>
    <n v="0"/>
    <x v="3"/>
    <n v="65"/>
    <x v="1"/>
    <x v="1"/>
  </r>
  <r>
    <n v="4444"/>
    <n v="1972"/>
    <s v="Graduation"/>
    <s v="Married"/>
    <n v="30023"/>
    <n v="1"/>
    <n v="0"/>
    <x v="51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n v="61"/>
    <n v="5"/>
    <n v="24.4"/>
    <n v="36.6"/>
    <n v="0"/>
    <x v="3"/>
    <n v="54"/>
    <x v="0"/>
    <x v="1"/>
  </r>
  <r>
    <n v="498"/>
    <n v="1970"/>
    <s v="Graduation"/>
    <s v="Single"/>
    <n v="30015"/>
    <n v="1"/>
    <n v="0"/>
    <x v="89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n v="57"/>
    <n v="5"/>
    <n v="11.4"/>
    <n v="45.6"/>
    <n v="0"/>
    <x v="3"/>
    <n v="56"/>
    <x v="1"/>
    <x v="1"/>
  </r>
  <r>
    <n v="7786"/>
    <n v="1986"/>
    <s v="PhD"/>
    <s v="Single"/>
    <n v="29999"/>
    <n v="1"/>
    <n v="0"/>
    <x v="284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n v="160"/>
    <n v="8"/>
    <n v="60"/>
    <n v="80"/>
    <n v="20"/>
    <x v="3"/>
    <n v="40"/>
    <x v="0"/>
    <x v="1"/>
  </r>
  <r>
    <n v="6340"/>
    <n v="1985"/>
    <s v="Graduation"/>
    <s v="Single"/>
    <n v="29938"/>
    <n v="1"/>
    <n v="0"/>
    <x v="219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n v="26"/>
    <n v="4"/>
    <n v="6.5"/>
    <n v="19.5"/>
    <n v="0"/>
    <x v="3"/>
    <n v="41"/>
    <x v="0"/>
    <x v="0"/>
  </r>
  <r>
    <n v="2337"/>
    <n v="1971"/>
    <s v="Graduation"/>
    <s v="Divorced"/>
    <n v="29819"/>
    <n v="1"/>
    <n v="0"/>
    <x v="293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n v="39"/>
    <n v="6"/>
    <n v="19.5"/>
    <n v="19.5"/>
    <n v="0"/>
    <x v="3"/>
    <n v="55"/>
    <x v="1"/>
    <x v="1"/>
  </r>
  <r>
    <n v="2587"/>
    <n v="1972"/>
    <s v="PhD"/>
    <s v="Married"/>
    <n v="29791"/>
    <n v="1"/>
    <n v="0"/>
    <x v="641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n v="20"/>
    <n v="5"/>
    <n v="8"/>
    <n v="12"/>
    <n v="0"/>
    <x v="3"/>
    <n v="54"/>
    <x v="0"/>
    <x v="6"/>
  </r>
  <r>
    <n v="7433"/>
    <n v="1985"/>
    <s v="Graduation"/>
    <s v="Single"/>
    <n v="29760"/>
    <n v="1"/>
    <n v="0"/>
    <x v="18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n v="165"/>
    <n v="8"/>
    <n v="61.88"/>
    <n v="82.5"/>
    <n v="20.63"/>
    <x v="3"/>
    <n v="41"/>
    <x v="0"/>
    <x v="1"/>
  </r>
  <r>
    <n v="3332"/>
    <n v="1985"/>
    <s v="Graduation"/>
    <s v="Single"/>
    <n v="29760"/>
    <n v="1"/>
    <n v="0"/>
    <x v="18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n v="165"/>
    <n v="8"/>
    <n v="61.88"/>
    <n v="82.5"/>
    <n v="20.63"/>
    <x v="3"/>
    <n v="41"/>
    <x v="0"/>
    <x v="5"/>
  </r>
  <r>
    <n v="1818"/>
    <n v="1971"/>
    <s v="PhD"/>
    <s v="Together"/>
    <n v="29732"/>
    <n v="1"/>
    <n v="0"/>
    <x v="586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n v="38"/>
    <n v="4"/>
    <n v="19"/>
    <n v="19"/>
    <n v="0"/>
    <x v="3"/>
    <n v="55"/>
    <x v="1"/>
    <x v="4"/>
  </r>
  <r>
    <n v="4198"/>
    <n v="1965"/>
    <s v="Graduation"/>
    <s v="Together"/>
    <n v="29672"/>
    <n v="1"/>
    <n v="1"/>
    <x v="1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n v="25"/>
    <n v="3"/>
    <n v="0"/>
    <n v="25"/>
    <n v="0"/>
    <x v="3"/>
    <n v="61"/>
    <x v="1"/>
    <x v="1"/>
  </r>
  <r>
    <n v="10451"/>
    <n v="1965"/>
    <s v="Graduation"/>
    <s v="Together"/>
    <n v="29672"/>
    <n v="1"/>
    <n v="1"/>
    <x v="1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n v="25"/>
    <n v="3"/>
    <n v="0"/>
    <n v="25"/>
    <n v="0"/>
    <x v="3"/>
    <n v="61"/>
    <x v="1"/>
    <x v="0"/>
  </r>
  <r>
    <n v="5176"/>
    <n v="1988"/>
    <s v="Graduation"/>
    <s v="Together"/>
    <n v="29604"/>
    <n v="1"/>
    <n v="0"/>
    <x v="598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  <n v="53"/>
    <n v="4"/>
    <n v="13.25"/>
    <n v="39.75"/>
    <n v="0"/>
    <x v="3"/>
    <n v="38"/>
    <x v="3"/>
    <x v="0"/>
  </r>
  <r>
    <n v="2557"/>
    <n v="1970"/>
    <s v="Master"/>
    <s v="Single"/>
    <n v="29548"/>
    <n v="1"/>
    <n v="0"/>
    <x v="6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  <n v="29"/>
    <n v="4"/>
    <n v="7.25"/>
    <n v="14.5"/>
    <n v="7.25"/>
    <x v="3"/>
    <n v="56"/>
    <x v="1"/>
    <x v="1"/>
  </r>
  <r>
    <n v="7007"/>
    <n v="1968"/>
    <s v="Master"/>
    <s v="Married"/>
    <n v="29543"/>
    <n v="2"/>
    <n v="0"/>
    <x v="53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n v="63"/>
    <n v="6"/>
    <n v="31.5"/>
    <n v="21"/>
    <n v="10.5"/>
    <x v="3"/>
    <n v="58"/>
    <x v="1"/>
    <x v="1"/>
  </r>
  <r>
    <n v="8514"/>
    <n v="1976"/>
    <s v="Graduation"/>
    <s v="Together"/>
    <n v="29478"/>
    <n v="1"/>
    <n v="0"/>
    <x v="391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n v="20"/>
    <n v="4"/>
    <n v="5"/>
    <n v="15"/>
    <n v="0"/>
    <x v="3"/>
    <n v="50"/>
    <x v="0"/>
    <x v="1"/>
  </r>
  <r>
    <n v="5268"/>
    <n v="1960"/>
    <s v="Graduation"/>
    <s v="Married"/>
    <n v="29440"/>
    <n v="1"/>
    <n v="1"/>
    <x v="525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n v="56"/>
    <n v="5"/>
    <n v="11.2"/>
    <n v="44.8"/>
    <n v="0"/>
    <x v="3"/>
    <n v="66"/>
    <x v="1"/>
    <x v="5"/>
  </r>
  <r>
    <n v="2715"/>
    <n v="1966"/>
    <s v="Master"/>
    <s v="Divorced"/>
    <n v="29435"/>
    <n v="1"/>
    <n v="1"/>
    <x v="581"/>
    <n v="11"/>
    <n v="70"/>
    <n v="3"/>
    <n v="37"/>
    <n v="4"/>
    <n v="2"/>
    <n v="64"/>
    <n v="4"/>
    <n v="3"/>
    <n v="2"/>
    <n v="2"/>
    <n v="9"/>
    <n v="0"/>
    <n v="0"/>
    <n v="0"/>
    <n v="0"/>
    <n v="0"/>
    <n v="1"/>
    <n v="0"/>
    <n v="180"/>
    <n v="7"/>
    <n v="77.14"/>
    <n v="51.43"/>
    <n v="51.43"/>
    <x v="3"/>
    <n v="60"/>
    <x v="1"/>
    <x v="4"/>
  </r>
  <r>
    <n v="6336"/>
    <n v="1960"/>
    <s v="Graduation"/>
    <s v="Married"/>
    <n v="29315"/>
    <n v="1"/>
    <n v="1"/>
    <x v="47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n v="48"/>
    <n v="6"/>
    <n v="16"/>
    <n v="32"/>
    <n v="0"/>
    <x v="3"/>
    <n v="66"/>
    <x v="1"/>
    <x v="0"/>
  </r>
  <r>
    <n v="891"/>
    <n v="1951"/>
    <s v="Master"/>
    <s v="Together"/>
    <n v="29298"/>
    <n v="1"/>
    <n v="1"/>
    <x v="522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n v="11"/>
    <n v="3"/>
    <n v="3.67"/>
    <n v="7.33"/>
    <n v="0"/>
    <x v="3"/>
    <n v="75"/>
    <x v="2"/>
    <x v="1"/>
  </r>
  <r>
    <n v="6859"/>
    <n v="1987"/>
    <s v="Graduation"/>
    <s v="Single"/>
    <n v="29236"/>
    <n v="1"/>
    <n v="0"/>
    <x v="96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n v="99"/>
    <n v="7"/>
    <n v="56.57"/>
    <n v="42.43"/>
    <n v="0"/>
    <x v="3"/>
    <n v="39"/>
    <x v="3"/>
    <x v="1"/>
  </r>
  <r>
    <n v="11007"/>
    <n v="1968"/>
    <s v="PhD"/>
    <s v="Married"/>
    <n v="29187"/>
    <n v="1"/>
    <n v="0"/>
    <x v="85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n v="34"/>
    <n v="4"/>
    <n v="8.5"/>
    <n v="25.5"/>
    <n v="0"/>
    <x v="3"/>
    <n v="58"/>
    <x v="1"/>
    <x v="1"/>
  </r>
  <r>
    <n v="6728"/>
    <n v="1985"/>
    <s v="Graduation"/>
    <s v="Together"/>
    <n v="29103"/>
    <n v="1"/>
    <n v="0"/>
    <x v="244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n v="48"/>
    <n v="4"/>
    <n v="12"/>
    <n v="36"/>
    <n v="0"/>
    <x v="3"/>
    <n v="41"/>
    <x v="0"/>
    <x v="1"/>
  </r>
  <r>
    <n v="8416"/>
    <n v="1981"/>
    <s v="Graduation"/>
    <s v="Married"/>
    <n v="29009"/>
    <n v="1"/>
    <n v="0"/>
    <x v="566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n v="44"/>
    <n v="5"/>
    <n v="17.600000000000001"/>
    <n v="26.4"/>
    <n v="0"/>
    <x v="3"/>
    <n v="45"/>
    <x v="0"/>
    <x v="2"/>
  </r>
  <r>
    <n v="164"/>
    <n v="1977"/>
    <s v="PhD"/>
    <s v="Married"/>
    <n v="28973"/>
    <n v="0"/>
    <n v="0"/>
    <x v="579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n v="269"/>
    <n v="11"/>
    <n v="122.27"/>
    <n v="122.27"/>
    <n v="24.45"/>
    <x v="3"/>
    <n v="49"/>
    <x v="0"/>
    <x v="1"/>
  </r>
  <r>
    <n v="231"/>
    <n v="1956"/>
    <s v="Master"/>
    <s v="Together"/>
    <n v="28839"/>
    <n v="1"/>
    <n v="1"/>
    <x v="52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n v="32"/>
    <n v="5"/>
    <n v="12.8"/>
    <n v="19.2"/>
    <n v="0"/>
    <x v="3"/>
    <n v="70"/>
    <x v="1"/>
    <x v="1"/>
  </r>
  <r>
    <n v="5063"/>
    <n v="1977"/>
    <s v="Graduation"/>
    <s v="Single"/>
    <n v="28769"/>
    <n v="1"/>
    <n v="0"/>
    <x v="603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n v="191"/>
    <n v="9"/>
    <n v="84.89"/>
    <n v="84.89"/>
    <n v="21.22"/>
    <x v="3"/>
    <n v="49"/>
    <x v="0"/>
    <x v="1"/>
  </r>
  <r>
    <n v="9725"/>
    <n v="1966"/>
    <s v="PhD"/>
    <s v="Together"/>
    <n v="28764"/>
    <n v="1"/>
    <n v="1"/>
    <x v="638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  <n v="12"/>
    <n v="3"/>
    <n v="4"/>
    <n v="8"/>
    <n v="0"/>
    <x v="3"/>
    <n v="60"/>
    <x v="1"/>
    <x v="1"/>
  </r>
  <r>
    <n v="6460"/>
    <n v="1982"/>
    <s v="Graduation"/>
    <s v="Married"/>
    <n v="28718"/>
    <n v="1"/>
    <n v="0"/>
    <x v="631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n v="57"/>
    <n v="5"/>
    <n v="22.8"/>
    <n v="34.200000000000003"/>
    <n v="0"/>
    <x v="3"/>
    <n v="44"/>
    <x v="0"/>
    <x v="3"/>
  </r>
  <r>
    <n v="6918"/>
    <n v="1989"/>
    <s v="Graduation"/>
    <s v="Married"/>
    <n v="28691"/>
    <n v="1"/>
    <n v="0"/>
    <x v="234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n v="34"/>
    <n v="4"/>
    <n v="8.5"/>
    <n v="25.5"/>
    <n v="0"/>
    <x v="3"/>
    <n v="37"/>
    <x v="3"/>
    <x v="1"/>
  </r>
  <r>
    <n v="5012"/>
    <n v="1989"/>
    <s v="Graduation"/>
    <s v="Married"/>
    <n v="28691"/>
    <n v="1"/>
    <n v="0"/>
    <x v="234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n v="34"/>
    <n v="4"/>
    <n v="8.5"/>
    <n v="25.5"/>
    <n v="0"/>
    <x v="3"/>
    <n v="37"/>
    <x v="3"/>
    <x v="1"/>
  </r>
  <r>
    <n v="3706"/>
    <n v="1978"/>
    <s v="Graduation"/>
    <s v="Single"/>
    <n v="28647"/>
    <n v="1"/>
    <n v="0"/>
    <x v="297"/>
    <n v="54"/>
    <n v="19"/>
    <n v="8"/>
    <n v="29"/>
    <n v="0"/>
    <n v="12"/>
    <n v="26"/>
    <n v="1"/>
    <n v="2"/>
    <n v="2"/>
    <n v="2"/>
    <n v="7"/>
    <n v="1"/>
    <n v="0"/>
    <n v="0"/>
    <n v="0"/>
    <n v="0"/>
    <n v="1"/>
    <n v="0"/>
    <n v="94"/>
    <n v="6"/>
    <n v="31.33"/>
    <n v="31.33"/>
    <n v="31.33"/>
    <x v="3"/>
    <n v="48"/>
    <x v="0"/>
    <x v="1"/>
  </r>
  <r>
    <n v="9829"/>
    <n v="1978"/>
    <s v="Graduation"/>
    <s v="Together"/>
    <n v="28587"/>
    <n v="1"/>
    <n v="0"/>
    <x v="2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n v="78"/>
    <n v="6"/>
    <n v="26"/>
    <n v="52"/>
    <n v="0"/>
    <x v="3"/>
    <n v="48"/>
    <x v="0"/>
    <x v="1"/>
  </r>
  <r>
    <n v="8724"/>
    <n v="1982"/>
    <s v="Graduation"/>
    <s v="Single"/>
    <n v="28567"/>
    <n v="1"/>
    <n v="0"/>
    <x v="426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n v="46"/>
    <n v="5"/>
    <n v="18.399999999999999"/>
    <n v="27.6"/>
    <n v="0"/>
    <x v="3"/>
    <n v="44"/>
    <x v="0"/>
    <x v="1"/>
  </r>
  <r>
    <n v="10691"/>
    <n v="1960"/>
    <s v="Master"/>
    <s v="Married"/>
    <n v="28520"/>
    <n v="1"/>
    <n v="1"/>
    <x v="637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n v="43"/>
    <n v="4"/>
    <n v="10.75"/>
    <n v="21.5"/>
    <n v="10.75"/>
    <x v="3"/>
    <n v="66"/>
    <x v="1"/>
    <x v="1"/>
  </r>
  <r>
    <n v="2918"/>
    <n v="1981"/>
    <s v="Graduation"/>
    <s v="Divorced"/>
    <n v="28510"/>
    <n v="1"/>
    <n v="1"/>
    <x v="24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n v="91"/>
    <n v="6"/>
    <n v="30.33"/>
    <n v="60.67"/>
    <n v="0"/>
    <x v="3"/>
    <n v="45"/>
    <x v="0"/>
    <x v="1"/>
  </r>
  <r>
    <n v="3921"/>
    <n v="1952"/>
    <s v="2n Cycle"/>
    <s v="Widow"/>
    <n v="28457"/>
    <n v="0"/>
    <n v="0"/>
    <x v="555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n v="205"/>
    <n v="9"/>
    <n v="91.11"/>
    <n v="91.11"/>
    <n v="22.78"/>
    <x v="3"/>
    <n v="74"/>
    <x v="2"/>
    <x v="1"/>
  </r>
  <r>
    <n v="2958"/>
    <n v="1978"/>
    <s v="Graduation"/>
    <s v="Married"/>
    <n v="28442"/>
    <n v="2"/>
    <n v="0"/>
    <x v="262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n v="57"/>
    <n v="7"/>
    <n v="16.29"/>
    <n v="32.57"/>
    <n v="8.14"/>
    <x v="3"/>
    <n v="48"/>
    <x v="0"/>
    <x v="1"/>
  </r>
  <r>
    <n v="2445"/>
    <n v="1974"/>
    <s v="PhD"/>
    <s v="Together"/>
    <n v="28440"/>
    <n v="1"/>
    <n v="0"/>
    <x v="337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n v="63"/>
    <n v="5"/>
    <n v="25.2"/>
    <n v="37.799999999999997"/>
    <n v="0"/>
    <x v="3"/>
    <n v="52"/>
    <x v="0"/>
    <x v="1"/>
  </r>
  <r>
    <n v="1502"/>
    <n v="1983"/>
    <s v="Graduation"/>
    <s v="Together"/>
    <n v="28427"/>
    <n v="1"/>
    <n v="0"/>
    <x v="642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n v="52"/>
    <n v="5"/>
    <n v="20.8"/>
    <n v="31.2"/>
    <n v="0"/>
    <x v="3"/>
    <n v="43"/>
    <x v="0"/>
    <x v="1"/>
  </r>
  <r>
    <n v="736"/>
    <n v="1983"/>
    <s v="Graduation"/>
    <s v="Together"/>
    <n v="28427"/>
    <n v="1"/>
    <n v="0"/>
    <x v="642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n v="52"/>
    <n v="5"/>
    <n v="20.8"/>
    <n v="31.2"/>
    <n v="0"/>
    <x v="3"/>
    <n v="43"/>
    <x v="0"/>
    <x v="3"/>
  </r>
  <r>
    <n v="10757"/>
    <n v="1967"/>
    <s v="PhD"/>
    <s v="Divorced"/>
    <n v="28420"/>
    <n v="1"/>
    <n v="0"/>
    <x v="233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n v="13"/>
    <n v="3"/>
    <n v="4.33"/>
    <n v="8.67"/>
    <n v="0"/>
    <x v="3"/>
    <n v="59"/>
    <x v="1"/>
    <x v="1"/>
  </r>
  <r>
    <n v="10250"/>
    <n v="1947"/>
    <s v="Basic"/>
    <s v="Together"/>
    <n v="28389"/>
    <n v="0"/>
    <n v="0"/>
    <x v="47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n v="28"/>
    <n v="3"/>
    <n v="9.33"/>
    <n v="18.670000000000002"/>
    <n v="0"/>
    <x v="3"/>
    <n v="79"/>
    <x v="2"/>
    <x v="1"/>
  </r>
  <r>
    <n v="5423"/>
    <n v="1983"/>
    <s v="Graduation"/>
    <s v="Together"/>
    <n v="28359"/>
    <n v="1"/>
    <n v="0"/>
    <x v="219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n v="16"/>
    <n v="3"/>
    <n v="5.33"/>
    <n v="10.67"/>
    <n v="0"/>
    <x v="3"/>
    <n v="43"/>
    <x v="0"/>
    <x v="0"/>
  </r>
  <r>
    <n v="1050"/>
    <n v="1952"/>
    <s v="Graduation"/>
    <s v="Married"/>
    <n v="28332"/>
    <n v="0"/>
    <n v="0"/>
    <x v="2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n v="65"/>
    <n v="7"/>
    <n v="18.57"/>
    <n v="37.14"/>
    <n v="9.2899999999999991"/>
    <x v="3"/>
    <n v="74"/>
    <x v="2"/>
    <x v="5"/>
  </r>
  <r>
    <n v="5138"/>
    <n v="1950"/>
    <s v="Graduation"/>
    <s v="Together"/>
    <n v="28320"/>
    <n v="0"/>
    <n v="1"/>
    <x v="64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n v="43"/>
    <n v="4"/>
    <n v="10.75"/>
    <n v="32.25"/>
    <n v="0"/>
    <x v="3"/>
    <n v="76"/>
    <x v="2"/>
    <x v="1"/>
  </r>
  <r>
    <n v="8312"/>
    <n v="1961"/>
    <s v="Basic"/>
    <s v="Married"/>
    <n v="28249"/>
    <n v="0"/>
    <n v="0"/>
    <x v="48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n v="43"/>
    <n v="5"/>
    <n v="17.2"/>
    <n v="25.8"/>
    <n v="0"/>
    <x v="3"/>
    <n v="65"/>
    <x v="1"/>
    <x v="1"/>
  </r>
  <r>
    <n v="2563"/>
    <n v="1961"/>
    <s v="Basic"/>
    <s v="Married"/>
    <n v="28249"/>
    <n v="0"/>
    <n v="0"/>
    <x v="48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n v="43"/>
    <n v="5"/>
    <n v="17.2"/>
    <n v="25.8"/>
    <n v="0"/>
    <x v="3"/>
    <n v="65"/>
    <x v="1"/>
    <x v="3"/>
  </r>
  <r>
    <n v="2428"/>
    <n v="1970"/>
    <s v="Graduation"/>
    <s v="Married"/>
    <n v="28164"/>
    <n v="1"/>
    <n v="0"/>
    <x v="309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n v="78"/>
    <n v="6"/>
    <n v="26"/>
    <n v="52"/>
    <n v="0"/>
    <x v="3"/>
    <n v="56"/>
    <x v="1"/>
    <x v="5"/>
  </r>
  <r>
    <n v="7998"/>
    <n v="1958"/>
    <s v="Graduation"/>
    <s v="Together"/>
    <n v="28087"/>
    <n v="1"/>
    <n v="1"/>
    <x v="48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n v="112"/>
    <n v="6"/>
    <n v="37.33"/>
    <n v="37.33"/>
    <n v="37.33"/>
    <x v="3"/>
    <n v="68"/>
    <x v="1"/>
    <x v="3"/>
  </r>
  <r>
    <n v="5074"/>
    <n v="1986"/>
    <s v="Master"/>
    <s v="Married"/>
    <n v="28072"/>
    <n v="1"/>
    <n v="0"/>
    <x v="531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n v="47"/>
    <n v="4"/>
    <n v="11.75"/>
    <n v="35.25"/>
    <n v="0"/>
    <x v="3"/>
    <n v="40"/>
    <x v="0"/>
    <x v="4"/>
  </r>
  <r>
    <n v="9503"/>
    <n v="1980"/>
    <s v="Graduation"/>
    <s v="Single"/>
    <n v="28071"/>
    <n v="0"/>
    <n v="0"/>
    <x v="18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n v="313"/>
    <n v="11"/>
    <n v="142.27000000000001"/>
    <n v="142.27000000000001"/>
    <n v="28.45"/>
    <x v="3"/>
    <n v="46"/>
    <x v="0"/>
    <x v="1"/>
  </r>
  <r>
    <n v="10598"/>
    <n v="1967"/>
    <s v="Graduation"/>
    <s v="Together"/>
    <n v="27943"/>
    <n v="1"/>
    <n v="1"/>
    <x v="5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n v="37"/>
    <n v="5"/>
    <n v="14.8"/>
    <n v="22.2"/>
    <n v="0"/>
    <x v="3"/>
    <n v="59"/>
    <x v="1"/>
    <x v="1"/>
  </r>
  <r>
    <n v="7437"/>
    <n v="1988"/>
    <s v="Graduation"/>
    <s v="Single"/>
    <n v="27938"/>
    <n v="1"/>
    <n v="0"/>
    <x v="4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n v="29"/>
    <n v="5"/>
    <n v="5.8"/>
    <n v="23.2"/>
    <n v="0"/>
    <x v="3"/>
    <n v="38"/>
    <x v="3"/>
    <x v="6"/>
  </r>
  <r>
    <n v="7574"/>
    <n v="1979"/>
    <s v="PhD"/>
    <s v="Together"/>
    <n v="27922"/>
    <n v="1"/>
    <n v="0"/>
    <x v="212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n v="41"/>
    <n v="5"/>
    <n v="16.399999999999999"/>
    <n v="24.6"/>
    <n v="0"/>
    <x v="3"/>
    <n v="47"/>
    <x v="0"/>
    <x v="0"/>
  </r>
  <r>
    <n v="6958"/>
    <n v="1977"/>
    <s v="Master"/>
    <s v="Married"/>
    <n v="27889"/>
    <n v="1"/>
    <n v="0"/>
    <x v="43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n v="26"/>
    <n v="4"/>
    <n v="6.5"/>
    <n v="13"/>
    <n v="6.5"/>
    <x v="3"/>
    <n v="49"/>
    <x v="0"/>
    <x v="6"/>
  </r>
  <r>
    <n v="4643"/>
    <n v="1973"/>
    <s v="Graduation"/>
    <s v="Married"/>
    <n v="27803"/>
    <n v="1"/>
    <n v="0"/>
    <x v="259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n v="176"/>
    <n v="7"/>
    <n v="75.430000000000007"/>
    <n v="100.57"/>
    <n v="0"/>
    <x v="3"/>
    <n v="53"/>
    <x v="0"/>
    <x v="6"/>
  </r>
  <r>
    <n v="87"/>
    <n v="1981"/>
    <s v="2n Cycle"/>
    <s v="Married"/>
    <n v="27733"/>
    <n v="1"/>
    <n v="0"/>
    <x v="57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n v="57"/>
    <n v="5"/>
    <n v="22.8"/>
    <n v="34.200000000000003"/>
    <n v="0"/>
    <x v="3"/>
    <n v="45"/>
    <x v="0"/>
    <x v="5"/>
  </r>
  <r>
    <n v="1291"/>
    <n v="1978"/>
    <s v="PhD"/>
    <s v="Together"/>
    <n v="27683"/>
    <n v="1"/>
    <n v="0"/>
    <x v="2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n v="351"/>
    <n v="12"/>
    <n v="175.5"/>
    <n v="117"/>
    <n v="58.5"/>
    <x v="3"/>
    <n v="48"/>
    <x v="0"/>
    <x v="1"/>
  </r>
  <r>
    <n v="1109"/>
    <n v="1982"/>
    <s v="Master"/>
    <s v="Together"/>
    <n v="27590"/>
    <n v="1"/>
    <n v="0"/>
    <x v="15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n v="12"/>
    <n v="3"/>
    <n v="4"/>
    <n v="8"/>
    <n v="0"/>
    <x v="3"/>
    <n v="44"/>
    <x v="0"/>
    <x v="1"/>
  </r>
  <r>
    <n v="1170"/>
    <n v="1975"/>
    <s v="Graduation"/>
    <s v="Married"/>
    <n v="27573"/>
    <n v="1"/>
    <n v="0"/>
    <x v="644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n v="244"/>
    <n v="10"/>
    <n v="122"/>
    <n v="97.6"/>
    <n v="24.4"/>
    <x v="3"/>
    <n v="51"/>
    <x v="0"/>
    <x v="1"/>
  </r>
  <r>
    <n v="7990"/>
    <n v="1947"/>
    <s v="Graduation"/>
    <s v="Married"/>
    <n v="27469"/>
    <n v="0"/>
    <n v="0"/>
    <x v="236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n v="17"/>
    <n v="3"/>
    <n v="0"/>
    <n v="17"/>
    <n v="0"/>
    <x v="3"/>
    <n v="79"/>
    <x v="2"/>
    <x v="4"/>
  </r>
  <r>
    <n v="5123"/>
    <n v="1951"/>
    <s v="Master"/>
    <s v="Married"/>
    <n v="27450"/>
    <n v="0"/>
    <n v="0"/>
    <x v="5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n v="143"/>
    <n v="6"/>
    <n v="47.67"/>
    <n v="71.5"/>
    <n v="23.83"/>
    <x v="3"/>
    <n v="75"/>
    <x v="2"/>
    <x v="1"/>
  </r>
  <r>
    <n v="6878"/>
    <n v="1954"/>
    <s v="Graduation"/>
    <s v="Widow"/>
    <n v="27421"/>
    <n v="0"/>
    <n v="0"/>
    <x v="32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n v="324"/>
    <n v="11"/>
    <n v="117.82"/>
    <n v="176.73"/>
    <n v="29.45"/>
    <x v="3"/>
    <n v="72"/>
    <x v="2"/>
    <x v="1"/>
  </r>
  <r>
    <n v="3896"/>
    <n v="1984"/>
    <s v="Graduation"/>
    <s v="Married"/>
    <n v="27255"/>
    <n v="1"/>
    <n v="0"/>
    <x v="64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n v="37"/>
    <n v="4"/>
    <n v="9.25"/>
    <n v="27.75"/>
    <n v="0"/>
    <x v="3"/>
    <n v="42"/>
    <x v="0"/>
    <x v="1"/>
  </r>
  <r>
    <n v="4832"/>
    <n v="1979"/>
    <s v="Graduation"/>
    <s v="Married"/>
    <n v="27244"/>
    <n v="1"/>
    <n v="0"/>
    <x v="382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n v="101"/>
    <n v="6"/>
    <n v="33.67"/>
    <n v="33.67"/>
    <n v="33.67"/>
    <x v="3"/>
    <n v="47"/>
    <x v="0"/>
    <x v="1"/>
  </r>
  <r>
    <n v="3887"/>
    <n v="1970"/>
    <s v="Graduation"/>
    <s v="Single"/>
    <n v="27242"/>
    <n v="1"/>
    <n v="0"/>
    <x v="417"/>
    <n v="2"/>
    <n v="3"/>
    <n v="17"/>
    <n v="26"/>
    <n v="20"/>
    <n v="1"/>
    <n v="39"/>
    <n v="2"/>
    <n v="2"/>
    <n v="0"/>
    <n v="3"/>
    <n v="9"/>
    <n v="0"/>
    <n v="0"/>
    <n v="0"/>
    <n v="0"/>
    <n v="0"/>
    <n v="1"/>
    <n v="0"/>
    <n v="106"/>
    <n v="5"/>
    <n v="42.4"/>
    <n v="63.6"/>
    <n v="0"/>
    <x v="3"/>
    <n v="56"/>
    <x v="1"/>
    <x v="3"/>
  </r>
  <r>
    <n v="6197"/>
    <n v="1962"/>
    <s v="PhD"/>
    <s v="Single"/>
    <n v="27238"/>
    <n v="1"/>
    <n v="1"/>
    <x v="77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n v="57"/>
    <n v="6"/>
    <n v="28.5"/>
    <n v="28.5"/>
    <n v="0"/>
    <x v="3"/>
    <n v="64"/>
    <x v="1"/>
    <x v="1"/>
  </r>
  <r>
    <n v="6642"/>
    <n v="1961"/>
    <s v="Graduation"/>
    <s v="Divorced"/>
    <n v="27215"/>
    <n v="2"/>
    <n v="1"/>
    <x v="247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n v="102"/>
    <n v="7"/>
    <n v="29.14"/>
    <n v="58.29"/>
    <n v="14.57"/>
    <x v="3"/>
    <n v="65"/>
    <x v="1"/>
    <x v="0"/>
  </r>
  <r>
    <n v="3645"/>
    <n v="1972"/>
    <s v="PhD"/>
    <s v="Single"/>
    <n v="27213"/>
    <n v="1"/>
    <n v="0"/>
    <x v="346"/>
    <n v="19"/>
    <n v="19"/>
    <n v="3"/>
    <n v="26"/>
    <n v="10"/>
    <n v="9"/>
    <n v="3"/>
    <n v="3"/>
    <n v="2"/>
    <n v="0"/>
    <n v="4"/>
    <n v="8"/>
    <n v="0"/>
    <n v="0"/>
    <n v="0"/>
    <n v="0"/>
    <n v="0"/>
    <n v="1"/>
    <n v="0"/>
    <n v="70"/>
    <n v="6"/>
    <n v="23.33"/>
    <n v="46.67"/>
    <n v="0"/>
    <x v="3"/>
    <n v="54"/>
    <x v="0"/>
    <x v="1"/>
  </r>
  <r>
    <n v="9135"/>
    <n v="1950"/>
    <s v="Graduation"/>
    <s v="Together"/>
    <n v="27203"/>
    <n v="1"/>
    <n v="1"/>
    <x v="58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n v="64"/>
    <n v="4"/>
    <n v="16"/>
    <n v="32"/>
    <n v="16"/>
    <x v="3"/>
    <n v="76"/>
    <x v="2"/>
    <x v="1"/>
  </r>
  <r>
    <n v="8234"/>
    <n v="1973"/>
    <s v="Basic"/>
    <s v="Together"/>
    <n v="27190"/>
    <n v="1"/>
    <n v="0"/>
    <x v="129"/>
    <n v="13"/>
    <n v="1"/>
    <n v="6"/>
    <n v="7"/>
    <n v="0"/>
    <n v="1"/>
    <n v="3"/>
    <n v="1"/>
    <n v="1"/>
    <n v="0"/>
    <n v="2"/>
    <n v="8"/>
    <n v="1"/>
    <n v="0"/>
    <n v="0"/>
    <n v="0"/>
    <n v="0"/>
    <n v="1"/>
    <n v="0"/>
    <n v="18"/>
    <n v="3"/>
    <n v="6"/>
    <n v="12"/>
    <n v="0"/>
    <x v="3"/>
    <n v="53"/>
    <x v="0"/>
    <x v="1"/>
  </r>
  <r>
    <n v="8135"/>
    <n v="1986"/>
    <s v="Master"/>
    <s v="Married"/>
    <n v="27161"/>
    <n v="1"/>
    <n v="0"/>
    <x v="195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n v="52"/>
    <n v="4"/>
    <n v="13"/>
    <n v="39"/>
    <n v="0"/>
    <x v="3"/>
    <n v="40"/>
    <x v="0"/>
    <x v="0"/>
  </r>
  <r>
    <n v="2256"/>
    <n v="1973"/>
    <s v="Master"/>
    <s v="Married"/>
    <n v="27159"/>
    <n v="1"/>
    <n v="1"/>
    <x v="385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n v="21"/>
    <n v="4"/>
    <n v="5.25"/>
    <n v="15.75"/>
    <n v="0"/>
    <x v="3"/>
    <n v="53"/>
    <x v="0"/>
    <x v="1"/>
  </r>
  <r>
    <n v="11092"/>
    <n v="1961"/>
    <s v="Graduation"/>
    <s v="Married"/>
    <n v="27116"/>
    <n v="1"/>
    <n v="1"/>
    <x v="38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n v="41"/>
    <n v="5"/>
    <n v="16.399999999999999"/>
    <n v="24.6"/>
    <n v="0"/>
    <x v="3"/>
    <n v="65"/>
    <x v="1"/>
    <x v="0"/>
  </r>
  <r>
    <n v="5731"/>
    <n v="1983"/>
    <s v="Master"/>
    <s v="Married"/>
    <n v="27100"/>
    <n v="1"/>
    <n v="0"/>
    <x v="1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n v="37"/>
    <n v="4"/>
    <n v="9.25"/>
    <n v="27.75"/>
    <n v="0"/>
    <x v="3"/>
    <n v="43"/>
    <x v="0"/>
    <x v="1"/>
  </r>
  <r>
    <n v="7152"/>
    <n v="1983"/>
    <s v="Master"/>
    <s v="Married"/>
    <n v="27100"/>
    <n v="1"/>
    <n v="0"/>
    <x v="1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n v="37"/>
    <n v="4"/>
    <n v="9.25"/>
    <n v="27.75"/>
    <n v="0"/>
    <x v="3"/>
    <n v="43"/>
    <x v="0"/>
    <x v="5"/>
  </r>
  <r>
    <n v="7419"/>
    <n v="1968"/>
    <s v="Master"/>
    <s v="Divorced"/>
    <n v="27071"/>
    <n v="1"/>
    <n v="0"/>
    <x v="448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n v="35"/>
    <n v="5"/>
    <n v="14"/>
    <n v="21"/>
    <n v="0"/>
    <x v="3"/>
    <n v="58"/>
    <x v="1"/>
    <x v="1"/>
  </r>
  <r>
    <n v="6609"/>
    <n v="1966"/>
    <s v="Graduation"/>
    <s v="Widow"/>
    <n v="27038"/>
    <n v="0"/>
    <n v="0"/>
    <x v="105"/>
    <n v="64"/>
    <n v="1"/>
    <n v="26"/>
    <n v="25"/>
    <n v="17"/>
    <n v="23"/>
    <n v="15"/>
    <n v="1"/>
    <n v="3"/>
    <n v="0"/>
    <n v="3"/>
    <n v="9"/>
    <n v="0"/>
    <n v="0"/>
    <n v="0"/>
    <n v="0"/>
    <n v="0"/>
    <n v="1"/>
    <n v="0"/>
    <n v="107"/>
    <n v="6"/>
    <n v="53.5"/>
    <n v="53.5"/>
    <n v="0"/>
    <x v="3"/>
    <n v="60"/>
    <x v="1"/>
    <x v="0"/>
  </r>
  <r>
    <n v="5043"/>
    <n v="1951"/>
    <s v="Basic"/>
    <s v="Married"/>
    <n v="26997"/>
    <n v="0"/>
    <n v="0"/>
    <x v="323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n v="434"/>
    <n v="11"/>
    <n v="157.82"/>
    <n v="197.27"/>
    <n v="78.91"/>
    <x v="3"/>
    <n v="75"/>
    <x v="2"/>
    <x v="1"/>
  </r>
  <r>
    <n v="9392"/>
    <n v="1971"/>
    <s v="Graduation"/>
    <s v="Single"/>
    <n v="26954"/>
    <n v="1"/>
    <n v="0"/>
    <x v="62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n v="17"/>
    <n v="3"/>
    <n v="5.67"/>
    <n v="11.33"/>
    <n v="0"/>
    <x v="3"/>
    <n v="55"/>
    <x v="1"/>
    <x v="1"/>
  </r>
  <r>
    <n v="8702"/>
    <n v="1976"/>
    <s v="2n Cycle"/>
    <s v="Together"/>
    <n v="26907"/>
    <n v="1"/>
    <n v="1"/>
    <x v="164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n v="22"/>
    <n v="4"/>
    <n v="5.5"/>
    <n v="16.5"/>
    <n v="0"/>
    <x v="3"/>
    <n v="50"/>
    <x v="0"/>
    <x v="6"/>
  </r>
  <r>
    <n v="577"/>
    <n v="1976"/>
    <s v="2n Cycle"/>
    <s v="Together"/>
    <n v="26907"/>
    <n v="1"/>
    <n v="1"/>
    <x v="164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n v="22"/>
    <n v="4"/>
    <n v="5.5"/>
    <n v="16.5"/>
    <n v="0"/>
    <x v="3"/>
    <n v="50"/>
    <x v="0"/>
    <x v="1"/>
  </r>
  <r>
    <n v="10390"/>
    <n v="1959"/>
    <s v="2n Cycle"/>
    <s v="Married"/>
    <n v="26887"/>
    <n v="0"/>
    <n v="1"/>
    <x v="107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n v="30"/>
    <n v="4"/>
    <n v="7.5"/>
    <n v="22.5"/>
    <n v="0"/>
    <x v="3"/>
    <n v="67"/>
    <x v="1"/>
    <x v="1"/>
  </r>
  <r>
    <n v="7930"/>
    <n v="1969"/>
    <s v="Master"/>
    <s v="Single"/>
    <n v="26877"/>
    <n v="0"/>
    <n v="0"/>
    <x v="25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n v="268"/>
    <n v="10"/>
    <n v="80.400000000000006"/>
    <n v="160.80000000000001"/>
    <n v="26.8"/>
    <x v="3"/>
    <n v="57"/>
    <x v="1"/>
    <x v="1"/>
  </r>
  <r>
    <n v="2964"/>
    <n v="1981"/>
    <s v="Graduation"/>
    <s v="Married"/>
    <n v="26872"/>
    <n v="0"/>
    <n v="0"/>
    <x v="571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n v="72"/>
    <n v="4"/>
    <n v="18"/>
    <n v="36"/>
    <n v="18"/>
    <x v="3"/>
    <n v="45"/>
    <x v="0"/>
    <x v="4"/>
  </r>
  <r>
    <n v="9960"/>
    <n v="1991"/>
    <s v="Basic"/>
    <s v="Single"/>
    <n v="26868"/>
    <n v="1"/>
    <n v="0"/>
    <x v="2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n v="14"/>
    <n v="3"/>
    <n v="4.67"/>
    <n v="9.33"/>
    <n v="0"/>
    <x v="3"/>
    <n v="35"/>
    <x v="3"/>
    <x v="0"/>
  </r>
  <r>
    <n v="8036"/>
    <n v="1971"/>
    <s v="2n Cycle"/>
    <s v="Together"/>
    <n v="26850"/>
    <n v="1"/>
    <n v="1"/>
    <x v="536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n v="63"/>
    <n v="7"/>
    <n v="18"/>
    <n v="36"/>
    <n v="9"/>
    <x v="3"/>
    <n v="55"/>
    <x v="1"/>
    <x v="1"/>
  </r>
  <r>
    <n v="8080"/>
    <n v="1986"/>
    <s v="Graduation"/>
    <s v="Single"/>
    <n v="26816"/>
    <n v="0"/>
    <n v="0"/>
    <x v="227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n v="22"/>
    <n v="3"/>
    <n v="0"/>
    <n v="22"/>
    <n v="0"/>
    <x v="3"/>
    <n v="40"/>
    <x v="0"/>
    <x v="3"/>
  </r>
  <r>
    <n v="2589"/>
    <n v="1972"/>
    <s v="Graduation"/>
    <s v="Divorced"/>
    <n v="26759"/>
    <n v="1"/>
    <n v="0"/>
    <x v="7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n v="59"/>
    <n v="6"/>
    <n v="19.670000000000002"/>
    <n v="29.5"/>
    <n v="9.83"/>
    <x v="3"/>
    <n v="54"/>
    <x v="0"/>
    <x v="6"/>
  </r>
  <r>
    <n v="6961"/>
    <n v="1974"/>
    <s v="Graduation"/>
    <s v="Married"/>
    <n v="26751"/>
    <n v="2"/>
    <n v="0"/>
    <x v="246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n v="11"/>
    <n v="3"/>
    <n v="3.67"/>
    <n v="7.33"/>
    <n v="0"/>
    <x v="3"/>
    <n v="52"/>
    <x v="0"/>
    <x v="1"/>
  </r>
  <r>
    <n v="6182"/>
    <n v="1984"/>
    <s v="Graduation"/>
    <s v="Together"/>
    <n v="26646"/>
    <n v="1"/>
    <n v="0"/>
    <x v="207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n v="53"/>
    <n v="6"/>
    <n v="17.670000000000002"/>
    <n v="35.33"/>
    <n v="0"/>
    <x v="3"/>
    <n v="42"/>
    <x v="0"/>
    <x v="2"/>
  </r>
  <r>
    <n v="3286"/>
    <n v="1967"/>
    <s v="PhD"/>
    <s v="Divorced"/>
    <n v="26642"/>
    <n v="1"/>
    <n v="0"/>
    <x v="4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n v="42"/>
    <n v="5"/>
    <n v="16.8"/>
    <n v="25.2"/>
    <n v="0"/>
    <x v="3"/>
    <n v="59"/>
    <x v="1"/>
    <x v="1"/>
  </r>
  <r>
    <n v="10525"/>
    <n v="1986"/>
    <s v="Graduation"/>
    <s v="Single"/>
    <n v="26576"/>
    <n v="1"/>
    <n v="0"/>
    <x v="579"/>
    <n v="40"/>
    <n v="10"/>
    <n v="0"/>
    <n v="8"/>
    <n v="0"/>
    <n v="0"/>
    <n v="9"/>
    <n v="1"/>
    <n v="1"/>
    <n v="0"/>
    <n v="2"/>
    <n v="9"/>
    <n v="1"/>
    <n v="0"/>
    <n v="0"/>
    <n v="0"/>
    <n v="0"/>
    <n v="1"/>
    <n v="0"/>
    <n v="27"/>
    <n v="3"/>
    <n v="9"/>
    <n v="18"/>
    <n v="0"/>
    <x v="3"/>
    <n v="40"/>
    <x v="0"/>
    <x v="1"/>
  </r>
  <r>
    <n v="2868"/>
    <n v="1949"/>
    <s v="PhD"/>
    <s v="Single"/>
    <n v="26518"/>
    <n v="1"/>
    <n v="1"/>
    <x v="232"/>
    <n v="33"/>
    <n v="20"/>
    <n v="1"/>
    <n v="28"/>
    <n v="3"/>
    <n v="3"/>
    <n v="2"/>
    <n v="3"/>
    <n v="2"/>
    <n v="0"/>
    <n v="3"/>
    <n v="8"/>
    <n v="0"/>
    <n v="0"/>
    <n v="0"/>
    <n v="0"/>
    <n v="0"/>
    <n v="1"/>
    <n v="0"/>
    <n v="57"/>
    <n v="5"/>
    <n v="22.8"/>
    <n v="34.200000000000003"/>
    <n v="0"/>
    <x v="3"/>
    <n v="77"/>
    <x v="2"/>
    <x v="2"/>
  </r>
  <r>
    <n v="946"/>
    <n v="1958"/>
    <s v="2n Cycle"/>
    <s v="Together"/>
    <n v="26490"/>
    <n v="0"/>
    <n v="0"/>
    <x v="108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n v="210"/>
    <n v="9"/>
    <n v="70"/>
    <n v="116.67"/>
    <n v="23.33"/>
    <x v="3"/>
    <n v="68"/>
    <x v="1"/>
    <x v="1"/>
  </r>
  <r>
    <n v="2227"/>
    <n v="1958"/>
    <s v="2n Cycle"/>
    <s v="Together"/>
    <n v="26490"/>
    <n v="0"/>
    <n v="0"/>
    <x v="108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n v="210"/>
    <n v="9"/>
    <n v="70"/>
    <n v="116.67"/>
    <n v="23.33"/>
    <x v="3"/>
    <n v="68"/>
    <x v="1"/>
    <x v="0"/>
  </r>
  <r>
    <n v="11187"/>
    <n v="1978"/>
    <s v="Basic"/>
    <s v="Single"/>
    <n v="26487"/>
    <n v="1"/>
    <n v="0"/>
    <x v="167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n v="69"/>
    <n v="6"/>
    <n v="23"/>
    <n v="34.5"/>
    <n v="11.5"/>
    <x v="3"/>
    <n v="48"/>
    <x v="0"/>
    <x v="4"/>
  </r>
  <r>
    <n v="10401"/>
    <n v="1976"/>
    <s v="2n Cycle"/>
    <s v="Together"/>
    <n v="26326"/>
    <n v="0"/>
    <n v="0"/>
    <x v="645"/>
    <n v="12"/>
    <n v="1"/>
    <n v="0"/>
    <n v="5"/>
    <n v="0"/>
    <n v="3"/>
    <n v="9"/>
    <n v="1"/>
    <n v="0"/>
    <n v="0"/>
    <n v="3"/>
    <n v="3"/>
    <n v="0"/>
    <n v="0"/>
    <n v="0"/>
    <n v="0"/>
    <n v="0"/>
    <n v="0"/>
    <n v="1"/>
    <n v="18"/>
    <n v="3"/>
    <n v="0"/>
    <n v="18"/>
    <n v="0"/>
    <x v="3"/>
    <n v="50"/>
    <x v="0"/>
    <x v="5"/>
  </r>
  <r>
    <n v="2261"/>
    <n v="1969"/>
    <s v="Graduation"/>
    <s v="Married"/>
    <n v="26304"/>
    <n v="1"/>
    <n v="0"/>
    <x v="317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n v="16"/>
    <n v="3"/>
    <n v="5.33"/>
    <n v="10.67"/>
    <n v="0"/>
    <x v="3"/>
    <n v="57"/>
    <x v="1"/>
    <x v="5"/>
  </r>
  <r>
    <n v="2157"/>
    <n v="1972"/>
    <s v="Graduation"/>
    <s v="Together"/>
    <n v="26290"/>
    <n v="1"/>
    <n v="1"/>
    <x v="35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n v="77"/>
    <n v="6"/>
    <n v="25.67"/>
    <n v="51.33"/>
    <n v="0"/>
    <x v="3"/>
    <n v="54"/>
    <x v="0"/>
    <x v="4"/>
  </r>
  <r>
    <n v="1176"/>
    <n v="1973"/>
    <s v="Graduation"/>
    <s v="Married"/>
    <n v="26228"/>
    <n v="1"/>
    <n v="0"/>
    <x v="328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n v="25"/>
    <n v="3"/>
    <n v="8.33"/>
    <n v="16.670000000000002"/>
    <n v="0"/>
    <x v="3"/>
    <n v="53"/>
    <x v="0"/>
    <x v="1"/>
  </r>
  <r>
    <n v="6919"/>
    <n v="1978"/>
    <s v="2n Cycle"/>
    <s v="Married"/>
    <n v="26224"/>
    <n v="1"/>
    <n v="0"/>
    <x v="3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n v="63"/>
    <n v="6"/>
    <n v="21"/>
    <n v="31.5"/>
    <n v="10.5"/>
    <x v="3"/>
    <n v="48"/>
    <x v="0"/>
    <x v="1"/>
  </r>
  <r>
    <n v="8477"/>
    <n v="1956"/>
    <s v="Graduation"/>
    <s v="Divorced"/>
    <n v="26150"/>
    <n v="2"/>
    <n v="1"/>
    <x v="28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n v="28"/>
    <n v="4"/>
    <n v="7"/>
    <n v="21"/>
    <n v="0"/>
    <x v="3"/>
    <n v="70"/>
    <x v="1"/>
    <x v="1"/>
  </r>
  <r>
    <n v="10203"/>
    <n v="1990"/>
    <s v="Graduation"/>
    <s v="Single"/>
    <n v="26095"/>
    <n v="1"/>
    <n v="0"/>
    <x v="585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n v="42"/>
    <n v="4"/>
    <n v="10.5"/>
    <n v="31.5"/>
    <n v="0"/>
    <x v="3"/>
    <n v="36"/>
    <x v="3"/>
    <x v="1"/>
  </r>
  <r>
    <n v="11188"/>
    <n v="1957"/>
    <s v="Graduation"/>
    <s v="Together"/>
    <n v="26091"/>
    <n v="1"/>
    <n v="1"/>
    <x v="143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n v="89"/>
    <n v="6"/>
    <n v="29.67"/>
    <n v="44.5"/>
    <n v="14.83"/>
    <x v="3"/>
    <n v="69"/>
    <x v="1"/>
    <x v="1"/>
  </r>
  <r>
    <n v="3152"/>
    <n v="1957"/>
    <s v="Graduation"/>
    <s v="Together"/>
    <n v="26091"/>
    <n v="1"/>
    <n v="1"/>
    <x v="143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n v="89"/>
    <n v="6"/>
    <n v="29.67"/>
    <n v="44.5"/>
    <n v="14.83"/>
    <x v="3"/>
    <n v="69"/>
    <x v="1"/>
    <x v="3"/>
  </r>
  <r>
    <n v="1321"/>
    <n v="1974"/>
    <s v="Graduation"/>
    <s v="Married"/>
    <n v="26067"/>
    <n v="1"/>
    <n v="0"/>
    <x v="543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n v="56"/>
    <n v="6"/>
    <n v="28"/>
    <n v="28"/>
    <n v="0"/>
    <x v="3"/>
    <n v="52"/>
    <x v="0"/>
    <x v="4"/>
  </r>
  <r>
    <n v="1777"/>
    <n v="1980"/>
    <s v="Basic"/>
    <s v="Married"/>
    <n v="25965"/>
    <n v="0"/>
    <n v="0"/>
    <x v="37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n v="74"/>
    <n v="5"/>
    <n v="29.6"/>
    <n v="44.4"/>
    <n v="0"/>
    <x v="3"/>
    <n v="46"/>
    <x v="0"/>
    <x v="1"/>
  </r>
  <r>
    <n v="5740"/>
    <n v="1970"/>
    <s v="2n Cycle"/>
    <s v="Divorced"/>
    <n v="25959"/>
    <n v="1"/>
    <n v="1"/>
    <x v="257"/>
    <n v="1"/>
    <n v="4"/>
    <n v="2"/>
    <n v="12"/>
    <n v="7"/>
    <n v="5"/>
    <n v="26"/>
    <n v="2"/>
    <n v="1"/>
    <n v="2"/>
    <n v="2"/>
    <n v="6"/>
    <n v="0"/>
    <n v="0"/>
    <n v="0"/>
    <n v="0"/>
    <n v="0"/>
    <n v="1"/>
    <n v="0"/>
    <n v="56"/>
    <n v="5"/>
    <n v="11.2"/>
    <n v="22.4"/>
    <n v="22.4"/>
    <x v="3"/>
    <n v="56"/>
    <x v="1"/>
    <x v="1"/>
  </r>
  <r>
    <n v="606"/>
    <n v="1967"/>
    <s v="Graduation"/>
    <s v="Single"/>
    <n v="25930"/>
    <n v="1"/>
    <n v="1"/>
    <x v="61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n v="15"/>
    <n v="3"/>
    <n v="5"/>
    <n v="10"/>
    <n v="0"/>
    <x v="3"/>
    <n v="59"/>
    <x v="1"/>
    <x v="1"/>
  </r>
  <r>
    <n v="1715"/>
    <n v="1978"/>
    <s v="Graduation"/>
    <s v="Together"/>
    <n v="25851"/>
    <n v="1"/>
    <n v="0"/>
    <x v="508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n v="48"/>
    <n v="5"/>
    <n v="19.2"/>
    <n v="28.8"/>
    <n v="0"/>
    <x v="3"/>
    <n v="48"/>
    <x v="0"/>
    <x v="6"/>
  </r>
  <r>
    <n v="6147"/>
    <n v="1971"/>
    <s v="Graduation"/>
    <s v="Divorced"/>
    <n v="25818"/>
    <n v="1"/>
    <n v="0"/>
    <x v="462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n v="28"/>
    <n v="3"/>
    <n v="0"/>
    <n v="18.670000000000002"/>
    <n v="9.33"/>
    <x v="3"/>
    <n v="55"/>
    <x v="1"/>
    <x v="5"/>
  </r>
  <r>
    <n v="7034"/>
    <n v="1978"/>
    <s v="2n Cycle"/>
    <s v="Married"/>
    <n v="25804"/>
    <n v="1"/>
    <n v="0"/>
    <x v="558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n v="55"/>
    <n v="5"/>
    <n v="22"/>
    <n v="33"/>
    <n v="0"/>
    <x v="3"/>
    <n v="48"/>
    <x v="0"/>
    <x v="4"/>
  </r>
  <r>
    <n v="8082"/>
    <n v="1971"/>
    <s v="Graduation"/>
    <s v="Married"/>
    <n v="25721"/>
    <n v="1"/>
    <n v="0"/>
    <x v="554"/>
    <n v="75"/>
    <n v="1"/>
    <n v="3"/>
    <n v="6"/>
    <n v="3"/>
    <n v="6"/>
    <n v="15"/>
    <n v="1"/>
    <n v="1"/>
    <n v="1"/>
    <n v="2"/>
    <n v="7"/>
    <n v="0"/>
    <n v="0"/>
    <n v="0"/>
    <n v="0"/>
    <n v="0"/>
    <n v="1"/>
    <n v="0"/>
    <n v="34"/>
    <n v="4"/>
    <n v="8.5"/>
    <n v="17"/>
    <n v="8.5"/>
    <x v="3"/>
    <n v="55"/>
    <x v="1"/>
    <x v="6"/>
  </r>
  <r>
    <n v="11086"/>
    <n v="1984"/>
    <s v="Basic"/>
    <s v="Single"/>
    <n v="25707"/>
    <n v="1"/>
    <n v="0"/>
    <x v="574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n v="21"/>
    <n v="4"/>
    <n v="5.25"/>
    <n v="15.75"/>
    <n v="0"/>
    <x v="3"/>
    <n v="42"/>
    <x v="0"/>
    <x v="1"/>
  </r>
  <r>
    <n v="35"/>
    <n v="1987"/>
    <s v="Graduation"/>
    <s v="Married"/>
    <n v="25545"/>
    <n v="1"/>
    <n v="0"/>
    <x v="415"/>
    <n v="35"/>
    <n v="32"/>
    <n v="1"/>
    <n v="64"/>
    <n v="16"/>
    <n v="12"/>
    <n v="85"/>
    <n v="3"/>
    <n v="2"/>
    <n v="2"/>
    <n v="3"/>
    <n v="6"/>
    <n v="0"/>
    <n v="0"/>
    <n v="0"/>
    <n v="0"/>
    <n v="0"/>
    <n v="1"/>
    <n v="0"/>
    <n v="210"/>
    <n v="7"/>
    <n v="60"/>
    <n v="90"/>
    <n v="60"/>
    <x v="3"/>
    <n v="39"/>
    <x v="3"/>
    <x v="1"/>
  </r>
  <r>
    <n v="8524"/>
    <n v="1974"/>
    <s v="PhD"/>
    <s v="Divorced"/>
    <n v="25509"/>
    <n v="1"/>
    <n v="0"/>
    <x v="105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n v="101"/>
    <n v="6"/>
    <n v="50.5"/>
    <n v="50.5"/>
    <n v="0"/>
    <x v="3"/>
    <n v="52"/>
    <x v="0"/>
    <x v="1"/>
  </r>
  <r>
    <n v="5093"/>
    <n v="1974"/>
    <s v="PhD"/>
    <s v="Divorced"/>
    <n v="25509"/>
    <n v="1"/>
    <n v="0"/>
    <x v="105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n v="101"/>
    <n v="6"/>
    <n v="50.5"/>
    <n v="50.5"/>
    <n v="0"/>
    <x v="3"/>
    <n v="52"/>
    <x v="0"/>
    <x v="1"/>
  </r>
  <r>
    <n v="5692"/>
    <n v="1989"/>
    <s v="Basic"/>
    <s v="Married"/>
    <n v="25443"/>
    <n v="1"/>
    <n v="0"/>
    <x v="14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n v="32"/>
    <n v="4"/>
    <n v="8"/>
    <n v="24"/>
    <n v="0"/>
    <x v="3"/>
    <n v="37"/>
    <x v="3"/>
    <x v="0"/>
  </r>
  <r>
    <n v="2478"/>
    <n v="1973"/>
    <s v="Graduation"/>
    <s v="Married"/>
    <n v="25410"/>
    <n v="1"/>
    <n v="0"/>
    <x v="27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n v="38"/>
    <n v="5"/>
    <n v="7.6"/>
    <n v="30.4"/>
    <n v="0"/>
    <x v="3"/>
    <n v="53"/>
    <x v="0"/>
    <x v="1"/>
  </r>
  <r>
    <n v="13"/>
    <n v="1947"/>
    <s v="PhD"/>
    <s v="Widow"/>
    <n v="25358"/>
    <n v="0"/>
    <n v="1"/>
    <x v="46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n v="32"/>
    <n v="4"/>
    <n v="8"/>
    <n v="24"/>
    <n v="0"/>
    <x v="3"/>
    <n v="79"/>
    <x v="2"/>
    <x v="0"/>
  </r>
  <r>
    <n v="3665"/>
    <n v="1977"/>
    <s v="2n Cycle"/>
    <s v="Together"/>
    <n v="25315"/>
    <n v="1"/>
    <n v="0"/>
    <x v="64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n v="54"/>
    <n v="6"/>
    <n v="27"/>
    <n v="27"/>
    <n v="0"/>
    <x v="3"/>
    <n v="49"/>
    <x v="0"/>
    <x v="1"/>
  </r>
  <r>
    <n v="78"/>
    <n v="1969"/>
    <s v="Graduation"/>
    <s v="Married"/>
    <n v="25293"/>
    <n v="1"/>
    <n v="0"/>
    <x v="616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n v="37"/>
    <n v="4"/>
    <n v="9.25"/>
    <n v="18.5"/>
    <n v="9.25"/>
    <x v="3"/>
    <n v="57"/>
    <x v="1"/>
    <x v="1"/>
  </r>
  <r>
    <n v="5517"/>
    <n v="1969"/>
    <s v="Graduation"/>
    <s v="Married"/>
    <n v="25293"/>
    <n v="1"/>
    <n v="0"/>
    <x v="616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n v="37"/>
    <n v="4"/>
    <n v="9.25"/>
    <n v="18.5"/>
    <n v="9.25"/>
    <x v="3"/>
    <n v="57"/>
    <x v="1"/>
    <x v="6"/>
  </r>
  <r>
    <n v="3518"/>
    <n v="1983"/>
    <s v="Graduation"/>
    <s v="Married"/>
    <n v="25271"/>
    <n v="1"/>
    <n v="0"/>
    <x v="373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n v="50"/>
    <n v="4"/>
    <n v="12.5"/>
    <n v="25"/>
    <n v="12.5"/>
    <x v="3"/>
    <n v="43"/>
    <x v="0"/>
    <x v="3"/>
  </r>
  <r>
    <n v="1940"/>
    <n v="1986"/>
    <s v="Graduation"/>
    <s v="Married"/>
    <n v="25252"/>
    <n v="1"/>
    <n v="0"/>
    <x v="559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n v="18"/>
    <n v="3"/>
    <n v="6"/>
    <n v="12"/>
    <n v="0"/>
    <x v="3"/>
    <n v="40"/>
    <x v="0"/>
    <x v="6"/>
  </r>
  <r>
    <n v="1646"/>
    <n v="1972"/>
    <s v="Basic"/>
    <s v="Married"/>
    <n v="25224"/>
    <n v="1"/>
    <n v="0"/>
    <x v="624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n v="46"/>
    <n v="5"/>
    <n v="9.1999999999999993"/>
    <n v="27.6"/>
    <n v="9.1999999999999993"/>
    <x v="3"/>
    <n v="54"/>
    <x v="0"/>
    <x v="4"/>
  </r>
  <r>
    <n v="10067"/>
    <n v="1976"/>
    <s v="2n Cycle"/>
    <s v="Together"/>
    <n v="25176"/>
    <n v="1"/>
    <n v="1"/>
    <x v="646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n v="13"/>
    <n v="3"/>
    <n v="4.33"/>
    <n v="8.67"/>
    <n v="0"/>
    <x v="3"/>
    <n v="50"/>
    <x v="0"/>
    <x v="5"/>
  </r>
  <r>
    <n v="11003"/>
    <n v="1980"/>
    <s v="2n Cycle"/>
    <s v="Together"/>
    <n v="25130"/>
    <n v="1"/>
    <n v="0"/>
    <x v="333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n v="50"/>
    <n v="5"/>
    <n v="20"/>
    <n v="30"/>
    <n v="0"/>
    <x v="3"/>
    <n v="46"/>
    <x v="0"/>
    <x v="4"/>
  </r>
  <r>
    <n v="5010"/>
    <n v="1988"/>
    <s v="Graduation"/>
    <s v="Single"/>
    <n v="25008"/>
    <n v="1"/>
    <n v="0"/>
    <x v="89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n v="34"/>
    <n v="4"/>
    <n v="8.5"/>
    <n v="25.5"/>
    <n v="0"/>
    <x v="3"/>
    <n v="38"/>
    <x v="3"/>
    <x v="1"/>
  </r>
  <r>
    <n v="9850"/>
    <n v="1972"/>
    <s v="2n Cycle"/>
    <s v="Married"/>
    <n v="24884"/>
    <n v="1"/>
    <n v="0"/>
    <x v="23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n v="19"/>
    <n v="3"/>
    <n v="0"/>
    <n v="19"/>
    <n v="0"/>
    <x v="3"/>
    <n v="54"/>
    <x v="0"/>
    <x v="1"/>
  </r>
  <r>
    <n v="9733"/>
    <n v="1978"/>
    <s v="Basic"/>
    <s v="Together"/>
    <n v="24882"/>
    <n v="1"/>
    <n v="0"/>
    <x v="468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n v="80"/>
    <n v="4"/>
    <n v="20"/>
    <n v="40"/>
    <n v="20"/>
    <x v="3"/>
    <n v="48"/>
    <x v="0"/>
    <x v="3"/>
  </r>
  <r>
    <n v="8462"/>
    <n v="1978"/>
    <s v="Basic"/>
    <s v="Together"/>
    <n v="24882"/>
    <n v="1"/>
    <n v="0"/>
    <x v="468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n v="80"/>
    <n v="4"/>
    <n v="20"/>
    <n v="40"/>
    <n v="20"/>
    <x v="3"/>
    <n v="48"/>
    <x v="0"/>
    <x v="1"/>
  </r>
  <r>
    <n v="8443"/>
    <n v="1972"/>
    <s v="Graduation"/>
    <s v="Single"/>
    <n v="24762"/>
    <n v="1"/>
    <n v="0"/>
    <x v="207"/>
    <n v="16"/>
    <n v="6"/>
    <n v="10"/>
    <n v="12"/>
    <n v="3"/>
    <n v="15"/>
    <n v="40"/>
    <n v="3"/>
    <n v="3"/>
    <n v="1"/>
    <n v="2"/>
    <n v="8"/>
    <n v="1"/>
    <n v="0"/>
    <n v="0"/>
    <n v="0"/>
    <n v="0"/>
    <n v="1"/>
    <n v="0"/>
    <n v="86"/>
    <n v="6"/>
    <n v="43"/>
    <n v="28.67"/>
    <n v="14.33"/>
    <x v="3"/>
    <n v="54"/>
    <x v="0"/>
    <x v="0"/>
  </r>
  <r>
    <n v="7937"/>
    <n v="1982"/>
    <s v="Graduation"/>
    <s v="Married"/>
    <n v="24711"/>
    <n v="0"/>
    <n v="0"/>
    <x v="536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n v="58"/>
    <n v="6"/>
    <n v="29"/>
    <n v="29"/>
    <n v="0"/>
    <x v="3"/>
    <n v="44"/>
    <x v="0"/>
    <x v="1"/>
  </r>
  <r>
    <n v="8541"/>
    <n v="1990"/>
    <s v="2n Cycle"/>
    <s v="Married"/>
    <n v="24683"/>
    <n v="1"/>
    <n v="0"/>
    <x v="223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n v="41"/>
    <n v="6"/>
    <n v="13.67"/>
    <n v="27.33"/>
    <n v="0"/>
    <x v="3"/>
    <n v="36"/>
    <x v="3"/>
    <x v="1"/>
  </r>
  <r>
    <n v="9530"/>
    <n v="1988"/>
    <s v="Graduation"/>
    <s v="Married"/>
    <n v="24645"/>
    <n v="1"/>
    <n v="0"/>
    <x v="296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n v="17"/>
    <n v="3"/>
    <n v="5.67"/>
    <n v="11.33"/>
    <n v="0"/>
    <x v="3"/>
    <n v="38"/>
    <x v="3"/>
    <x v="0"/>
  </r>
  <r>
    <n v="4098"/>
    <n v="1973"/>
    <s v="Graduation"/>
    <s v="Married"/>
    <n v="24639"/>
    <n v="1"/>
    <n v="1"/>
    <x v="537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n v="44"/>
    <n v="6"/>
    <n v="14.67"/>
    <n v="29.33"/>
    <n v="0"/>
    <x v="3"/>
    <n v="53"/>
    <x v="0"/>
    <x v="6"/>
  </r>
  <r>
    <n v="3829"/>
    <n v="1979"/>
    <s v="Basic"/>
    <s v="Together"/>
    <n v="24594"/>
    <n v="1"/>
    <n v="0"/>
    <x v="64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n v="29"/>
    <n v="4"/>
    <n v="7.25"/>
    <n v="21.75"/>
    <n v="0"/>
    <x v="3"/>
    <n v="47"/>
    <x v="0"/>
    <x v="0"/>
  </r>
  <r>
    <n v="8373"/>
    <n v="1979"/>
    <s v="Basic"/>
    <s v="Together"/>
    <n v="24594"/>
    <n v="1"/>
    <n v="0"/>
    <x v="64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n v="29"/>
    <n v="4"/>
    <n v="7.25"/>
    <n v="21.75"/>
    <n v="0"/>
    <x v="3"/>
    <n v="47"/>
    <x v="0"/>
    <x v="4"/>
  </r>
  <r>
    <n v="3032"/>
    <n v="1984"/>
    <s v="Graduation"/>
    <s v="Married"/>
    <n v="24570"/>
    <n v="1"/>
    <n v="0"/>
    <x v="67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n v="193"/>
    <n v="8"/>
    <n v="96.5"/>
    <n v="96.5"/>
    <n v="0"/>
    <x v="3"/>
    <n v="42"/>
    <x v="0"/>
    <x v="1"/>
  </r>
  <r>
    <n v="4669"/>
    <n v="1981"/>
    <s v="Basic"/>
    <s v="Married"/>
    <n v="24480"/>
    <n v="1"/>
    <n v="0"/>
    <x v="508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n v="102"/>
    <n v="7"/>
    <n v="43.71"/>
    <n v="58.29"/>
    <n v="0"/>
    <x v="3"/>
    <n v="45"/>
    <x v="0"/>
    <x v="0"/>
  </r>
  <r>
    <n v="10084"/>
    <n v="1972"/>
    <s v="Graduation"/>
    <s v="Married"/>
    <n v="24434"/>
    <n v="2"/>
    <n v="0"/>
    <x v="109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n v="50"/>
    <n v="5"/>
    <n v="20"/>
    <n v="20"/>
    <n v="10"/>
    <x v="3"/>
    <n v="54"/>
    <x v="0"/>
    <x v="3"/>
  </r>
  <r>
    <n v="5871"/>
    <n v="1979"/>
    <s v="Master"/>
    <s v="Together"/>
    <n v="24401"/>
    <n v="0"/>
    <n v="0"/>
    <x v="358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n v="467"/>
    <n v="13"/>
    <n v="215.54"/>
    <n v="215.54"/>
    <n v="35.92"/>
    <x v="3"/>
    <n v="47"/>
    <x v="0"/>
    <x v="0"/>
  </r>
  <r>
    <n v="5181"/>
    <n v="1982"/>
    <s v="Basic"/>
    <s v="Single"/>
    <n v="24367"/>
    <n v="1"/>
    <n v="0"/>
    <x v="615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n v="24"/>
    <n v="3"/>
    <n v="8"/>
    <n v="16"/>
    <n v="0"/>
    <x v="3"/>
    <n v="44"/>
    <x v="0"/>
    <x v="1"/>
  </r>
  <r>
    <n v="10398"/>
    <n v="1981"/>
    <s v="2n Cycle"/>
    <s v="Single"/>
    <n v="24336"/>
    <n v="1"/>
    <n v="0"/>
    <x v="244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n v="31"/>
    <n v="3"/>
    <n v="10.33"/>
    <n v="20.67"/>
    <n v="0"/>
    <x v="3"/>
    <n v="45"/>
    <x v="0"/>
    <x v="1"/>
  </r>
  <r>
    <n v="8151"/>
    <n v="1990"/>
    <s v="Basic"/>
    <s v="Married"/>
    <n v="24279"/>
    <n v="0"/>
    <n v="0"/>
    <x v="648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n v="263"/>
    <n v="8"/>
    <n v="131.5"/>
    <n v="98.63"/>
    <n v="32.880000000000003"/>
    <x v="3"/>
    <n v="36"/>
    <x v="3"/>
    <x v="1"/>
  </r>
  <r>
    <n v="4179"/>
    <n v="1959"/>
    <s v="Graduation"/>
    <s v="Together"/>
    <n v="24221"/>
    <n v="0"/>
    <n v="0"/>
    <x v="164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n v="55"/>
    <n v="5"/>
    <n v="11"/>
    <n v="33"/>
    <n v="11"/>
    <x v="3"/>
    <n v="67"/>
    <x v="1"/>
    <x v="1"/>
  </r>
  <r>
    <n v="4860"/>
    <n v="1970"/>
    <s v="Graduation"/>
    <s v="Single"/>
    <n v="24206"/>
    <n v="1"/>
    <n v="0"/>
    <x v="251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n v="25"/>
    <n v="4"/>
    <n v="6.25"/>
    <n v="18.75"/>
    <n v="0"/>
    <x v="3"/>
    <n v="56"/>
    <x v="1"/>
    <x v="1"/>
  </r>
  <r>
    <n v="10914"/>
    <n v="1970"/>
    <s v="Graduation"/>
    <s v="Single"/>
    <n v="24163"/>
    <n v="1"/>
    <n v="1"/>
    <x v="445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n v="17"/>
    <n v="4"/>
    <n v="4.25"/>
    <n v="12.75"/>
    <n v="0"/>
    <x v="3"/>
    <n v="56"/>
    <x v="1"/>
    <x v="1"/>
  </r>
  <r>
    <n v="2861"/>
    <n v="1983"/>
    <s v="Graduation"/>
    <s v="Single"/>
    <n v="24072"/>
    <n v="1"/>
    <n v="0"/>
    <x v="194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n v="23"/>
    <n v="3"/>
    <n v="7.67"/>
    <n v="15.33"/>
    <n v="0"/>
    <x v="3"/>
    <n v="43"/>
    <x v="0"/>
    <x v="1"/>
  </r>
  <r>
    <n v="2541"/>
    <n v="1976"/>
    <s v="Graduation"/>
    <s v="Married"/>
    <n v="24027"/>
    <n v="1"/>
    <n v="0"/>
    <x v="649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n v="48"/>
    <n v="5"/>
    <n v="19.2"/>
    <n v="28.8"/>
    <n v="0"/>
    <x v="3"/>
    <n v="50"/>
    <x v="0"/>
    <x v="1"/>
  </r>
  <r>
    <n v="9491"/>
    <n v="1984"/>
    <s v="Graduation"/>
    <s v="Together"/>
    <n v="23976"/>
    <n v="1"/>
    <n v="0"/>
    <x v="151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n v="66"/>
    <n v="7"/>
    <n v="28.29"/>
    <n v="28.29"/>
    <n v="9.43"/>
    <x v="3"/>
    <n v="42"/>
    <x v="0"/>
    <x v="0"/>
  </r>
  <r>
    <n v="10837"/>
    <n v="1975"/>
    <s v="Graduation"/>
    <s v="Married"/>
    <n v="23957"/>
    <n v="1"/>
    <n v="0"/>
    <x v="555"/>
    <n v="47"/>
    <n v="2"/>
    <n v="1"/>
    <n v="18"/>
    <n v="20"/>
    <n v="11"/>
    <n v="16"/>
    <n v="1"/>
    <n v="2"/>
    <n v="0"/>
    <n v="3"/>
    <n v="6"/>
    <n v="0"/>
    <n v="0"/>
    <n v="0"/>
    <n v="0"/>
    <n v="0"/>
    <n v="1"/>
    <n v="0"/>
    <n v="68"/>
    <n v="5"/>
    <n v="27.2"/>
    <n v="40.799999999999997"/>
    <n v="0"/>
    <x v="3"/>
    <n v="51"/>
    <x v="0"/>
    <x v="4"/>
  </r>
  <r>
    <n v="5252"/>
    <n v="1969"/>
    <s v="Graduation"/>
    <s v="Divorced"/>
    <n v="23910"/>
    <n v="1"/>
    <n v="0"/>
    <x v="137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n v="67"/>
    <n v="5"/>
    <n v="26.8"/>
    <n v="40.200000000000003"/>
    <n v="0"/>
    <x v="3"/>
    <n v="57"/>
    <x v="1"/>
    <x v="1"/>
  </r>
  <r>
    <n v="9612"/>
    <n v="1987"/>
    <s v="2n Cycle"/>
    <s v="Single"/>
    <n v="23830"/>
    <n v="0"/>
    <n v="0"/>
    <x v="7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n v="43"/>
    <n v="4"/>
    <n v="10.75"/>
    <n v="32.25"/>
    <n v="0"/>
    <x v="3"/>
    <n v="39"/>
    <x v="3"/>
    <x v="1"/>
  </r>
  <r>
    <n v="5393"/>
    <n v="1977"/>
    <s v="Graduation"/>
    <s v="Single"/>
    <n v="23763"/>
    <n v="1"/>
    <n v="0"/>
    <x v="353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n v="42"/>
    <n v="4"/>
    <n v="10.5"/>
    <n v="31.5"/>
    <n v="0"/>
    <x v="3"/>
    <n v="49"/>
    <x v="0"/>
    <x v="1"/>
  </r>
  <r>
    <n v="7527"/>
    <n v="1968"/>
    <s v="Master"/>
    <s v="Divorced"/>
    <n v="23748"/>
    <n v="1"/>
    <n v="0"/>
    <x v="582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n v="76"/>
    <n v="6"/>
    <n v="25.33"/>
    <n v="38"/>
    <n v="12.67"/>
    <x v="3"/>
    <n v="58"/>
    <x v="1"/>
    <x v="1"/>
  </r>
  <r>
    <n v="8686"/>
    <n v="1979"/>
    <s v="Basic"/>
    <s v="Together"/>
    <n v="23724"/>
    <n v="1"/>
    <n v="0"/>
    <x v="153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n v="75"/>
    <n v="5"/>
    <n v="30"/>
    <n v="45"/>
    <n v="0"/>
    <x v="3"/>
    <n v="47"/>
    <x v="0"/>
    <x v="1"/>
  </r>
  <r>
    <n v="10755"/>
    <n v="1976"/>
    <s v="2n Cycle"/>
    <s v="Married"/>
    <n v="23718"/>
    <n v="1"/>
    <n v="0"/>
    <x v="64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n v="81"/>
    <n v="6"/>
    <n v="40.5"/>
    <n v="27"/>
    <n v="13.5"/>
    <x v="3"/>
    <n v="50"/>
    <x v="0"/>
    <x v="6"/>
  </r>
  <r>
    <n v="2936"/>
    <n v="1982"/>
    <s v="Master"/>
    <s v="Together"/>
    <n v="23661"/>
    <n v="1"/>
    <n v="0"/>
    <x v="375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n v="23"/>
    <n v="4"/>
    <n v="5.75"/>
    <n v="17.25"/>
    <n v="0"/>
    <x v="3"/>
    <n v="44"/>
    <x v="0"/>
    <x v="0"/>
  </r>
  <r>
    <n v="2230"/>
    <n v="1970"/>
    <s v="PhD"/>
    <s v="Married"/>
    <n v="23626"/>
    <n v="1"/>
    <n v="0"/>
    <x v="226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n v="43"/>
    <n v="7"/>
    <n v="18.43"/>
    <n v="18.43"/>
    <n v="6.14"/>
    <x v="3"/>
    <n v="56"/>
    <x v="1"/>
    <x v="5"/>
  </r>
  <r>
    <n v="7301"/>
    <n v="1982"/>
    <s v="2n Cycle"/>
    <s v="Single"/>
    <n v="23616"/>
    <n v="1"/>
    <n v="0"/>
    <x v="287"/>
    <n v="76"/>
    <n v="4"/>
    <n v="22"/>
    <n v="11"/>
    <n v="3"/>
    <n v="7"/>
    <n v="32"/>
    <n v="2"/>
    <n v="3"/>
    <n v="0"/>
    <n v="3"/>
    <n v="8"/>
    <n v="0"/>
    <n v="0"/>
    <n v="0"/>
    <n v="0"/>
    <n v="0"/>
    <n v="1"/>
    <n v="0"/>
    <n v="79"/>
    <n v="6"/>
    <n v="39.5"/>
    <n v="39.5"/>
    <n v="0"/>
    <x v="3"/>
    <n v="44"/>
    <x v="0"/>
    <x v="1"/>
  </r>
  <r>
    <n v="5346"/>
    <n v="1973"/>
    <s v="2n Cycle"/>
    <s v="Married"/>
    <n v="23559"/>
    <n v="1"/>
    <n v="0"/>
    <x v="56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n v="79"/>
    <n v="6"/>
    <n v="39.5"/>
    <n v="39.5"/>
    <n v="0"/>
    <x v="3"/>
    <n v="53"/>
    <x v="0"/>
    <x v="5"/>
  </r>
  <r>
    <n v="9727"/>
    <n v="1957"/>
    <s v="Graduation"/>
    <s v="Married"/>
    <n v="23539"/>
    <n v="0"/>
    <n v="0"/>
    <x v="217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n v="81"/>
    <n v="6"/>
    <n v="27"/>
    <n v="54"/>
    <n v="0"/>
    <x v="3"/>
    <n v="69"/>
    <x v="1"/>
    <x v="4"/>
  </r>
  <r>
    <n v="7788"/>
    <n v="1983"/>
    <s v="PhD"/>
    <s v="Married"/>
    <n v="23536"/>
    <n v="1"/>
    <n v="0"/>
    <x v="65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n v="10"/>
    <n v="3"/>
    <n v="0"/>
    <n v="10"/>
    <n v="0"/>
    <x v="3"/>
    <n v="43"/>
    <x v="0"/>
    <x v="1"/>
  </r>
  <r>
    <n v="1744"/>
    <n v="1965"/>
    <s v="Basic"/>
    <s v="Single"/>
    <n v="23529"/>
    <n v="0"/>
    <n v="1"/>
    <x v="513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n v="54"/>
    <n v="4"/>
    <n v="13.5"/>
    <n v="27"/>
    <n v="13.5"/>
    <x v="3"/>
    <n v="61"/>
    <x v="1"/>
    <x v="1"/>
  </r>
  <r>
    <n v="6673"/>
    <n v="1965"/>
    <s v="Graduation"/>
    <s v="Single"/>
    <n v="23478"/>
    <n v="0"/>
    <n v="0"/>
    <x v="261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n v="129"/>
    <n v="6"/>
    <n v="64.5"/>
    <n v="64.5"/>
    <n v="0"/>
    <x v="3"/>
    <n v="61"/>
    <x v="1"/>
    <x v="2"/>
  </r>
  <r>
    <n v="898"/>
    <n v="1986"/>
    <s v="Graduation"/>
    <s v="Married"/>
    <n v="23477"/>
    <n v="1"/>
    <n v="0"/>
    <x v="321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n v="147"/>
    <n v="7"/>
    <n v="63"/>
    <n v="84"/>
    <n v="0"/>
    <x v="3"/>
    <n v="40"/>
    <x v="0"/>
    <x v="1"/>
  </r>
  <r>
    <n v="798"/>
    <n v="1987"/>
    <s v="Graduation"/>
    <s v="Single"/>
    <n v="23442"/>
    <n v="1"/>
    <n v="0"/>
    <x v="491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n v="27"/>
    <n v="4"/>
    <n v="6.75"/>
    <n v="20.25"/>
    <n v="0"/>
    <x v="3"/>
    <n v="39"/>
    <x v="3"/>
    <x v="1"/>
  </r>
  <r>
    <n v="3745"/>
    <n v="1988"/>
    <s v="2n Cycle"/>
    <s v="Married"/>
    <n v="23331"/>
    <n v="1"/>
    <n v="0"/>
    <x v="245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n v="103"/>
    <n v="6"/>
    <n v="51.5"/>
    <n v="51.5"/>
    <n v="0"/>
    <x v="3"/>
    <n v="38"/>
    <x v="3"/>
    <x v="3"/>
  </r>
  <r>
    <n v="9771"/>
    <n v="1988"/>
    <s v="2n Cycle"/>
    <s v="Single"/>
    <n v="23331"/>
    <n v="1"/>
    <n v="0"/>
    <x v="318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n v="269"/>
    <n v="11"/>
    <n v="122.27"/>
    <n v="122.27"/>
    <n v="24.45"/>
    <x v="3"/>
    <n v="38"/>
    <x v="3"/>
    <x v="3"/>
  </r>
  <r>
    <n v="10364"/>
    <n v="1959"/>
    <s v="Graduation"/>
    <s v="Divorced"/>
    <n v="23295"/>
    <n v="0"/>
    <n v="0"/>
    <x v="631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n v="20"/>
    <n v="3"/>
    <n v="6.67"/>
    <n v="13.33"/>
    <n v="0"/>
    <x v="3"/>
    <n v="67"/>
    <x v="1"/>
    <x v="1"/>
  </r>
  <r>
    <n v="153"/>
    <n v="1953"/>
    <s v="Graduation"/>
    <s v="Divorced"/>
    <n v="23272"/>
    <n v="0"/>
    <n v="0"/>
    <x v="34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n v="46"/>
    <n v="4"/>
    <n v="11.5"/>
    <n v="34.5"/>
    <n v="0"/>
    <x v="3"/>
    <n v="73"/>
    <x v="2"/>
    <x v="1"/>
  </r>
  <r>
    <n v="4297"/>
    <n v="1969"/>
    <s v="Graduation"/>
    <s v="Together"/>
    <n v="23228"/>
    <n v="1"/>
    <n v="0"/>
    <x v="258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n v="40"/>
    <n v="5"/>
    <n v="16"/>
    <n v="24"/>
    <n v="0"/>
    <x v="3"/>
    <n v="57"/>
    <x v="1"/>
    <x v="3"/>
  </r>
  <r>
    <n v="8182"/>
    <n v="1984"/>
    <s v="Graduation"/>
    <s v="Married"/>
    <n v="23228"/>
    <n v="1"/>
    <n v="0"/>
    <x v="552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n v="121"/>
    <n v="7"/>
    <n v="51.86"/>
    <n v="69.14"/>
    <n v="0"/>
    <x v="3"/>
    <n v="42"/>
    <x v="0"/>
    <x v="4"/>
  </r>
  <r>
    <n v="9672"/>
    <n v="1970"/>
    <s v="2n Cycle"/>
    <s v="Married"/>
    <n v="23162"/>
    <n v="1"/>
    <n v="1"/>
    <x v="36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n v="65"/>
    <n v="5"/>
    <n v="13"/>
    <n v="39"/>
    <n v="13"/>
    <x v="3"/>
    <n v="56"/>
    <x v="1"/>
    <x v="4"/>
  </r>
  <r>
    <n v="1878"/>
    <n v="1985"/>
    <s v="2n Cycle"/>
    <s v="Married"/>
    <n v="23148"/>
    <n v="0"/>
    <n v="0"/>
    <x v="402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n v="37"/>
    <n v="5"/>
    <n v="14.8"/>
    <n v="22.2"/>
    <n v="0"/>
    <x v="3"/>
    <n v="41"/>
    <x v="0"/>
    <x v="1"/>
  </r>
  <r>
    <n v="213"/>
    <n v="1963"/>
    <s v="PhD"/>
    <s v="Single"/>
    <n v="23091"/>
    <n v="1"/>
    <n v="1"/>
    <x v="8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n v="48"/>
    <n v="6"/>
    <n v="16"/>
    <n v="24"/>
    <n v="8"/>
    <x v="3"/>
    <n v="63"/>
    <x v="1"/>
    <x v="1"/>
  </r>
  <r>
    <n v="4023"/>
    <n v="1970"/>
    <s v="Graduation"/>
    <s v="Married"/>
    <n v="22979"/>
    <n v="1"/>
    <n v="0"/>
    <x v="618"/>
    <n v="29"/>
    <n v="16"/>
    <n v="17"/>
    <n v="19"/>
    <n v="20"/>
    <n v="21"/>
    <n v="22"/>
    <n v="3"/>
    <n v="3"/>
    <n v="2"/>
    <n v="2"/>
    <n v="8"/>
    <n v="0"/>
    <n v="0"/>
    <n v="0"/>
    <n v="0"/>
    <n v="0"/>
    <n v="1"/>
    <n v="0"/>
    <n v="115"/>
    <n v="7"/>
    <n v="49.29"/>
    <n v="32.86"/>
    <n v="32.86"/>
    <x v="3"/>
    <n v="56"/>
    <x v="1"/>
    <x v="1"/>
  </r>
  <r>
    <n v="304"/>
    <n v="1981"/>
    <s v="Master"/>
    <s v="Single"/>
    <n v="22944"/>
    <n v="1"/>
    <n v="0"/>
    <x v="49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n v="76"/>
    <n v="6"/>
    <n v="38"/>
    <n v="38"/>
    <n v="0"/>
    <x v="3"/>
    <n v="45"/>
    <x v="0"/>
    <x v="1"/>
  </r>
  <r>
    <n v="10735"/>
    <n v="1971"/>
    <s v="Graduation"/>
    <s v="Single"/>
    <n v="22804"/>
    <n v="1"/>
    <n v="0"/>
    <x v="651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n v="26"/>
    <n v="4"/>
    <n v="13"/>
    <n v="13"/>
    <n v="0"/>
    <x v="3"/>
    <n v="55"/>
    <x v="1"/>
    <x v="0"/>
  </r>
  <r>
    <n v="5068"/>
    <n v="1971"/>
    <s v="Graduation"/>
    <s v="Single"/>
    <n v="22804"/>
    <n v="1"/>
    <n v="0"/>
    <x v="651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n v="26"/>
    <n v="4"/>
    <n v="13"/>
    <n v="13"/>
    <n v="0"/>
    <x v="3"/>
    <n v="55"/>
    <x v="1"/>
    <x v="1"/>
  </r>
  <r>
    <n v="4838"/>
    <n v="1978"/>
    <s v="Graduation"/>
    <s v="Together"/>
    <n v="22775"/>
    <n v="1"/>
    <n v="0"/>
    <x v="271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n v="15"/>
    <n v="3"/>
    <n v="5"/>
    <n v="10"/>
    <n v="0"/>
    <x v="3"/>
    <n v="48"/>
    <x v="0"/>
    <x v="3"/>
  </r>
  <r>
    <n v="10207"/>
    <n v="1978"/>
    <s v="Graduation"/>
    <s v="Together"/>
    <n v="22775"/>
    <n v="1"/>
    <n v="0"/>
    <x v="271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n v="15"/>
    <n v="3"/>
    <n v="5"/>
    <n v="10"/>
    <n v="0"/>
    <x v="3"/>
    <n v="48"/>
    <x v="0"/>
    <x v="0"/>
  </r>
  <r>
    <n v="3112"/>
    <n v="1977"/>
    <s v="Master"/>
    <s v="Married"/>
    <n v="22701"/>
    <n v="1"/>
    <n v="0"/>
    <x v="66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n v="24"/>
    <n v="4"/>
    <n v="6"/>
    <n v="18"/>
    <n v="0"/>
    <x v="3"/>
    <n v="49"/>
    <x v="0"/>
    <x v="1"/>
  </r>
  <r>
    <n v="8140"/>
    <n v="1973"/>
    <s v="Graduation"/>
    <s v="Together"/>
    <n v="22682"/>
    <n v="1"/>
    <n v="0"/>
    <x v="428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n v="95"/>
    <n v="7"/>
    <n v="27.14"/>
    <n v="54.29"/>
    <n v="13.57"/>
    <x v="3"/>
    <n v="53"/>
    <x v="0"/>
    <x v="6"/>
  </r>
  <r>
    <n v="1087"/>
    <n v="1975"/>
    <s v="Master"/>
    <s v="Together"/>
    <n v="22669"/>
    <n v="1"/>
    <n v="0"/>
    <x v="42"/>
    <n v="30"/>
    <n v="16"/>
    <n v="14"/>
    <n v="36"/>
    <n v="37"/>
    <n v="22"/>
    <n v="48"/>
    <n v="3"/>
    <n v="4"/>
    <n v="1"/>
    <n v="2"/>
    <n v="9"/>
    <n v="0"/>
    <n v="0"/>
    <n v="0"/>
    <n v="0"/>
    <n v="0"/>
    <n v="1"/>
    <n v="0"/>
    <n v="173"/>
    <n v="7"/>
    <n v="98.86"/>
    <n v="49.43"/>
    <n v="24.71"/>
    <x v="3"/>
    <n v="51"/>
    <x v="0"/>
    <x v="1"/>
  </r>
  <r>
    <n v="880"/>
    <n v="1966"/>
    <s v="Basic"/>
    <s v="Together"/>
    <n v="22634"/>
    <n v="0"/>
    <n v="0"/>
    <x v="291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n v="96"/>
    <n v="5"/>
    <n v="38.4"/>
    <n v="38.4"/>
    <n v="19.2"/>
    <x v="3"/>
    <n v="60"/>
    <x v="1"/>
    <x v="1"/>
  </r>
  <r>
    <n v="524"/>
    <n v="1966"/>
    <s v="Basic"/>
    <s v="Together"/>
    <n v="22634"/>
    <n v="0"/>
    <n v="0"/>
    <x v="291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n v="96"/>
    <n v="5"/>
    <n v="38.4"/>
    <n v="38.4"/>
    <n v="19.2"/>
    <x v="3"/>
    <n v="60"/>
    <x v="1"/>
    <x v="6"/>
  </r>
  <r>
    <n v="1726"/>
    <n v="1970"/>
    <s v="Graduation"/>
    <s v="Single"/>
    <n v="22585"/>
    <n v="0"/>
    <n v="0"/>
    <x v="503"/>
    <n v="23"/>
    <n v="3"/>
    <n v="9"/>
    <n v="15"/>
    <n v="13"/>
    <n v="2"/>
    <n v="39"/>
    <n v="1"/>
    <n v="1"/>
    <n v="1"/>
    <n v="2"/>
    <n v="9"/>
    <n v="1"/>
    <n v="0"/>
    <n v="0"/>
    <n v="0"/>
    <n v="0"/>
    <n v="1"/>
    <n v="0"/>
    <n v="81"/>
    <n v="4"/>
    <n v="20.25"/>
    <n v="40.5"/>
    <n v="20.25"/>
    <x v="3"/>
    <n v="56"/>
    <x v="1"/>
    <x v="1"/>
  </r>
  <r>
    <n v="6222"/>
    <n v="1967"/>
    <s v="Graduation"/>
    <s v="Married"/>
    <n v="22574"/>
    <n v="2"/>
    <n v="1"/>
    <x v="195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n v="37"/>
    <n v="5"/>
    <n v="14.8"/>
    <n v="22.2"/>
    <n v="0"/>
    <x v="3"/>
    <n v="59"/>
    <x v="1"/>
    <x v="1"/>
  </r>
  <r>
    <n v="2826"/>
    <n v="1967"/>
    <s v="Graduation"/>
    <s v="Married"/>
    <n v="22574"/>
    <n v="2"/>
    <n v="1"/>
    <x v="195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n v="37"/>
    <n v="5"/>
    <n v="14.8"/>
    <n v="22.2"/>
    <n v="0"/>
    <x v="3"/>
    <n v="59"/>
    <x v="1"/>
    <x v="1"/>
  </r>
  <r>
    <n v="2156"/>
    <n v="1955"/>
    <s v="PhD"/>
    <s v="Married"/>
    <n v="22554"/>
    <n v="1"/>
    <n v="1"/>
    <x v="5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n v="41"/>
    <n v="6"/>
    <n v="13.67"/>
    <n v="27.33"/>
    <n v="0"/>
    <x v="3"/>
    <n v="71"/>
    <x v="2"/>
    <x v="1"/>
  </r>
  <r>
    <n v="7736"/>
    <n v="1986"/>
    <s v="Graduation"/>
    <s v="Married"/>
    <n v="22518"/>
    <n v="1"/>
    <n v="0"/>
    <x v="557"/>
    <n v="36"/>
    <n v="11"/>
    <n v="7"/>
    <n v="12"/>
    <n v="2"/>
    <n v="2"/>
    <n v="27"/>
    <n v="2"/>
    <n v="2"/>
    <n v="1"/>
    <n v="2"/>
    <n v="5"/>
    <n v="1"/>
    <n v="0"/>
    <n v="0"/>
    <n v="0"/>
    <n v="0"/>
    <n v="1"/>
    <n v="0"/>
    <n v="61"/>
    <n v="5"/>
    <n v="24.4"/>
    <n v="24.4"/>
    <n v="12.2"/>
    <x v="3"/>
    <n v="40"/>
    <x v="0"/>
    <x v="1"/>
  </r>
  <r>
    <n v="7462"/>
    <n v="1954"/>
    <s v="Graduation"/>
    <s v="Single"/>
    <n v="22507"/>
    <n v="0"/>
    <n v="0"/>
    <x v="111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n v="570"/>
    <n v="16"/>
    <n v="356.25"/>
    <n v="142.5"/>
    <n v="71.25"/>
    <x v="3"/>
    <n v="72"/>
    <x v="2"/>
    <x v="4"/>
  </r>
  <r>
    <n v="8079"/>
    <n v="1982"/>
    <s v="Graduation"/>
    <s v="Married"/>
    <n v="22448"/>
    <n v="1"/>
    <n v="0"/>
    <x v="613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n v="55"/>
    <n v="6"/>
    <n v="18.329999999999998"/>
    <n v="27.5"/>
    <n v="9.17"/>
    <x v="3"/>
    <n v="44"/>
    <x v="0"/>
    <x v="0"/>
  </r>
  <r>
    <n v="5527"/>
    <n v="1987"/>
    <s v="Graduation"/>
    <s v="Together"/>
    <n v="22434"/>
    <n v="1"/>
    <n v="0"/>
    <x v="284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n v="58"/>
    <n v="5"/>
    <n v="23.2"/>
    <n v="34.799999999999997"/>
    <n v="0"/>
    <x v="3"/>
    <n v="39"/>
    <x v="3"/>
    <x v="1"/>
  </r>
  <r>
    <n v="3855"/>
    <n v="1963"/>
    <s v="Graduation"/>
    <s v="Married"/>
    <n v="22419"/>
    <n v="0"/>
    <n v="0"/>
    <x v="92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n v="162"/>
    <n v="7"/>
    <n v="69.430000000000007"/>
    <n v="46.29"/>
    <n v="46.29"/>
    <x v="3"/>
    <n v="63"/>
    <x v="1"/>
    <x v="4"/>
  </r>
  <r>
    <n v="9460"/>
    <n v="1963"/>
    <s v="Graduation"/>
    <s v="Married"/>
    <n v="22419"/>
    <n v="0"/>
    <n v="0"/>
    <x v="92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n v="162"/>
    <n v="7"/>
    <n v="69.430000000000007"/>
    <n v="46.29"/>
    <n v="46.29"/>
    <x v="3"/>
    <n v="63"/>
    <x v="1"/>
    <x v="1"/>
  </r>
  <r>
    <n v="2686"/>
    <n v="1969"/>
    <s v="Basic"/>
    <s v="Together"/>
    <n v="22390"/>
    <n v="0"/>
    <n v="0"/>
    <x v="321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n v="26"/>
    <n v="3"/>
    <n v="8.67"/>
    <n v="17.329999999999998"/>
    <n v="0"/>
    <x v="3"/>
    <n v="57"/>
    <x v="1"/>
    <x v="6"/>
  </r>
  <r>
    <n v="2292"/>
    <n v="1985"/>
    <s v="Graduation"/>
    <s v="Single"/>
    <n v="22327"/>
    <n v="1"/>
    <n v="0"/>
    <x v="444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n v="24"/>
    <n v="4"/>
    <n v="6"/>
    <n v="18"/>
    <n v="0"/>
    <x v="3"/>
    <n v="41"/>
    <x v="0"/>
    <x v="1"/>
  </r>
  <r>
    <n v="4817"/>
    <n v="1956"/>
    <s v="Graduation"/>
    <s v="Divorced"/>
    <n v="22304"/>
    <n v="0"/>
    <n v="0"/>
    <x v="2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n v="18"/>
    <n v="3"/>
    <n v="6"/>
    <n v="12"/>
    <n v="0"/>
    <x v="3"/>
    <n v="70"/>
    <x v="1"/>
    <x v="1"/>
  </r>
  <r>
    <n v="11148"/>
    <n v="1975"/>
    <s v="Graduation"/>
    <s v="Together"/>
    <n v="22280"/>
    <n v="1"/>
    <n v="0"/>
    <x v="425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n v="13"/>
    <n v="3"/>
    <n v="4.33"/>
    <n v="8.67"/>
    <n v="0"/>
    <x v="3"/>
    <n v="51"/>
    <x v="0"/>
    <x v="1"/>
  </r>
  <r>
    <n v="255"/>
    <n v="1951"/>
    <s v="Graduation"/>
    <s v="Divorced"/>
    <n v="22263"/>
    <n v="1"/>
    <n v="1"/>
    <x v="606"/>
    <n v="31"/>
    <n v="17"/>
    <n v="0"/>
    <n v="2"/>
    <n v="0"/>
    <n v="0"/>
    <n v="2"/>
    <n v="2"/>
    <n v="1"/>
    <n v="0"/>
    <n v="3"/>
    <n v="6"/>
    <n v="0"/>
    <n v="0"/>
    <n v="0"/>
    <n v="0"/>
    <n v="0"/>
    <n v="0"/>
    <n v="1"/>
    <n v="21"/>
    <n v="4"/>
    <n v="5.25"/>
    <n v="15.75"/>
    <n v="0"/>
    <x v="3"/>
    <n v="75"/>
    <x v="2"/>
    <x v="1"/>
  </r>
  <r>
    <n v="89"/>
    <n v="1975"/>
    <s v="2n Cycle"/>
    <s v="Married"/>
    <n v="22212"/>
    <n v="1"/>
    <n v="0"/>
    <x v="231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n v="69"/>
    <n v="6"/>
    <n v="23"/>
    <n v="46"/>
    <n v="0"/>
    <x v="3"/>
    <n v="51"/>
    <x v="0"/>
    <x v="0"/>
  </r>
  <r>
    <n v="10779"/>
    <n v="1983"/>
    <s v="Graduation"/>
    <s v="Single"/>
    <n v="22148"/>
    <n v="0"/>
    <n v="0"/>
    <x v="474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n v="49"/>
    <n v="4"/>
    <n v="12.25"/>
    <n v="36.75"/>
    <n v="0"/>
    <x v="3"/>
    <n v="43"/>
    <x v="0"/>
    <x v="1"/>
  </r>
  <r>
    <n v="954"/>
    <n v="1960"/>
    <s v="Basic"/>
    <s v="Widow"/>
    <n v="22123"/>
    <n v="0"/>
    <n v="0"/>
    <x v="652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n v="102"/>
    <n v="6"/>
    <n v="34"/>
    <n v="51"/>
    <n v="17"/>
    <x v="3"/>
    <n v="66"/>
    <x v="1"/>
    <x v="6"/>
  </r>
  <r>
    <n v="7629"/>
    <n v="1977"/>
    <s v="Graduation"/>
    <s v="Married"/>
    <n v="22108"/>
    <n v="1"/>
    <n v="1"/>
    <x v="62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n v="31"/>
    <n v="5"/>
    <n v="12.4"/>
    <n v="18.600000000000001"/>
    <n v="0"/>
    <x v="3"/>
    <n v="49"/>
    <x v="0"/>
    <x v="1"/>
  </r>
  <r>
    <n v="4557"/>
    <n v="1970"/>
    <s v="Graduation"/>
    <s v="Together"/>
    <n v="22070"/>
    <n v="1"/>
    <n v="0"/>
    <x v="84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n v="67"/>
    <n v="6"/>
    <n v="22.33"/>
    <n v="22.33"/>
    <n v="22.33"/>
    <x v="3"/>
    <n v="56"/>
    <x v="1"/>
    <x v="0"/>
  </r>
  <r>
    <n v="1143"/>
    <n v="1972"/>
    <s v="Graduation"/>
    <s v="Married"/>
    <n v="22063"/>
    <n v="1"/>
    <n v="0"/>
    <x v="479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n v="55"/>
    <n v="5"/>
    <n v="22"/>
    <n v="33"/>
    <n v="0"/>
    <x v="3"/>
    <n v="54"/>
    <x v="0"/>
    <x v="4"/>
  </r>
  <r>
    <n v="9592"/>
    <n v="1983"/>
    <s v="Graduation"/>
    <s v="Together"/>
    <n v="22010"/>
    <n v="1"/>
    <n v="0"/>
    <x v="585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n v="33"/>
    <n v="5"/>
    <n v="13.2"/>
    <n v="19.8"/>
    <n v="0"/>
    <x v="3"/>
    <n v="43"/>
    <x v="0"/>
    <x v="1"/>
  </r>
  <r>
    <n v="8619"/>
    <n v="1957"/>
    <s v="Graduation"/>
    <s v="Together"/>
    <n v="21994"/>
    <n v="0"/>
    <n v="1"/>
    <x v="49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n v="22"/>
    <n v="3"/>
    <n v="0"/>
    <n v="22"/>
    <n v="0"/>
    <x v="3"/>
    <n v="69"/>
    <x v="1"/>
    <x v="1"/>
  </r>
  <r>
    <n v="8430"/>
    <n v="1957"/>
    <s v="Graduation"/>
    <s v="Together"/>
    <n v="21994"/>
    <n v="0"/>
    <n v="1"/>
    <x v="49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n v="22"/>
    <n v="3"/>
    <n v="0"/>
    <n v="22"/>
    <n v="0"/>
    <x v="3"/>
    <n v="69"/>
    <x v="1"/>
    <x v="6"/>
  </r>
  <r>
    <n v="4328"/>
    <n v="1986"/>
    <s v="2n Cycle"/>
    <s v="Married"/>
    <n v="21955"/>
    <n v="1"/>
    <n v="0"/>
    <x v="522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n v="55"/>
    <n v="6"/>
    <n v="18.329999999999998"/>
    <n v="27.5"/>
    <n v="9.17"/>
    <x v="3"/>
    <n v="40"/>
    <x v="0"/>
    <x v="1"/>
  </r>
  <r>
    <n v="9862"/>
    <n v="1969"/>
    <s v="Graduation"/>
    <s v="Together"/>
    <n v="21918"/>
    <n v="1"/>
    <n v="0"/>
    <x v="278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n v="33"/>
    <n v="5"/>
    <n v="13.2"/>
    <n v="19.8"/>
    <n v="0"/>
    <x v="3"/>
    <n v="57"/>
    <x v="1"/>
    <x v="4"/>
  </r>
  <r>
    <n v="7141"/>
    <n v="1986"/>
    <s v="Master"/>
    <s v="Single"/>
    <n v="21888"/>
    <n v="1"/>
    <n v="0"/>
    <x v="648"/>
    <n v="15"/>
    <n v="88"/>
    <n v="10"/>
    <n v="46"/>
    <n v="2"/>
    <n v="3"/>
    <n v="64"/>
    <n v="4"/>
    <n v="5"/>
    <n v="1"/>
    <n v="2"/>
    <n v="10"/>
    <n v="0"/>
    <n v="0"/>
    <n v="0"/>
    <n v="0"/>
    <n v="0"/>
    <n v="1"/>
    <n v="0"/>
    <n v="213"/>
    <n v="8"/>
    <n v="133.13"/>
    <n v="53.25"/>
    <n v="26.63"/>
    <x v="3"/>
    <n v="40"/>
    <x v="0"/>
    <x v="1"/>
  </r>
  <r>
    <n v="905"/>
    <n v="1986"/>
    <s v="Graduation"/>
    <s v="Divorced"/>
    <n v="21846"/>
    <n v="1"/>
    <n v="0"/>
    <x v="401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n v="84"/>
    <n v="7"/>
    <n v="48"/>
    <n v="36"/>
    <n v="0"/>
    <x v="3"/>
    <n v="40"/>
    <x v="0"/>
    <x v="0"/>
  </r>
  <r>
    <n v="2549"/>
    <n v="1983"/>
    <s v="PhD"/>
    <s v="Together"/>
    <n v="21840"/>
    <n v="1"/>
    <n v="0"/>
    <x v="327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n v="27"/>
    <n v="4"/>
    <n v="6.75"/>
    <n v="20.25"/>
    <n v="0"/>
    <x v="3"/>
    <n v="43"/>
    <x v="0"/>
    <x v="1"/>
  </r>
  <r>
    <n v="3623"/>
    <n v="1976"/>
    <s v="Graduation"/>
    <s v="Together"/>
    <n v="21675"/>
    <n v="1"/>
    <n v="0"/>
    <x v="653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n v="45"/>
    <n v="7"/>
    <n v="25.71"/>
    <n v="19.29"/>
    <n v="0"/>
    <x v="3"/>
    <n v="50"/>
    <x v="0"/>
    <x v="3"/>
  </r>
  <r>
    <n v="6856"/>
    <n v="1979"/>
    <s v="Graduation"/>
    <s v="Together"/>
    <n v="21645"/>
    <n v="1"/>
    <n v="0"/>
    <x v="395"/>
    <n v="75"/>
    <n v="14"/>
    <n v="0"/>
    <n v="23"/>
    <n v="4"/>
    <n v="5"/>
    <n v="19"/>
    <n v="3"/>
    <n v="3"/>
    <n v="0"/>
    <n v="3"/>
    <n v="9"/>
    <n v="0"/>
    <n v="0"/>
    <n v="0"/>
    <n v="0"/>
    <n v="0"/>
    <n v="1"/>
    <n v="0"/>
    <n v="65"/>
    <n v="6"/>
    <n v="32.5"/>
    <n v="32.5"/>
    <n v="0"/>
    <x v="3"/>
    <n v="47"/>
    <x v="0"/>
    <x v="5"/>
  </r>
  <r>
    <n v="5371"/>
    <n v="1989"/>
    <s v="Graduation"/>
    <s v="Single"/>
    <n v="21474"/>
    <n v="1"/>
    <n v="0"/>
    <x v="174"/>
    <n v="0"/>
    <n v="6"/>
    <n v="16"/>
    <n v="24"/>
    <n v="11"/>
    <n v="0"/>
    <n v="34"/>
    <n v="2"/>
    <n v="3"/>
    <n v="1"/>
    <n v="2"/>
    <n v="7"/>
    <n v="1"/>
    <n v="0"/>
    <n v="0"/>
    <n v="0"/>
    <n v="0"/>
    <n v="1"/>
    <n v="0"/>
    <n v="91"/>
    <n v="6"/>
    <n v="45.5"/>
    <n v="30.33"/>
    <n v="15.17"/>
    <x v="3"/>
    <n v="37"/>
    <x v="3"/>
    <x v="1"/>
  </r>
  <r>
    <n v="5585"/>
    <n v="1972"/>
    <s v="Graduation"/>
    <s v="Single"/>
    <n v="21359"/>
    <n v="1"/>
    <n v="0"/>
    <x v="77"/>
    <n v="1"/>
    <n v="12"/>
    <n v="2"/>
    <n v="17"/>
    <n v="6"/>
    <n v="1"/>
    <n v="10"/>
    <n v="2"/>
    <n v="2"/>
    <n v="0"/>
    <n v="3"/>
    <n v="8"/>
    <n v="0"/>
    <n v="0"/>
    <n v="0"/>
    <n v="0"/>
    <n v="0"/>
    <n v="1"/>
    <n v="0"/>
    <n v="48"/>
    <n v="5"/>
    <n v="19.2"/>
    <n v="28.8"/>
    <n v="0"/>
    <x v="3"/>
    <n v="54"/>
    <x v="0"/>
    <x v="4"/>
  </r>
  <r>
    <n v="6770"/>
    <n v="1985"/>
    <s v="Graduation"/>
    <s v="Married"/>
    <n v="21355"/>
    <n v="1"/>
    <n v="0"/>
    <x v="164"/>
    <n v="5"/>
    <n v="5"/>
    <n v="13"/>
    <n v="14"/>
    <n v="0"/>
    <n v="5"/>
    <n v="31"/>
    <n v="2"/>
    <n v="2"/>
    <n v="1"/>
    <n v="2"/>
    <n v="6"/>
    <n v="1"/>
    <n v="0"/>
    <n v="0"/>
    <n v="0"/>
    <n v="0"/>
    <n v="1"/>
    <n v="0"/>
    <n v="68"/>
    <n v="5"/>
    <n v="27.2"/>
    <n v="27.2"/>
    <n v="13.6"/>
    <x v="3"/>
    <n v="41"/>
    <x v="0"/>
    <x v="2"/>
  </r>
  <r>
    <n v="4066"/>
    <n v="1978"/>
    <s v="2n Cycle"/>
    <s v="Divorced"/>
    <n v="21282"/>
    <n v="1"/>
    <n v="0"/>
    <x v="91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n v="46"/>
    <n v="5"/>
    <n v="18.399999999999999"/>
    <n v="18.399999999999999"/>
    <n v="9.1999999999999993"/>
    <x v="3"/>
    <n v="48"/>
    <x v="0"/>
    <x v="1"/>
  </r>
  <r>
    <n v="4961"/>
    <n v="1974"/>
    <s v="Master"/>
    <s v="Together"/>
    <n v="21255"/>
    <n v="1"/>
    <n v="0"/>
    <x v="272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n v="61"/>
    <n v="7"/>
    <n v="17.43"/>
    <n v="34.86"/>
    <n v="8.7100000000000009"/>
    <x v="3"/>
    <n v="52"/>
    <x v="0"/>
    <x v="1"/>
  </r>
  <r>
    <n v="1987"/>
    <n v="1987"/>
    <s v="Basic"/>
    <s v="Single"/>
    <n v="21063"/>
    <n v="1"/>
    <n v="0"/>
    <x v="569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n v="59"/>
    <n v="5"/>
    <n v="23.6"/>
    <n v="35.4"/>
    <n v="0"/>
    <x v="3"/>
    <n v="39"/>
    <x v="3"/>
    <x v="1"/>
  </r>
  <r>
    <n v="1458"/>
    <n v="1982"/>
    <s v="Master"/>
    <s v="Married"/>
    <n v="21059"/>
    <n v="1"/>
    <n v="0"/>
    <x v="79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n v="44"/>
    <n v="6"/>
    <n v="22"/>
    <n v="22"/>
    <n v="0"/>
    <x v="3"/>
    <n v="44"/>
    <x v="0"/>
    <x v="1"/>
  </r>
  <r>
    <n v="5316"/>
    <n v="1976"/>
    <s v="Master"/>
    <s v="Together"/>
    <n v="21024"/>
    <n v="0"/>
    <n v="0"/>
    <x v="234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n v="84"/>
    <n v="6"/>
    <n v="28"/>
    <n v="56"/>
    <n v="0"/>
    <x v="3"/>
    <n v="50"/>
    <x v="0"/>
    <x v="1"/>
  </r>
  <r>
    <n v="3865"/>
    <n v="1977"/>
    <s v="2n Cycle"/>
    <s v="Together"/>
    <n v="20981"/>
    <n v="0"/>
    <n v="0"/>
    <x v="654"/>
    <n v="14"/>
    <n v="2"/>
    <n v="12"/>
    <n v="10"/>
    <n v="6"/>
    <n v="13"/>
    <n v="30"/>
    <n v="1"/>
    <n v="3"/>
    <n v="1"/>
    <n v="2"/>
    <n v="8"/>
    <n v="0"/>
    <n v="0"/>
    <n v="0"/>
    <n v="0"/>
    <n v="0"/>
    <n v="1"/>
    <n v="0"/>
    <n v="73"/>
    <n v="6"/>
    <n v="36.5"/>
    <n v="24.33"/>
    <n v="12.17"/>
    <x v="3"/>
    <n v="49"/>
    <x v="0"/>
    <x v="4"/>
  </r>
  <r>
    <n v="793"/>
    <n v="1973"/>
    <s v="Graduation"/>
    <s v="Married"/>
    <n v="20895"/>
    <n v="1"/>
    <n v="0"/>
    <x v="305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n v="45"/>
    <n v="5"/>
    <n v="18"/>
    <n v="27"/>
    <n v="0"/>
    <x v="3"/>
    <n v="53"/>
    <x v="0"/>
    <x v="6"/>
  </r>
  <r>
    <n v="4973"/>
    <n v="1970"/>
    <s v="Graduation"/>
    <s v="Single"/>
    <n v="20587"/>
    <n v="1"/>
    <n v="0"/>
    <x v="9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n v="25"/>
    <n v="4"/>
    <n v="6.25"/>
    <n v="12.5"/>
    <n v="6.25"/>
    <x v="3"/>
    <n v="56"/>
    <x v="1"/>
    <x v="4"/>
  </r>
  <r>
    <n v="49"/>
    <n v="1970"/>
    <s v="Graduation"/>
    <s v="Single"/>
    <n v="20587"/>
    <n v="1"/>
    <n v="0"/>
    <x v="9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n v="25"/>
    <n v="4"/>
    <n v="6.25"/>
    <n v="12.5"/>
    <n v="6.25"/>
    <x v="3"/>
    <n v="56"/>
    <x v="1"/>
    <x v="4"/>
  </r>
  <r>
    <n v="503"/>
    <n v="1985"/>
    <s v="Master"/>
    <s v="Married"/>
    <n v="20559"/>
    <n v="1"/>
    <n v="0"/>
    <x v="12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n v="53"/>
    <n v="5"/>
    <n v="21.2"/>
    <n v="31.8"/>
    <n v="0"/>
    <x v="3"/>
    <n v="41"/>
    <x v="0"/>
    <x v="6"/>
  </r>
  <r>
    <n v="9081"/>
    <n v="1988"/>
    <s v="Graduation"/>
    <s v="Single"/>
    <n v="20518"/>
    <n v="1"/>
    <n v="0"/>
    <x v="109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n v="25"/>
    <n v="4"/>
    <n v="6.25"/>
    <n v="12.5"/>
    <n v="6.25"/>
    <x v="3"/>
    <n v="38"/>
    <x v="3"/>
    <x v="1"/>
  </r>
  <r>
    <n v="2518"/>
    <n v="1986"/>
    <s v="2n Cycle"/>
    <s v="Together"/>
    <n v="20491"/>
    <n v="0"/>
    <n v="0"/>
    <x v="475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n v="30"/>
    <n v="3"/>
    <n v="0"/>
    <n v="20"/>
    <n v="10"/>
    <x v="3"/>
    <n v="40"/>
    <x v="0"/>
    <x v="5"/>
  </r>
  <r>
    <n v="4298"/>
    <n v="1973"/>
    <s v="PhD"/>
    <s v="Together"/>
    <n v="20427"/>
    <n v="1"/>
    <n v="0"/>
    <x v="51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n v="10"/>
    <n v="3"/>
    <n v="3.33"/>
    <n v="6.67"/>
    <n v="0"/>
    <x v="3"/>
    <n v="53"/>
    <x v="0"/>
    <x v="1"/>
  </r>
  <r>
    <n v="4211"/>
    <n v="1986"/>
    <s v="Basic"/>
    <s v="Married"/>
    <n v="20425"/>
    <n v="1"/>
    <n v="0"/>
    <x v="205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n v="57"/>
    <n v="5"/>
    <n v="22.8"/>
    <n v="34.200000000000003"/>
    <n v="0"/>
    <x v="3"/>
    <n v="40"/>
    <x v="0"/>
    <x v="4"/>
  </r>
  <r>
    <n v="1407"/>
    <n v="1986"/>
    <s v="Basic"/>
    <s v="Married"/>
    <n v="20425"/>
    <n v="1"/>
    <n v="0"/>
    <x v="205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n v="57"/>
    <n v="5"/>
    <n v="22.8"/>
    <n v="34.200000000000003"/>
    <n v="0"/>
    <x v="3"/>
    <n v="40"/>
    <x v="0"/>
    <x v="5"/>
  </r>
  <r>
    <n v="5150"/>
    <n v="1979"/>
    <s v="Basic"/>
    <s v="Single"/>
    <n v="20194"/>
    <n v="1"/>
    <n v="0"/>
    <x v="655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n v="47"/>
    <n v="5"/>
    <n v="18.8"/>
    <n v="28.2"/>
    <n v="0"/>
    <x v="3"/>
    <n v="47"/>
    <x v="0"/>
    <x v="1"/>
  </r>
  <r>
    <n v="4712"/>
    <n v="1991"/>
    <s v="2n Cycle"/>
    <s v="Together"/>
    <n v="20193"/>
    <n v="0"/>
    <n v="0"/>
    <x v="488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n v="82"/>
    <n v="6"/>
    <n v="13.67"/>
    <n v="54.67"/>
    <n v="13.67"/>
    <x v="3"/>
    <n v="35"/>
    <x v="3"/>
    <x v="1"/>
  </r>
  <r>
    <n v="4436"/>
    <n v="1976"/>
    <s v="Graduation"/>
    <s v="Single"/>
    <n v="20180"/>
    <n v="0"/>
    <n v="0"/>
    <x v="348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n v="137"/>
    <n v="7"/>
    <n v="39.14"/>
    <n v="78.290000000000006"/>
    <n v="19.57"/>
    <x v="3"/>
    <n v="50"/>
    <x v="0"/>
    <x v="1"/>
  </r>
  <r>
    <n v="2929"/>
    <n v="1976"/>
    <s v="Graduation"/>
    <s v="Single"/>
    <n v="20180"/>
    <n v="0"/>
    <n v="0"/>
    <x v="348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n v="137"/>
    <n v="7"/>
    <n v="39.14"/>
    <n v="78.290000000000006"/>
    <n v="19.57"/>
    <x v="3"/>
    <n v="50"/>
    <x v="0"/>
    <x v="1"/>
  </r>
  <r>
    <n v="2106"/>
    <n v="1974"/>
    <s v="2n Cycle"/>
    <s v="Married"/>
    <n v="20130"/>
    <n v="0"/>
    <n v="0"/>
    <x v="5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n v="34"/>
    <n v="4"/>
    <n v="8.5"/>
    <n v="25.5"/>
    <n v="0"/>
    <x v="3"/>
    <n v="52"/>
    <x v="0"/>
    <x v="1"/>
  </r>
  <r>
    <n v="3363"/>
    <n v="1974"/>
    <s v="2n Cycle"/>
    <s v="Married"/>
    <n v="20130"/>
    <n v="0"/>
    <n v="0"/>
    <x v="5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n v="34"/>
    <n v="4"/>
    <n v="8.5"/>
    <n v="25.5"/>
    <n v="0"/>
    <x v="3"/>
    <n v="52"/>
    <x v="0"/>
    <x v="1"/>
  </r>
  <r>
    <n v="9543"/>
    <n v="1985"/>
    <s v="Graduation"/>
    <s v="Married"/>
    <n v="19986"/>
    <n v="1"/>
    <n v="0"/>
    <x v="278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n v="22"/>
    <n v="3"/>
    <n v="0"/>
    <n v="22"/>
    <n v="0"/>
    <x v="3"/>
    <n v="41"/>
    <x v="0"/>
    <x v="1"/>
  </r>
  <r>
    <n v="7093"/>
    <n v="1985"/>
    <s v="Graduation"/>
    <s v="Married"/>
    <n v="19986"/>
    <n v="1"/>
    <n v="0"/>
    <x v="278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n v="22"/>
    <n v="3"/>
    <n v="0"/>
    <n v="22"/>
    <n v="0"/>
    <x v="3"/>
    <n v="41"/>
    <x v="0"/>
    <x v="1"/>
  </r>
  <r>
    <n v="6504"/>
    <n v="1975"/>
    <s v="2n Cycle"/>
    <s v="Together"/>
    <n v="19789"/>
    <n v="1"/>
    <n v="0"/>
    <x v="436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  <n v="78"/>
    <n v="6"/>
    <n v="26"/>
    <n v="39"/>
    <n v="13"/>
    <x v="3"/>
    <n v="51"/>
    <x v="0"/>
    <x v="1"/>
  </r>
  <r>
    <n v="3536"/>
    <n v="1960"/>
    <s v="Graduation"/>
    <s v="Together"/>
    <n v="19740"/>
    <n v="0"/>
    <n v="1"/>
    <x v="418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n v="55"/>
    <n v="5"/>
    <n v="11"/>
    <n v="33"/>
    <n v="11"/>
    <x v="3"/>
    <n v="66"/>
    <x v="1"/>
    <x v="3"/>
  </r>
  <r>
    <n v="11114"/>
    <n v="1970"/>
    <s v="Graduation"/>
    <s v="Together"/>
    <n v="19656"/>
    <n v="1"/>
    <n v="0"/>
    <x v="442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n v="84"/>
    <n v="6"/>
    <n v="28"/>
    <n v="42"/>
    <n v="14"/>
    <x v="3"/>
    <n v="56"/>
    <x v="1"/>
    <x v="1"/>
  </r>
  <r>
    <n v="9671"/>
    <n v="1968"/>
    <s v="Graduation"/>
    <s v="Married"/>
    <n v="19514"/>
    <n v="1"/>
    <n v="1"/>
    <x v="258"/>
    <n v="47"/>
    <n v="14"/>
    <n v="3"/>
    <n v="21"/>
    <n v="2"/>
    <n v="1"/>
    <n v="28"/>
    <n v="4"/>
    <n v="3"/>
    <n v="1"/>
    <n v="2"/>
    <n v="8"/>
    <n v="1"/>
    <n v="0"/>
    <n v="0"/>
    <n v="0"/>
    <n v="0"/>
    <n v="1"/>
    <n v="0"/>
    <n v="69"/>
    <n v="6"/>
    <n v="34.5"/>
    <n v="23"/>
    <n v="11.5"/>
    <x v="3"/>
    <n v="58"/>
    <x v="1"/>
    <x v="1"/>
  </r>
  <r>
    <n v="8975"/>
    <n v="1968"/>
    <s v="Graduation"/>
    <s v="Married"/>
    <n v="19514"/>
    <n v="1"/>
    <n v="1"/>
    <x v="258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  <n v="69"/>
    <n v="6"/>
    <n v="34.5"/>
    <n v="23"/>
    <n v="11.5"/>
    <x v="3"/>
    <n v="58"/>
    <x v="1"/>
    <x v="1"/>
  </r>
  <r>
    <n v="8442"/>
    <n v="1985"/>
    <s v="Master"/>
    <s v="Married"/>
    <n v="19510"/>
    <n v="2"/>
    <n v="0"/>
    <x v="645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n v="30"/>
    <n v="4"/>
    <n v="7.5"/>
    <n v="22.5"/>
    <n v="0"/>
    <x v="3"/>
    <n v="41"/>
    <x v="0"/>
    <x v="4"/>
  </r>
  <r>
    <n v="4259"/>
    <n v="1986"/>
    <s v="Master"/>
    <s v="Single"/>
    <n v="19485"/>
    <n v="2"/>
    <n v="0"/>
    <x v="549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n v="10"/>
    <n v="3"/>
    <n v="3.33"/>
    <n v="6.67"/>
    <n v="0"/>
    <x v="3"/>
    <n v="40"/>
    <x v="0"/>
    <x v="3"/>
  </r>
  <r>
    <n v="9986"/>
    <n v="1982"/>
    <s v="Graduation"/>
    <s v="Together"/>
    <n v="19444"/>
    <n v="1"/>
    <n v="0"/>
    <x v="656"/>
    <n v="8"/>
    <n v="16"/>
    <n v="0"/>
    <n v="23"/>
    <n v="3"/>
    <n v="2"/>
    <n v="10"/>
    <n v="3"/>
    <n v="4"/>
    <n v="1"/>
    <n v="2"/>
    <n v="7"/>
    <n v="0"/>
    <n v="0"/>
    <n v="0"/>
    <n v="0"/>
    <n v="0"/>
    <n v="1"/>
    <n v="0"/>
    <n v="54"/>
    <n v="7"/>
    <n v="30.86"/>
    <n v="15.43"/>
    <n v="7.71"/>
    <x v="3"/>
    <n v="44"/>
    <x v="0"/>
    <x v="0"/>
  </r>
  <r>
    <n v="11121"/>
    <n v="1981"/>
    <s v="Graduation"/>
    <s v="Married"/>
    <n v="19419"/>
    <n v="1"/>
    <n v="0"/>
    <x v="162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n v="70"/>
    <n v="7"/>
    <n v="40"/>
    <n v="30"/>
    <n v="0"/>
    <x v="3"/>
    <n v="45"/>
    <x v="0"/>
    <x v="3"/>
  </r>
  <r>
    <n v="3102"/>
    <n v="1981"/>
    <s v="2n Cycle"/>
    <s v="Together"/>
    <n v="19414"/>
    <n v="1"/>
    <n v="0"/>
    <x v="571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n v="32"/>
    <n v="4"/>
    <n v="8"/>
    <n v="24"/>
    <n v="0"/>
    <x v="3"/>
    <n v="45"/>
    <x v="0"/>
    <x v="4"/>
  </r>
  <r>
    <n v="10432"/>
    <n v="1974"/>
    <s v="Graduation"/>
    <s v="Divorced"/>
    <n v="19346"/>
    <n v="1"/>
    <n v="0"/>
    <x v="389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n v="22"/>
    <n v="4"/>
    <n v="5.5"/>
    <n v="16.5"/>
    <n v="0"/>
    <x v="3"/>
    <n v="52"/>
    <x v="0"/>
    <x v="4"/>
  </r>
  <r>
    <n v="8523"/>
    <n v="1968"/>
    <s v="Graduation"/>
    <s v="Married"/>
    <n v="19329"/>
    <n v="1"/>
    <n v="0"/>
    <x v="46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n v="60"/>
    <n v="7"/>
    <n v="34.29"/>
    <n v="25.71"/>
    <n v="0"/>
    <x v="3"/>
    <n v="58"/>
    <x v="1"/>
    <x v="4"/>
  </r>
  <r>
    <n v="5868"/>
    <n v="1980"/>
    <s v="Graduation"/>
    <s v="Married"/>
    <n v="19107"/>
    <n v="1"/>
    <n v="0"/>
    <x v="578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n v="46"/>
    <n v="4"/>
    <n v="11.5"/>
    <n v="34.5"/>
    <n v="0"/>
    <x v="3"/>
    <n v="46"/>
    <x v="0"/>
    <x v="4"/>
  </r>
  <r>
    <n v="4329"/>
    <n v="1984"/>
    <s v="PhD"/>
    <s v="Married"/>
    <n v="18988"/>
    <n v="1"/>
    <n v="0"/>
    <x v="16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n v="16"/>
    <n v="4"/>
    <n v="4"/>
    <n v="12"/>
    <n v="0"/>
    <x v="3"/>
    <n v="42"/>
    <x v="0"/>
    <x v="6"/>
  </r>
  <r>
    <n v="6682"/>
    <n v="1973"/>
    <s v="Basic"/>
    <s v="Married"/>
    <n v="18978"/>
    <n v="1"/>
    <n v="0"/>
    <x v="481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n v="37"/>
    <n v="4"/>
    <n v="9.25"/>
    <n v="27.75"/>
    <n v="0"/>
    <x v="3"/>
    <n v="53"/>
    <x v="0"/>
    <x v="1"/>
  </r>
  <r>
    <n v="1876"/>
    <n v="1990"/>
    <s v="Graduation"/>
    <s v="Married"/>
    <n v="18929"/>
    <n v="0"/>
    <n v="0"/>
    <x v="30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n v="85"/>
    <n v="5"/>
    <n v="17"/>
    <n v="68"/>
    <n v="0"/>
    <x v="3"/>
    <n v="36"/>
    <x v="3"/>
    <x v="3"/>
  </r>
  <r>
    <n v="2326"/>
    <n v="1990"/>
    <s v="Graduation"/>
    <s v="Married"/>
    <n v="18929"/>
    <n v="0"/>
    <n v="0"/>
    <x v="30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n v="85"/>
    <n v="5"/>
    <n v="17"/>
    <n v="68"/>
    <n v="0"/>
    <x v="3"/>
    <n v="36"/>
    <x v="3"/>
    <x v="1"/>
  </r>
  <r>
    <n v="2253"/>
    <n v="1990"/>
    <s v="Graduation"/>
    <s v="Married"/>
    <n v="18929"/>
    <n v="0"/>
    <n v="0"/>
    <x v="30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n v="85"/>
    <n v="5"/>
    <n v="17"/>
    <n v="68"/>
    <n v="0"/>
    <x v="3"/>
    <n v="36"/>
    <x v="3"/>
    <x v="1"/>
  </r>
  <r>
    <n v="624"/>
    <n v="1984"/>
    <s v="Master"/>
    <s v="Single"/>
    <n v="18890"/>
    <n v="0"/>
    <n v="0"/>
    <x v="162"/>
    <n v="5"/>
    <n v="6"/>
    <n v="4"/>
    <n v="1"/>
    <n v="7"/>
    <n v="2"/>
    <n v="15"/>
    <n v="1"/>
    <n v="0"/>
    <n v="1"/>
    <n v="2"/>
    <n v="6"/>
    <n v="1"/>
    <n v="0"/>
    <n v="0"/>
    <n v="0"/>
    <n v="0"/>
    <n v="1"/>
    <n v="0"/>
    <n v="35"/>
    <n v="3"/>
    <n v="0"/>
    <n v="23.33"/>
    <n v="11.67"/>
    <x v="3"/>
    <n v="42"/>
    <x v="0"/>
    <x v="0"/>
  </r>
  <r>
    <n v="9668"/>
    <n v="1971"/>
    <s v="Graduation"/>
    <s v="Married"/>
    <n v="18793"/>
    <n v="1"/>
    <n v="0"/>
    <x v="35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n v="77"/>
    <n v="6"/>
    <n v="25.67"/>
    <n v="51.33"/>
    <n v="0"/>
    <x v="3"/>
    <n v="55"/>
    <x v="1"/>
    <x v="0"/>
  </r>
  <r>
    <n v="4055"/>
    <n v="1992"/>
    <s v="Basic"/>
    <s v="Single"/>
    <n v="18746"/>
    <n v="1"/>
    <n v="0"/>
    <x v="73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n v="64"/>
    <n v="6"/>
    <n v="32"/>
    <n v="32"/>
    <n v="0"/>
    <x v="3"/>
    <n v="34"/>
    <x v="3"/>
    <x v="1"/>
  </r>
  <r>
    <n v="3130"/>
    <n v="1964"/>
    <s v="Graduation"/>
    <s v="Single"/>
    <n v="18701"/>
    <n v="1"/>
    <n v="1"/>
    <x v="3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n v="44"/>
    <n v="6"/>
    <n v="14.67"/>
    <n v="29.33"/>
    <n v="0"/>
    <x v="3"/>
    <n v="62"/>
    <x v="1"/>
    <x v="1"/>
  </r>
  <r>
    <n v="2661"/>
    <n v="1964"/>
    <s v="Graduation"/>
    <s v="Single"/>
    <n v="18701"/>
    <n v="1"/>
    <n v="1"/>
    <x v="3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n v="44"/>
    <n v="6"/>
    <n v="14.67"/>
    <n v="29.33"/>
    <n v="0"/>
    <x v="3"/>
    <n v="62"/>
    <x v="1"/>
    <x v="0"/>
  </r>
  <r>
    <n v="10304"/>
    <n v="1959"/>
    <s v="Graduation"/>
    <s v="Married"/>
    <n v="18690"/>
    <n v="0"/>
    <n v="0"/>
    <x v="523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n v="60"/>
    <n v="4"/>
    <n v="15"/>
    <n v="30"/>
    <n v="15"/>
    <x v="3"/>
    <n v="67"/>
    <x v="1"/>
    <x v="1"/>
  </r>
  <r>
    <n v="4086"/>
    <n v="1959"/>
    <s v="Graduation"/>
    <s v="Married"/>
    <n v="18690"/>
    <n v="0"/>
    <n v="0"/>
    <x v="523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n v="60"/>
    <n v="4"/>
    <n v="15"/>
    <n v="30"/>
    <n v="15"/>
    <x v="3"/>
    <n v="67"/>
    <x v="1"/>
    <x v="5"/>
  </r>
  <r>
    <n v="10826"/>
    <n v="1959"/>
    <s v="Graduation"/>
    <s v="Married"/>
    <n v="18690"/>
    <n v="0"/>
    <n v="0"/>
    <x v="523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n v="60"/>
    <n v="4"/>
    <n v="15"/>
    <n v="30"/>
    <n v="15"/>
    <x v="3"/>
    <n v="67"/>
    <x v="1"/>
    <x v="1"/>
  </r>
  <r>
    <n v="7892"/>
    <n v="1969"/>
    <s v="Graduation"/>
    <s v="Single"/>
    <n v="18589"/>
    <n v="0"/>
    <n v="0"/>
    <x v="7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n v="75"/>
    <n v="6"/>
    <n v="25"/>
    <n v="37.5"/>
    <n v="12.5"/>
    <x v="3"/>
    <n v="57"/>
    <x v="1"/>
    <x v="2"/>
  </r>
  <r>
    <n v="6528"/>
    <n v="1982"/>
    <s v="Master"/>
    <s v="Together"/>
    <n v="18492"/>
    <n v="1"/>
    <n v="0"/>
    <x v="638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n v="10"/>
    <n v="3"/>
    <n v="3.33"/>
    <n v="6.67"/>
    <n v="0"/>
    <x v="3"/>
    <n v="44"/>
    <x v="0"/>
    <x v="1"/>
  </r>
  <r>
    <n v="6398"/>
    <n v="1974"/>
    <s v="Basic"/>
    <s v="Married"/>
    <n v="18393"/>
    <n v="1"/>
    <n v="0"/>
    <x v="385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n v="50"/>
    <n v="6"/>
    <n v="25"/>
    <n v="25"/>
    <n v="0"/>
    <x v="3"/>
    <n v="52"/>
    <x v="0"/>
    <x v="1"/>
  </r>
  <r>
    <n v="5294"/>
    <n v="1989"/>
    <s v="Graduation"/>
    <s v="Single"/>
    <n v="18358"/>
    <n v="1"/>
    <n v="0"/>
    <x v="436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n v="57"/>
    <n v="7"/>
    <n v="24.43"/>
    <n v="32.57"/>
    <n v="0"/>
    <x v="3"/>
    <n v="37"/>
    <x v="3"/>
    <x v="1"/>
  </r>
  <r>
    <n v="3068"/>
    <n v="1990"/>
    <s v="Graduation"/>
    <s v="Married"/>
    <n v="18351"/>
    <n v="0"/>
    <n v="0"/>
    <x v="273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n v="43"/>
    <n v="5"/>
    <n v="17.2"/>
    <n v="25.8"/>
    <n v="0"/>
    <x v="3"/>
    <n v="36"/>
    <x v="3"/>
    <x v="1"/>
  </r>
  <r>
    <n v="8369"/>
    <n v="1987"/>
    <s v="Graduation"/>
    <s v="Together"/>
    <n v="18227"/>
    <n v="1"/>
    <n v="0"/>
    <x v="276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n v="28"/>
    <n v="3"/>
    <n v="0"/>
    <n v="18.670000000000002"/>
    <n v="9.33"/>
    <x v="3"/>
    <n v="39"/>
    <x v="3"/>
    <x v="1"/>
  </r>
  <r>
    <n v="2431"/>
    <n v="1990"/>
    <s v="Graduation"/>
    <s v="Married"/>
    <n v="18222"/>
    <n v="0"/>
    <n v="0"/>
    <x v="657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n v="67"/>
    <n v="5"/>
    <n v="26.8"/>
    <n v="40.200000000000003"/>
    <n v="0"/>
    <x v="3"/>
    <n v="36"/>
    <x v="3"/>
    <x v="1"/>
  </r>
  <r>
    <n v="10790"/>
    <n v="1985"/>
    <s v="PhD"/>
    <s v="Married"/>
    <n v="18169"/>
    <n v="1"/>
    <n v="0"/>
    <x v="335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n v="21"/>
    <n v="3"/>
    <n v="7"/>
    <n v="14"/>
    <n v="0"/>
    <x v="3"/>
    <n v="41"/>
    <x v="0"/>
    <x v="1"/>
  </r>
  <r>
    <n v="5029"/>
    <n v="1946"/>
    <s v="Graduation"/>
    <s v="Married"/>
    <n v="18100"/>
    <n v="0"/>
    <n v="0"/>
    <x v="14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n v="14"/>
    <n v="3"/>
    <n v="0"/>
    <n v="14"/>
    <n v="0"/>
    <x v="3"/>
    <n v="80"/>
    <x v="2"/>
    <x v="1"/>
  </r>
  <r>
    <n v="6742"/>
    <n v="1979"/>
    <s v="Graduation"/>
    <s v="Married"/>
    <n v="17688"/>
    <n v="1"/>
    <n v="0"/>
    <x v="351"/>
    <n v="82"/>
    <n v="2"/>
    <n v="2"/>
    <n v="1"/>
    <n v="3"/>
    <n v="1"/>
    <n v="2"/>
    <n v="1"/>
    <n v="1"/>
    <n v="0"/>
    <n v="2"/>
    <n v="8"/>
    <n v="0"/>
    <n v="0"/>
    <n v="0"/>
    <n v="0"/>
    <n v="0"/>
    <n v="0"/>
    <n v="1"/>
    <n v="11"/>
    <n v="3"/>
    <n v="3.67"/>
    <n v="7.33"/>
    <n v="0"/>
    <x v="3"/>
    <n v="47"/>
    <x v="0"/>
    <x v="1"/>
  </r>
  <r>
    <n v="8625"/>
    <n v="1976"/>
    <s v="Graduation"/>
    <s v="Married"/>
    <n v="17649"/>
    <n v="1"/>
    <n v="0"/>
    <x v="477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n v="45"/>
    <n v="6"/>
    <n v="22.5"/>
    <n v="22.5"/>
    <n v="0"/>
    <x v="3"/>
    <n v="50"/>
    <x v="0"/>
    <x v="2"/>
  </r>
  <r>
    <n v="6516"/>
    <n v="1989"/>
    <s v="Basic"/>
    <s v="Married"/>
    <n v="17487"/>
    <n v="1"/>
    <n v="0"/>
    <x v="503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n v="18"/>
    <n v="3"/>
    <n v="6"/>
    <n v="12"/>
    <n v="0"/>
    <x v="3"/>
    <n v="37"/>
    <x v="3"/>
    <x v="6"/>
  </r>
  <r>
    <n v="4992"/>
    <n v="1975"/>
    <s v="Master"/>
    <s v="Together"/>
    <n v="17459"/>
    <n v="1"/>
    <n v="0"/>
    <x v="170"/>
    <n v="12"/>
    <n v="6"/>
    <n v="4"/>
    <n v="16"/>
    <n v="3"/>
    <n v="10"/>
    <n v="30"/>
    <n v="3"/>
    <n v="3"/>
    <n v="1"/>
    <n v="2"/>
    <n v="7"/>
    <n v="0"/>
    <n v="0"/>
    <n v="0"/>
    <n v="0"/>
    <n v="0"/>
    <n v="1"/>
    <n v="0"/>
    <n v="69"/>
    <n v="6"/>
    <n v="34.5"/>
    <n v="23"/>
    <n v="11.5"/>
    <x v="3"/>
    <n v="51"/>
    <x v="0"/>
    <x v="1"/>
  </r>
  <r>
    <n v="4240"/>
    <n v="1978"/>
    <s v="Graduation"/>
    <s v="Married"/>
    <n v="17345"/>
    <n v="1"/>
    <n v="0"/>
    <x v="5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n v="58"/>
    <n v="5"/>
    <n v="23.2"/>
    <n v="23.2"/>
    <n v="11.6"/>
    <x v="3"/>
    <n v="48"/>
    <x v="0"/>
    <x v="1"/>
  </r>
  <r>
    <n v="2569"/>
    <n v="1987"/>
    <s v="Graduation"/>
    <s v="Married"/>
    <n v="17323"/>
    <n v="0"/>
    <n v="0"/>
    <x v="106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n v="46"/>
    <n v="4"/>
    <n v="11.5"/>
    <n v="34.5"/>
    <n v="0"/>
    <x v="3"/>
    <n v="39"/>
    <x v="3"/>
    <x v="2"/>
  </r>
  <r>
    <n v="1384"/>
    <n v="1992"/>
    <s v="Basic"/>
    <s v="Married"/>
    <n v="17256"/>
    <n v="1"/>
    <n v="0"/>
    <x v="3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  <n v="62"/>
    <n v="5"/>
    <n v="24.8"/>
    <n v="24.8"/>
    <n v="12.4"/>
    <x v="3"/>
    <n v="34"/>
    <x v="3"/>
    <x v="2"/>
  </r>
  <r>
    <n v="9481"/>
    <n v="1976"/>
    <s v="Graduation"/>
    <s v="Married"/>
    <n v="17148"/>
    <n v="1"/>
    <n v="0"/>
    <x v="537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n v="68"/>
    <n v="7"/>
    <n v="29.14"/>
    <n v="29.14"/>
    <n v="9.7100000000000009"/>
    <x v="3"/>
    <n v="50"/>
    <x v="0"/>
    <x v="4"/>
  </r>
  <r>
    <n v="24"/>
    <n v="1960"/>
    <s v="Master"/>
    <s v="Together"/>
    <n v="17144"/>
    <n v="1"/>
    <n v="1"/>
    <x v="22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n v="47"/>
    <n v="7"/>
    <n v="20.14"/>
    <n v="26.86"/>
    <n v="0"/>
    <x v="3"/>
    <n v="66"/>
    <x v="1"/>
    <x v="0"/>
  </r>
  <r>
    <n v="1135"/>
    <n v="1960"/>
    <s v="Master"/>
    <s v="Together"/>
    <n v="17144"/>
    <n v="1"/>
    <n v="1"/>
    <x v="22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n v="47"/>
    <n v="7"/>
    <n v="20.14"/>
    <n v="26.86"/>
    <n v="0"/>
    <x v="3"/>
    <n v="66"/>
    <x v="1"/>
    <x v="4"/>
  </r>
  <r>
    <n v="3270"/>
    <n v="1978"/>
    <s v="2n Cycle"/>
    <s v="Together"/>
    <n v="17117"/>
    <n v="1"/>
    <n v="0"/>
    <x v="35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n v="128"/>
    <n v="7"/>
    <n v="54.86"/>
    <n v="54.86"/>
    <n v="18.29"/>
    <x v="3"/>
    <n v="48"/>
    <x v="0"/>
    <x v="0"/>
  </r>
  <r>
    <n v="7235"/>
    <n v="1975"/>
    <s v="2n Cycle"/>
    <s v="Married"/>
    <n v="17003"/>
    <n v="1"/>
    <n v="0"/>
    <x v="231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n v="38"/>
    <n v="6"/>
    <n v="12.67"/>
    <n v="25.33"/>
    <n v="0"/>
    <x v="3"/>
    <n v="51"/>
    <x v="0"/>
    <x v="5"/>
  </r>
  <r>
    <n v="10031"/>
    <n v="1976"/>
    <s v="PhD"/>
    <s v="Married"/>
    <n v="16927"/>
    <n v="1"/>
    <n v="1"/>
    <x v="107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n v="53"/>
    <n v="7"/>
    <n v="22.71"/>
    <n v="30.29"/>
    <n v="0"/>
    <x v="3"/>
    <n v="50"/>
    <x v="0"/>
    <x v="0"/>
  </r>
  <r>
    <n v="4415"/>
    <n v="1961"/>
    <s v="Graduation"/>
    <s v="Married"/>
    <n v="16860"/>
    <n v="1"/>
    <n v="1"/>
    <x v="65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n v="38"/>
    <n v="5"/>
    <n v="7.6"/>
    <n v="22.8"/>
    <n v="7.6"/>
    <x v="3"/>
    <n v="65"/>
    <x v="1"/>
    <x v="1"/>
  </r>
  <r>
    <n v="3479"/>
    <n v="1950"/>
    <s v="Graduation"/>
    <s v="Single"/>
    <n v="16813"/>
    <n v="0"/>
    <n v="0"/>
    <x v="147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  <n v="50"/>
    <n v="5"/>
    <n v="20"/>
    <n v="30"/>
    <n v="0"/>
    <x v="3"/>
    <n v="76"/>
    <x v="2"/>
    <x v="4"/>
  </r>
  <r>
    <n v="2634"/>
    <n v="1979"/>
    <s v="Master"/>
    <s v="Single"/>
    <n v="16653"/>
    <n v="1"/>
    <n v="0"/>
    <x v="536"/>
    <n v="10"/>
    <n v="5"/>
    <n v="7"/>
    <n v="31"/>
    <n v="15"/>
    <n v="4"/>
    <n v="7"/>
    <n v="3"/>
    <n v="2"/>
    <n v="1"/>
    <n v="3"/>
    <n v="6"/>
    <n v="0"/>
    <n v="0"/>
    <n v="0"/>
    <n v="0"/>
    <n v="0"/>
    <n v="1"/>
    <n v="0"/>
    <n v="69"/>
    <n v="6"/>
    <n v="23"/>
    <n v="34.5"/>
    <n v="11.5"/>
    <x v="3"/>
    <n v="47"/>
    <x v="0"/>
    <x v="1"/>
  </r>
  <r>
    <n v="4927"/>
    <n v="1971"/>
    <s v="Graduation"/>
    <s v="Together"/>
    <n v="16626"/>
    <n v="2"/>
    <n v="0"/>
    <x v="31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n v="68"/>
    <n v="6"/>
    <n v="34"/>
    <n v="34"/>
    <n v="0"/>
    <x v="3"/>
    <n v="55"/>
    <x v="1"/>
    <x v="0"/>
  </r>
  <r>
    <n v="8977"/>
    <n v="1985"/>
    <s v="Basic"/>
    <s v="Single"/>
    <n v="16581"/>
    <n v="0"/>
    <n v="0"/>
    <x v="35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n v="24"/>
    <n v="3"/>
    <n v="0"/>
    <n v="24"/>
    <n v="0"/>
    <x v="3"/>
    <n v="41"/>
    <x v="0"/>
    <x v="1"/>
  </r>
  <r>
    <n v="10403"/>
    <n v="1978"/>
    <s v="Graduation"/>
    <s v="Together"/>
    <n v="16531"/>
    <n v="1"/>
    <n v="0"/>
    <x v="172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n v="44"/>
    <n v="6"/>
    <n v="22"/>
    <n v="22"/>
    <n v="0"/>
    <x v="3"/>
    <n v="48"/>
    <x v="0"/>
    <x v="4"/>
  </r>
  <r>
    <n v="6646"/>
    <n v="1984"/>
    <s v="Graduation"/>
    <s v="Together"/>
    <n v="16529"/>
    <n v="1"/>
    <n v="0"/>
    <x v="4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n v="22"/>
    <n v="4"/>
    <n v="5.5"/>
    <n v="16.5"/>
    <n v="0"/>
    <x v="3"/>
    <n v="42"/>
    <x v="0"/>
    <x v="4"/>
  </r>
  <r>
    <n v="11010"/>
    <n v="1984"/>
    <s v="PhD"/>
    <s v="Single"/>
    <n v="16269"/>
    <n v="1"/>
    <n v="0"/>
    <x v="576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n v="44"/>
    <n v="6"/>
    <n v="22"/>
    <n v="22"/>
    <n v="0"/>
    <x v="3"/>
    <n v="42"/>
    <x v="0"/>
    <x v="1"/>
  </r>
  <r>
    <n v="3559"/>
    <n v="1988"/>
    <s v="2n Cycle"/>
    <s v="Married"/>
    <n v="16248"/>
    <n v="1"/>
    <n v="0"/>
    <x v="212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n v="57"/>
    <n v="6"/>
    <n v="19"/>
    <n v="28.5"/>
    <n v="9.5"/>
    <x v="3"/>
    <n v="38"/>
    <x v="3"/>
    <x v="3"/>
  </r>
  <r>
    <n v="7620"/>
    <n v="1990"/>
    <s v="Basic"/>
    <s v="Single"/>
    <n v="16185"/>
    <n v="1"/>
    <n v="0"/>
    <x v="497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n v="106"/>
    <n v="6"/>
    <n v="35.33"/>
    <n v="35.33"/>
    <n v="35.33"/>
    <x v="3"/>
    <n v="36"/>
    <x v="3"/>
    <x v="3"/>
  </r>
  <r>
    <n v="5394"/>
    <n v="1979"/>
    <s v="Basic"/>
    <s v="Single"/>
    <n v="16014"/>
    <n v="1"/>
    <n v="1"/>
    <x v="336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n v="38"/>
    <n v="6"/>
    <n v="6.33"/>
    <n v="25.33"/>
    <n v="6.33"/>
    <x v="3"/>
    <n v="47"/>
    <x v="0"/>
    <x v="1"/>
  </r>
  <r>
    <n v="642"/>
    <n v="1980"/>
    <s v="Basic"/>
    <s v="Married"/>
    <n v="16005"/>
    <n v="1"/>
    <n v="0"/>
    <x v="374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n v="103"/>
    <n v="5"/>
    <n v="41.2"/>
    <n v="41.2"/>
    <n v="20.6"/>
    <x v="3"/>
    <n v="46"/>
    <x v="0"/>
    <x v="4"/>
  </r>
  <r>
    <n v="6347"/>
    <n v="1979"/>
    <s v="Basic"/>
    <s v="Single"/>
    <n v="15862"/>
    <n v="1"/>
    <n v="0"/>
    <x v="504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n v="36"/>
    <n v="4"/>
    <n v="9"/>
    <n v="27"/>
    <n v="0"/>
    <x v="3"/>
    <n v="47"/>
    <x v="0"/>
    <x v="1"/>
  </r>
  <r>
    <n v="4808"/>
    <n v="1956"/>
    <s v="Graduation"/>
    <s v="Married"/>
    <n v="15759"/>
    <n v="0"/>
    <n v="0"/>
    <x v="66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n v="17"/>
    <n v="3"/>
    <n v="5.67"/>
    <n v="11.33"/>
    <n v="0"/>
    <x v="3"/>
    <n v="70"/>
    <x v="1"/>
    <x v="1"/>
  </r>
  <r>
    <n v="10995"/>
    <n v="1988"/>
    <s v="2n Cycle"/>
    <s v="Married"/>
    <n v="15716"/>
    <n v="1"/>
    <n v="0"/>
    <x v="80"/>
    <n v="8"/>
    <n v="16"/>
    <n v="5"/>
    <n v="30"/>
    <n v="8"/>
    <n v="7"/>
    <n v="26"/>
    <n v="3"/>
    <n v="3"/>
    <n v="0"/>
    <n v="4"/>
    <n v="8"/>
    <n v="0"/>
    <n v="0"/>
    <n v="0"/>
    <n v="0"/>
    <n v="0"/>
    <n v="0"/>
    <n v="1"/>
    <n v="92"/>
    <n v="7"/>
    <n v="39.43"/>
    <n v="52.57"/>
    <n v="0"/>
    <x v="3"/>
    <n v="38"/>
    <x v="3"/>
    <x v="0"/>
  </r>
  <r>
    <n v="6354"/>
    <n v="1984"/>
    <s v="Graduation"/>
    <s v="Together"/>
    <n v="15345"/>
    <n v="1"/>
    <n v="0"/>
    <x v="358"/>
    <n v="51"/>
    <n v="5"/>
    <n v="2"/>
    <n v="16"/>
    <n v="3"/>
    <n v="2"/>
    <n v="19"/>
    <n v="2"/>
    <n v="1"/>
    <n v="1"/>
    <n v="2"/>
    <n v="8"/>
    <n v="0"/>
    <n v="0"/>
    <n v="0"/>
    <n v="0"/>
    <n v="0"/>
    <n v="1"/>
    <n v="0"/>
    <n v="47"/>
    <n v="4"/>
    <n v="11.75"/>
    <n v="23.5"/>
    <n v="11.75"/>
    <x v="3"/>
    <n v="42"/>
    <x v="0"/>
    <x v="1"/>
  </r>
  <r>
    <n v="8420"/>
    <n v="1970"/>
    <s v="2n Cycle"/>
    <s v="Married"/>
    <n v="15315"/>
    <n v="0"/>
    <n v="0"/>
    <x v="658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n v="64"/>
    <n v="6"/>
    <n v="21.33"/>
    <n v="42.67"/>
    <n v="0"/>
    <x v="3"/>
    <n v="56"/>
    <x v="1"/>
    <x v="1"/>
  </r>
  <r>
    <n v="10065"/>
    <n v="1970"/>
    <s v="2n Cycle"/>
    <s v="Married"/>
    <n v="15315"/>
    <n v="0"/>
    <n v="0"/>
    <x v="658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n v="64"/>
    <n v="6"/>
    <n v="21.33"/>
    <n v="42.67"/>
    <n v="0"/>
    <x v="3"/>
    <n v="56"/>
    <x v="1"/>
    <x v="1"/>
  </r>
  <r>
    <n v="234"/>
    <n v="1979"/>
    <s v="Graduation"/>
    <s v="Divorced"/>
    <n v="15287"/>
    <n v="1"/>
    <n v="0"/>
    <x v="106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n v="31"/>
    <n v="4"/>
    <n v="7.75"/>
    <n v="15.5"/>
    <n v="7.75"/>
    <x v="3"/>
    <n v="47"/>
    <x v="0"/>
    <x v="1"/>
  </r>
  <r>
    <n v="10264"/>
    <n v="1979"/>
    <s v="Graduation"/>
    <s v="Divorced"/>
    <n v="15287"/>
    <n v="1"/>
    <n v="0"/>
    <x v="106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n v="31"/>
    <n v="4"/>
    <n v="7.75"/>
    <n v="15.5"/>
    <n v="7.75"/>
    <x v="3"/>
    <n v="47"/>
    <x v="0"/>
    <x v="0"/>
  </r>
  <r>
    <n v="7600"/>
    <n v="1992"/>
    <s v="Basic"/>
    <s v="Single"/>
    <n v="15253"/>
    <n v="1"/>
    <n v="0"/>
    <x v="195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n v="29"/>
    <n v="4"/>
    <n v="7.25"/>
    <n v="21.75"/>
    <n v="0"/>
    <x v="3"/>
    <n v="34"/>
    <x v="3"/>
    <x v="4"/>
  </r>
  <r>
    <n v="10262"/>
    <n v="1980"/>
    <s v="Graduation"/>
    <s v="Married"/>
    <n v="15072"/>
    <n v="2"/>
    <n v="0"/>
    <x v="604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n v="53"/>
    <n v="7"/>
    <n v="22.71"/>
    <n v="22.71"/>
    <n v="7.57"/>
    <x v="3"/>
    <n v="46"/>
    <x v="0"/>
    <x v="3"/>
  </r>
  <r>
    <n v="3839"/>
    <n v="1958"/>
    <s v="Basic"/>
    <s v="Single"/>
    <n v="15056"/>
    <n v="1"/>
    <n v="1"/>
    <x v="76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n v="88"/>
    <n v="7"/>
    <n v="25.14"/>
    <n v="37.71"/>
    <n v="25.14"/>
    <x v="3"/>
    <n v="68"/>
    <x v="1"/>
    <x v="1"/>
  </r>
  <r>
    <n v="3628"/>
    <n v="1987"/>
    <s v="Basic"/>
    <s v="Single"/>
    <n v="15038"/>
    <n v="1"/>
    <n v="0"/>
    <x v="242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n v="80"/>
    <n v="5"/>
    <n v="32"/>
    <n v="32"/>
    <n v="16"/>
    <x v="3"/>
    <n v="39"/>
    <x v="3"/>
    <x v="1"/>
  </r>
  <r>
    <n v="9617"/>
    <n v="1951"/>
    <s v="Graduation"/>
    <s v="Single"/>
    <n v="15033"/>
    <n v="0"/>
    <n v="0"/>
    <x v="577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n v="19"/>
    <n v="4"/>
    <n v="4.75"/>
    <n v="14.25"/>
    <n v="0"/>
    <x v="3"/>
    <n v="75"/>
    <x v="2"/>
    <x v="0"/>
  </r>
  <r>
    <n v="3850"/>
    <n v="1963"/>
    <s v="Basic"/>
    <s v="Together"/>
    <n v="14918"/>
    <n v="0"/>
    <n v="1"/>
    <x v="54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n v="43"/>
    <n v="4"/>
    <n v="10.75"/>
    <n v="32.25"/>
    <n v="0"/>
    <x v="3"/>
    <n v="63"/>
    <x v="1"/>
    <x v="3"/>
  </r>
  <r>
    <n v="8700"/>
    <n v="1986"/>
    <s v="Basic"/>
    <s v="Single"/>
    <n v="14906"/>
    <n v="0"/>
    <n v="0"/>
    <x v="14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n v="66"/>
    <n v="6"/>
    <n v="22"/>
    <n v="33"/>
    <n v="11"/>
    <x v="3"/>
    <n v="40"/>
    <x v="0"/>
    <x v="0"/>
  </r>
  <r>
    <n v="5835"/>
    <n v="1976"/>
    <s v="PhD"/>
    <s v="Divorced"/>
    <n v="14849"/>
    <n v="1"/>
    <n v="0"/>
    <x v="13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n v="65"/>
    <n v="6"/>
    <n v="21.67"/>
    <n v="43.33"/>
    <n v="0"/>
    <x v="3"/>
    <n v="50"/>
    <x v="0"/>
    <x v="1"/>
  </r>
  <r>
    <n v="1241"/>
    <n v="1984"/>
    <s v="2n Cycle"/>
    <s v="Married"/>
    <n v="14796"/>
    <n v="1"/>
    <n v="0"/>
    <x v="125"/>
    <n v="1"/>
    <n v="13"/>
    <n v="3"/>
    <n v="8"/>
    <n v="7"/>
    <n v="4"/>
    <n v="16"/>
    <n v="2"/>
    <n v="1"/>
    <n v="0"/>
    <n v="3"/>
    <n v="9"/>
    <n v="0"/>
    <n v="0"/>
    <n v="0"/>
    <n v="0"/>
    <n v="0"/>
    <n v="1"/>
    <n v="0"/>
    <n v="51"/>
    <n v="4"/>
    <n v="12.75"/>
    <n v="38.25"/>
    <n v="0"/>
    <x v="3"/>
    <n v="42"/>
    <x v="0"/>
    <x v="5"/>
  </r>
  <r>
    <n v="8162"/>
    <n v="1956"/>
    <s v="Master"/>
    <s v="Together"/>
    <n v="14661"/>
    <n v="0"/>
    <n v="0"/>
    <x v="596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n v="26"/>
    <n v="4"/>
    <n v="6.5"/>
    <n v="19.5"/>
    <n v="0"/>
    <x v="3"/>
    <n v="70"/>
    <x v="1"/>
    <x v="1"/>
  </r>
  <r>
    <n v="8213"/>
    <n v="1980"/>
    <s v="2n Cycle"/>
    <s v="Together"/>
    <n v="14515"/>
    <n v="1"/>
    <n v="0"/>
    <x v="343"/>
    <n v="71"/>
    <n v="6"/>
    <n v="4"/>
    <n v="9"/>
    <n v="6"/>
    <n v="36"/>
    <n v="35"/>
    <n v="4"/>
    <n v="2"/>
    <n v="2"/>
    <n v="3"/>
    <n v="7"/>
    <n v="0"/>
    <n v="0"/>
    <n v="0"/>
    <n v="0"/>
    <n v="0"/>
    <n v="1"/>
    <n v="0"/>
    <n v="96"/>
    <n v="7"/>
    <n v="27.43"/>
    <n v="41.14"/>
    <n v="27.43"/>
    <x v="3"/>
    <n v="46"/>
    <x v="0"/>
    <x v="1"/>
  </r>
  <r>
    <n v="193"/>
    <n v="1996"/>
    <s v="Basic"/>
    <s v="Married"/>
    <n v="14421"/>
    <n v="0"/>
    <n v="0"/>
    <x v="13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  <n v="16"/>
    <n v="3"/>
    <n v="5.33"/>
    <n v="10.67"/>
    <n v="0"/>
    <x v="3"/>
    <n v="30"/>
    <x v="3"/>
    <x v="1"/>
  </r>
  <r>
    <n v="5802"/>
    <n v="1972"/>
    <s v="Basic"/>
    <s v="Married"/>
    <n v="14188"/>
    <n v="0"/>
    <n v="0"/>
    <x v="154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n v="75"/>
    <n v="6"/>
    <n v="25"/>
    <n v="50"/>
    <n v="0"/>
    <x v="3"/>
    <n v="54"/>
    <x v="0"/>
    <x v="5"/>
  </r>
  <r>
    <n v="3436"/>
    <n v="1969"/>
    <s v="Graduation"/>
    <s v="Married"/>
    <n v="14045"/>
    <n v="1"/>
    <n v="0"/>
    <x v="258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n v="20"/>
    <n v="4"/>
    <n v="5"/>
    <n v="15"/>
    <n v="0"/>
    <x v="3"/>
    <n v="57"/>
    <x v="1"/>
    <x v="1"/>
  </r>
  <r>
    <n v="10069"/>
    <n v="1988"/>
    <s v="Basic"/>
    <s v="Together"/>
    <n v="13724"/>
    <n v="1"/>
    <n v="0"/>
    <x v="358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  <n v="58"/>
    <n v="4"/>
    <n v="29"/>
    <n v="29"/>
    <n v="0"/>
    <x v="3"/>
    <n v="38"/>
    <x v="3"/>
    <x v="0"/>
  </r>
  <r>
    <n v="4547"/>
    <n v="1960"/>
    <s v="Graduation"/>
    <s v="Together"/>
    <n v="13672"/>
    <n v="1"/>
    <n v="1"/>
    <x v="279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n v="25"/>
    <n v="4"/>
    <n v="6.25"/>
    <n v="18.75"/>
    <n v="0"/>
    <x v="3"/>
    <n v="66"/>
    <x v="1"/>
    <x v="1"/>
  </r>
  <r>
    <n v="3641"/>
    <n v="1976"/>
    <s v="Graduation"/>
    <s v="Married"/>
    <n v="13624"/>
    <n v="1"/>
    <n v="0"/>
    <x v="379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n v="36"/>
    <n v="5"/>
    <n v="14.4"/>
    <n v="21.6"/>
    <n v="0"/>
    <x v="3"/>
    <n v="50"/>
    <x v="0"/>
    <x v="1"/>
  </r>
  <r>
    <n v="8812"/>
    <n v="1979"/>
    <s v="2n Cycle"/>
    <s v="Divorced"/>
    <n v="13533"/>
    <n v="1"/>
    <n v="0"/>
    <x v="203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n v="48"/>
    <n v="5"/>
    <n v="19.2"/>
    <n v="28.8"/>
    <n v="0"/>
    <x v="3"/>
    <n v="47"/>
    <x v="0"/>
    <x v="1"/>
  </r>
  <r>
    <n v="1160"/>
    <n v="1970"/>
    <s v="Graduation"/>
    <s v="Married"/>
    <n v="13260"/>
    <n v="1"/>
    <n v="1"/>
    <x v="302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n v="49"/>
    <n v="6"/>
    <n v="24.5"/>
    <n v="24.5"/>
    <n v="0"/>
    <x v="3"/>
    <n v="56"/>
    <x v="1"/>
    <x v="1"/>
  </r>
  <r>
    <n v="9316"/>
    <n v="1952"/>
    <s v="Basic"/>
    <s v="Together"/>
    <n v="13084"/>
    <n v="0"/>
    <n v="0"/>
    <x v="215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n v="29"/>
    <n v="4"/>
    <n v="7.25"/>
    <n v="21.75"/>
    <n v="0"/>
    <x v="3"/>
    <n v="74"/>
    <x v="2"/>
    <x v="2"/>
  </r>
  <r>
    <n v="10032"/>
    <n v="1976"/>
    <s v="Graduation"/>
    <s v="Divorced"/>
    <n v="12571"/>
    <n v="1"/>
    <n v="0"/>
    <x v="574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n v="53"/>
    <n v="7"/>
    <n v="22.71"/>
    <n v="22.71"/>
    <n v="7.57"/>
    <x v="3"/>
    <n v="50"/>
    <x v="0"/>
    <x v="0"/>
  </r>
  <r>
    <n v="1773"/>
    <n v="1978"/>
    <s v="2n Cycle"/>
    <s v="Married"/>
    <n v="12393"/>
    <n v="0"/>
    <n v="0"/>
    <x v="633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n v="57"/>
    <n v="5"/>
    <n v="22.8"/>
    <n v="34.200000000000003"/>
    <n v="0"/>
    <x v="3"/>
    <n v="48"/>
    <x v="0"/>
    <x v="0"/>
  </r>
  <r>
    <n v="10241"/>
    <n v="1975"/>
    <s v="2n Cycle"/>
    <s v="Divorced"/>
    <n v="11448"/>
    <n v="0"/>
    <n v="0"/>
    <x v="544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n v="14"/>
    <n v="3"/>
    <n v="4.67"/>
    <n v="9.33"/>
    <n v="0"/>
    <x v="3"/>
    <n v="51"/>
    <x v="0"/>
    <x v="1"/>
  </r>
  <r>
    <n v="7004"/>
    <n v="1984"/>
    <s v="Graduation"/>
    <s v="Single"/>
    <n v="11012"/>
    <n v="1"/>
    <n v="0"/>
    <x v="639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  <n v="84"/>
    <n v="6"/>
    <n v="42"/>
    <n v="28"/>
    <n v="14"/>
    <x v="3"/>
    <n v="42"/>
    <x v="0"/>
    <x v="3"/>
  </r>
  <r>
    <n v="6864"/>
    <n v="1989"/>
    <s v="Master"/>
    <s v="Divorced"/>
    <n v="10979"/>
    <n v="0"/>
    <n v="0"/>
    <x v="24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n v="30"/>
    <n v="6"/>
    <n v="15"/>
    <n v="15"/>
    <n v="0"/>
    <x v="3"/>
    <n v="37"/>
    <x v="3"/>
    <x v="6"/>
  </r>
  <r>
    <n v="10617"/>
    <n v="1989"/>
    <s v="Master"/>
    <s v="Divorced"/>
    <n v="10979"/>
    <n v="0"/>
    <n v="0"/>
    <x v="24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n v="30"/>
    <n v="6"/>
    <n v="15"/>
    <n v="15"/>
    <n v="0"/>
    <x v="3"/>
    <n v="37"/>
    <x v="3"/>
    <x v="1"/>
  </r>
  <r>
    <n v="5987"/>
    <n v="1989"/>
    <s v="2n Cycle"/>
    <s v="Together"/>
    <n v="10404"/>
    <n v="1"/>
    <n v="0"/>
    <x v="255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n v="43"/>
    <n v="5"/>
    <n v="8.6"/>
    <n v="34.4"/>
    <n v="0"/>
    <x v="3"/>
    <n v="37"/>
    <x v="3"/>
    <x v="1"/>
  </r>
  <r>
    <n v="948"/>
    <n v="1971"/>
    <s v="Graduation"/>
    <s v="Single"/>
    <n v="10245"/>
    <n v="1"/>
    <n v="0"/>
    <x v="511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n v="41"/>
    <n v="5"/>
    <n v="8.1999999999999993"/>
    <n v="16.399999999999999"/>
    <n v="16.399999999999999"/>
    <x v="3"/>
    <n v="55"/>
    <x v="1"/>
    <x v="1"/>
  </r>
  <r>
    <n v="7349"/>
    <n v="1973"/>
    <s v="Basic"/>
    <s v="Together"/>
    <n v="9722"/>
    <n v="1"/>
    <n v="0"/>
    <x v="659"/>
    <n v="7"/>
    <n v="6"/>
    <n v="17"/>
    <n v="16"/>
    <n v="6"/>
    <n v="16"/>
    <n v="42"/>
    <n v="4"/>
    <n v="3"/>
    <n v="1"/>
    <n v="3"/>
    <n v="8"/>
    <n v="0"/>
    <n v="0"/>
    <n v="0"/>
    <n v="0"/>
    <n v="0"/>
    <n v="1"/>
    <n v="0"/>
    <n v="103"/>
    <n v="7"/>
    <n v="44.14"/>
    <n v="44.14"/>
    <n v="14.71"/>
    <x v="3"/>
    <n v="53"/>
    <x v="0"/>
    <x v="1"/>
  </r>
  <r>
    <n v="5342"/>
    <n v="1976"/>
    <s v="Basic"/>
    <s v="Divorced"/>
    <n v="9548"/>
    <n v="1"/>
    <n v="0"/>
    <x v="7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n v="29"/>
    <n v="4"/>
    <n v="7.25"/>
    <n v="21.75"/>
    <n v="0"/>
    <x v="3"/>
    <n v="50"/>
    <x v="0"/>
    <x v="4"/>
  </r>
  <r>
    <n v="451"/>
    <n v="1989"/>
    <s v="Graduation"/>
    <s v="Single"/>
    <n v="9255"/>
    <n v="1"/>
    <n v="0"/>
    <x v="41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n v="22"/>
    <n v="4"/>
    <n v="5.5"/>
    <n v="11"/>
    <n v="5.5"/>
    <x v="3"/>
    <n v="37"/>
    <x v="3"/>
    <x v="3"/>
  </r>
  <r>
    <n v="10395"/>
    <n v="1986"/>
    <s v="Basic"/>
    <s v="Single"/>
    <n v="8940"/>
    <n v="1"/>
    <n v="0"/>
    <x v="159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n v="101"/>
    <n v="7"/>
    <n v="43.29"/>
    <n v="43.29"/>
    <n v="14.43"/>
    <x v="3"/>
    <n v="40"/>
    <x v="0"/>
    <x v="1"/>
  </r>
  <r>
    <n v="2980"/>
    <n v="1952"/>
    <s v="Master"/>
    <s v="Single"/>
    <n v="8820"/>
    <n v="1"/>
    <n v="1"/>
    <x v="464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n v="35"/>
    <n v="6"/>
    <n v="17.5"/>
    <n v="17.5"/>
    <n v="0"/>
    <x v="3"/>
    <n v="74"/>
    <x v="2"/>
    <x v="4"/>
  </r>
  <r>
    <n v="10749"/>
    <n v="1991"/>
    <s v="Graduation"/>
    <s v="Single"/>
    <n v="8028"/>
    <n v="0"/>
    <n v="0"/>
    <x v="105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n v="178"/>
    <n v="1"/>
    <n v="0"/>
    <n v="0"/>
    <n v="178"/>
    <x v="3"/>
    <n v="35"/>
    <x v="3"/>
    <x v="1"/>
  </r>
  <r>
    <n v="7297"/>
    <n v="1973"/>
    <s v="Graduation"/>
    <s v="Single"/>
    <n v="7500"/>
    <n v="1"/>
    <n v="0"/>
    <x v="269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n v="57"/>
    <n v="7"/>
    <n v="24.43"/>
    <n v="24.43"/>
    <n v="8.14"/>
    <x v="3"/>
    <n v="53"/>
    <x v="0"/>
    <x v="0"/>
  </r>
  <r>
    <n v="2139"/>
    <n v="1975"/>
    <s v="Master"/>
    <s v="Married"/>
    <n v="7500"/>
    <n v="1"/>
    <n v="0"/>
    <x v="333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n v="31"/>
    <n v="5"/>
    <n v="12.4"/>
    <n v="18.600000000000001"/>
    <n v="0"/>
    <x v="3"/>
    <n v="51"/>
    <x v="0"/>
    <x v="6"/>
  </r>
  <r>
    <n v="387"/>
    <n v="1976"/>
    <s v="Basic"/>
    <s v="Married"/>
    <n v="7500"/>
    <n v="0"/>
    <n v="0"/>
    <x v="294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n v="61"/>
    <n v="5"/>
    <n v="24.4"/>
    <n v="36.6"/>
    <n v="0"/>
    <x v="3"/>
    <n v="50"/>
    <x v="0"/>
    <x v="2"/>
  </r>
  <r>
    <n v="4692"/>
    <n v="1976"/>
    <s v="Graduation"/>
    <s v="Married"/>
    <n v="7500"/>
    <n v="1"/>
    <n v="0"/>
    <x v="117"/>
    <n v="19"/>
    <n v="7"/>
    <n v="0"/>
    <n v="12"/>
    <n v="13"/>
    <n v="7"/>
    <n v="32"/>
    <n v="5"/>
    <n v="4"/>
    <n v="1"/>
    <n v="2"/>
    <n v="9"/>
    <n v="1"/>
    <n v="0"/>
    <n v="0"/>
    <n v="0"/>
    <n v="0"/>
    <n v="1"/>
    <n v="0"/>
    <n v="71"/>
    <n v="7"/>
    <n v="40.57"/>
    <n v="20.29"/>
    <n v="10.14"/>
    <x v="3"/>
    <n v="50"/>
    <x v="0"/>
    <x v="6"/>
  </r>
  <r>
    <n v="10641"/>
    <n v="1978"/>
    <s v="Graduation"/>
    <s v="Single"/>
    <n v="7500"/>
    <n v="1"/>
    <n v="1"/>
    <x v="66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n v="57"/>
    <n v="6"/>
    <n v="19"/>
    <n v="28.5"/>
    <n v="9.5"/>
    <x v="3"/>
    <n v="48"/>
    <x v="0"/>
    <x v="1"/>
  </r>
  <r>
    <n v="10659"/>
    <n v="1979"/>
    <s v="2n Cycle"/>
    <s v="Together"/>
    <n v="7500"/>
    <n v="1"/>
    <n v="0"/>
    <x v="23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n v="53"/>
    <n v="7"/>
    <n v="22.71"/>
    <n v="15.14"/>
    <n v="15.14"/>
    <x v="3"/>
    <n v="47"/>
    <x v="0"/>
    <x v="3"/>
  </r>
  <r>
    <n v="10710"/>
    <n v="1979"/>
    <s v="Graduation"/>
    <s v="Married"/>
    <n v="7500"/>
    <n v="0"/>
    <n v="1"/>
    <x v="18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n v="18"/>
    <n v="3"/>
    <n v="6"/>
    <n v="12"/>
    <n v="0"/>
    <x v="3"/>
    <n v="47"/>
    <x v="0"/>
    <x v="1"/>
  </r>
  <r>
    <n v="10001"/>
    <n v="1985"/>
    <s v="2n Cycle"/>
    <s v="Together"/>
    <n v="7500"/>
    <n v="1"/>
    <n v="0"/>
    <x v="117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n v="100"/>
    <n v="6"/>
    <n v="33.33"/>
    <n v="50"/>
    <n v="16.670000000000002"/>
    <x v="3"/>
    <n v="41"/>
    <x v="0"/>
    <x v="1"/>
  </r>
  <r>
    <n v="456"/>
    <n v="1986"/>
    <s v="2n Cycle"/>
    <s v="Married"/>
    <n v="7500"/>
    <n v="1"/>
    <n v="0"/>
    <x v="404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n v="36"/>
    <n v="5"/>
    <n v="14.4"/>
    <n v="21.6"/>
    <n v="0"/>
    <x v="3"/>
    <n v="40"/>
    <x v="0"/>
    <x v="1"/>
  </r>
  <r>
    <n v="9553"/>
    <n v="1987"/>
    <s v="Graduation"/>
    <s v="Married"/>
    <n v="7500"/>
    <n v="0"/>
    <n v="0"/>
    <x v="249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n v="15"/>
    <n v="3"/>
    <n v="0"/>
    <n v="15"/>
    <n v="0"/>
    <x v="3"/>
    <n v="39"/>
    <x v="3"/>
    <x v="3"/>
  </r>
  <r>
    <n v="4136"/>
    <n v="1992"/>
    <s v="Basic"/>
    <s v="Single"/>
    <n v="7500"/>
    <n v="1"/>
    <n v="0"/>
    <x v="17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n v="119"/>
    <n v="7"/>
    <n v="51"/>
    <n v="34"/>
    <n v="34"/>
    <x v="3"/>
    <n v="34"/>
    <x v="3"/>
    <x v="1"/>
  </r>
  <r>
    <n v="9909"/>
    <n v="1996"/>
    <s v="2n Cycle"/>
    <s v="Married"/>
    <n v="7500"/>
    <n v="0"/>
    <n v="0"/>
    <x v="343"/>
    <n v="24"/>
    <n v="3"/>
    <n v="18"/>
    <n v="14"/>
    <n v="15"/>
    <n v="22"/>
    <n v="50"/>
    <n v="3"/>
    <n v="3"/>
    <n v="1"/>
    <n v="3"/>
    <n v="9"/>
    <n v="0"/>
    <n v="0"/>
    <n v="0"/>
    <n v="0"/>
    <n v="0"/>
    <n v="1"/>
    <n v="0"/>
    <n v="122"/>
    <n v="7"/>
    <n v="52.29"/>
    <n v="52.29"/>
    <n v="17.43"/>
    <x v="3"/>
    <n v="30"/>
    <x v="3"/>
    <x v="6"/>
  </r>
  <r>
    <n v="6237"/>
    <n v="1966"/>
    <s v="PhD"/>
    <s v="Single"/>
    <n v="7144"/>
    <n v="0"/>
    <n v="2"/>
    <x v="356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n v="416"/>
    <n v="25"/>
    <n v="382.72"/>
    <n v="16.64"/>
    <n v="16.64"/>
    <x v="3"/>
    <n v="60"/>
    <x v="1"/>
    <x v="1"/>
  </r>
  <r>
    <n v="4303"/>
    <n v="1957"/>
    <s v="PhD"/>
    <s v="Together"/>
    <n v="6835"/>
    <n v="0"/>
    <n v="1"/>
    <x v="66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n v="137"/>
    <n v="1"/>
    <n v="0"/>
    <n v="137"/>
    <n v="0"/>
    <x v="3"/>
    <n v="69"/>
    <x v="1"/>
    <x v="4"/>
  </r>
  <r>
    <n v="4246"/>
    <n v="1982"/>
    <s v="Master"/>
    <s v="Single"/>
    <n v="6560"/>
    <n v="0"/>
    <n v="0"/>
    <x v="183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n v="373"/>
    <n v="2"/>
    <n v="186.5"/>
    <n v="186.5"/>
    <n v="0"/>
    <x v="3"/>
    <n v="44"/>
    <x v="0"/>
    <x v="1"/>
  </r>
  <r>
    <n v="5899"/>
    <n v="1950"/>
    <s v="PhD"/>
    <s v="Together"/>
    <n v="5648"/>
    <n v="1"/>
    <n v="1"/>
    <x v="662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  <n v="49"/>
    <n v="1"/>
    <n v="49"/>
    <n v="0"/>
    <n v="0"/>
    <x v="3"/>
    <n v="76"/>
    <x v="2"/>
    <x v="2"/>
  </r>
  <r>
    <n v="9303"/>
    <n v="1976"/>
    <s v="Graduation"/>
    <s v="Married"/>
    <n v="5305"/>
    <n v="0"/>
    <n v="1"/>
    <x v="414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n v="32"/>
    <n v="1"/>
    <n v="32"/>
    <n v="0"/>
    <n v="0"/>
    <x v="3"/>
    <n v="50"/>
    <x v="0"/>
    <x v="3"/>
  </r>
  <r>
    <n v="3955"/>
    <n v="1965"/>
    <s v="Graduation"/>
    <s v="Divorced"/>
    <n v="4861"/>
    <n v="0"/>
    <n v="0"/>
    <x v="178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n v="6"/>
    <n v="0"/>
    <n v="0"/>
    <n v="0"/>
    <n v="0"/>
    <x v="3"/>
    <n v="61"/>
    <x v="1"/>
    <x v="0"/>
  </r>
  <r>
    <n v="10311"/>
    <n v="1969"/>
    <s v="Graduation"/>
    <s v="Married"/>
    <n v="4428"/>
    <n v="0"/>
    <n v="1"/>
    <x v="49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n v="359"/>
    <n v="25"/>
    <n v="359"/>
    <n v="0"/>
    <n v="0"/>
    <x v="3"/>
    <n v="57"/>
    <x v="1"/>
    <x v="1"/>
  </r>
  <r>
    <n v="9931"/>
    <n v="1963"/>
    <s v="PhD"/>
    <s v="Married"/>
    <n v="4023"/>
    <n v="1"/>
    <n v="1"/>
    <x v="286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n v="9"/>
    <n v="0"/>
    <n v="0"/>
    <n v="0"/>
    <n v="0"/>
    <x v="3"/>
    <n v="63"/>
    <x v="1"/>
    <x v="1"/>
  </r>
  <r>
    <n v="11110"/>
    <n v="1973"/>
    <s v="Graduation"/>
    <s v="Single"/>
    <n v="3502"/>
    <n v="1"/>
    <n v="0"/>
    <x v="24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n v="5"/>
    <n v="0"/>
    <n v="0"/>
    <n v="0"/>
    <n v="0"/>
    <x v="3"/>
    <n v="53"/>
    <x v="0"/>
    <x v="3"/>
  </r>
  <r>
    <n v="5376"/>
    <n v="1979"/>
    <s v="Graduation"/>
    <s v="Married"/>
    <n v="2447"/>
    <n v="1"/>
    <n v="0"/>
    <x v="365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n v="1730"/>
    <n v="28"/>
    <n v="0"/>
    <n v="0"/>
    <n v="1730"/>
    <x v="3"/>
    <n v="47"/>
    <x v="0"/>
    <x v="2"/>
  </r>
  <r>
    <n v="6862"/>
    <n v="1971"/>
    <s v="Graduation"/>
    <s v="Divorced"/>
    <n v="1730"/>
    <n v="0"/>
    <n v="0"/>
    <x v="109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n v="8"/>
    <n v="0"/>
    <n v="0"/>
    <n v="0"/>
    <n v="0"/>
    <x v="3"/>
    <n v="5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CDABD-4B82-4784-A78C-6AC66E13F947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F16" firstHeaderRow="1" firstDataRow="1" firstDataCol="1"/>
  <pivotFields count="39">
    <pivotField dataField="1" showAll="0"/>
    <pivotField showAll="0"/>
    <pivotField showAll="0"/>
    <pivotField showAll="0"/>
    <pivotField showAll="0"/>
    <pivotField showAll="0"/>
    <pivotField showAll="0"/>
    <pivotField numFmtId="22" showAll="0">
      <items count="664">
        <item x="494"/>
        <item x="517"/>
        <item x="117"/>
        <item x="236"/>
        <item x="406"/>
        <item x="2"/>
        <item x="622"/>
        <item x="581"/>
        <item x="353"/>
        <item x="70"/>
        <item x="186"/>
        <item x="349"/>
        <item x="181"/>
        <item x="359"/>
        <item x="280"/>
        <item x="374"/>
        <item x="546"/>
        <item x="506"/>
        <item x="227"/>
        <item x="59"/>
        <item x="599"/>
        <item x="133"/>
        <item x="496"/>
        <item x="159"/>
        <item x="487"/>
        <item x="403"/>
        <item x="208"/>
        <item x="259"/>
        <item x="244"/>
        <item x="451"/>
        <item x="180"/>
        <item x="346"/>
        <item x="358"/>
        <item x="19"/>
        <item x="413"/>
        <item x="395"/>
        <item x="245"/>
        <item x="361"/>
        <item x="618"/>
        <item x="370"/>
        <item x="415"/>
        <item x="468"/>
        <item x="197"/>
        <item x="250"/>
        <item x="65"/>
        <item x="185"/>
        <item x="52"/>
        <item x="125"/>
        <item x="105"/>
        <item x="588"/>
        <item x="471"/>
        <item x="292"/>
        <item x="108"/>
        <item x="61"/>
        <item x="182"/>
        <item x="104"/>
        <item x="48"/>
        <item x="243"/>
        <item x="187"/>
        <item x="135"/>
        <item x="322"/>
        <item x="355"/>
        <item x="659"/>
        <item x="240"/>
        <item x="318"/>
        <item x="305"/>
        <item x="456"/>
        <item x="449"/>
        <item x="106"/>
        <item x="450"/>
        <item x="160"/>
        <item x="579"/>
        <item x="161"/>
        <item x="315"/>
        <item x="288"/>
        <item x="540"/>
        <item x="462"/>
        <item x="27"/>
        <item x="36"/>
        <item x="492"/>
        <item x="557"/>
        <item x="432"/>
        <item x="190"/>
        <item x="528"/>
        <item x="137"/>
        <item x="285"/>
        <item x="555"/>
        <item x="205"/>
        <item x="145"/>
        <item x="119"/>
        <item x="296"/>
        <item x="11"/>
        <item x="516"/>
        <item x="352"/>
        <item x="323"/>
        <item x="123"/>
        <item x="132"/>
        <item x="276"/>
        <item x="343"/>
        <item x="162"/>
        <item x="417"/>
        <item x="80"/>
        <item x="294"/>
        <item x="338"/>
        <item x="397"/>
        <item x="287"/>
        <item x="560"/>
        <item x="122"/>
        <item x="472"/>
        <item x="582"/>
        <item x="345"/>
        <item x="399"/>
        <item x="111"/>
        <item x="266"/>
        <item x="419"/>
        <item x="282"/>
        <item x="488"/>
        <item x="230"/>
        <item x="459"/>
        <item x="463"/>
        <item x="411"/>
        <item x="17"/>
        <item x="633"/>
        <item x="373"/>
        <item x="235"/>
        <item x="54"/>
        <item x="661"/>
        <item x="441"/>
        <item x="534"/>
        <item x="481"/>
        <item x="32"/>
        <item x="565"/>
        <item x="63"/>
        <item x="95"/>
        <item x="655"/>
        <item x="603"/>
        <item x="179"/>
        <item x="620"/>
        <item x="573"/>
        <item x="142"/>
        <item x="398"/>
        <item x="491"/>
        <item x="483"/>
        <item x="630"/>
        <item x="660"/>
        <item x="523"/>
        <item x="648"/>
        <item x="424"/>
        <item x="657"/>
        <item x="596"/>
        <item x="72"/>
        <item x="635"/>
        <item x="88"/>
        <item x="134"/>
        <item x="365"/>
        <item x="513"/>
        <item x="153"/>
        <item x="249"/>
        <item x="289"/>
        <item x="166"/>
        <item x="350"/>
        <item x="351"/>
        <item x="643"/>
        <item x="362"/>
        <item x="291"/>
        <item x="35"/>
        <item x="495"/>
        <item x="379"/>
        <item x="9"/>
        <item x="405"/>
        <item x="247"/>
        <item x="600"/>
        <item x="475"/>
        <item x="216"/>
        <item x="628"/>
        <item x="242"/>
        <item x="434"/>
        <item x="550"/>
        <item x="238"/>
        <item x="580"/>
        <item x="502"/>
        <item x="144"/>
        <item x="404"/>
        <item x="442"/>
        <item x="416"/>
        <item x="107"/>
        <item x="508"/>
        <item x="509"/>
        <item x="284"/>
        <item x="257"/>
        <item x="193"/>
        <item x="303"/>
        <item x="307"/>
        <item x="300"/>
        <item x="335"/>
        <item x="348"/>
        <item x="595"/>
        <item x="38"/>
        <item x="568"/>
        <item x="51"/>
        <item x="378"/>
        <item x="67"/>
        <item x="154"/>
        <item x="140"/>
        <item x="263"/>
        <item x="110"/>
        <item x="22"/>
        <item x="545"/>
        <item x="592"/>
        <item x="376"/>
        <item x="251"/>
        <item x="634"/>
        <item x="203"/>
        <item x="281"/>
        <item x="12"/>
        <item x="610"/>
        <item x="575"/>
        <item x="639"/>
        <item x="336"/>
        <item x="503"/>
        <item x="261"/>
        <item x="615"/>
        <item x="642"/>
        <item x="464"/>
        <item x="408"/>
        <item x="418"/>
        <item x="644"/>
        <item x="364"/>
        <item x="37"/>
        <item x="155"/>
        <item x="301"/>
        <item x="124"/>
        <item x="330"/>
        <item x="455"/>
        <item x="326"/>
        <item x="377"/>
        <item x="10"/>
        <item x="277"/>
        <item x="597"/>
        <item x="232"/>
        <item x="593"/>
        <item x="283"/>
        <item x="520"/>
        <item x="461"/>
        <item x="24"/>
        <item x="149"/>
        <item x="50"/>
        <item x="194"/>
        <item x="279"/>
        <item x="92"/>
        <item x="71"/>
        <item x="77"/>
        <item x="175"/>
        <item x="136"/>
        <item x="15"/>
        <item x="393"/>
        <item x="443"/>
        <item x="501"/>
        <item x="248"/>
        <item x="5"/>
        <item x="654"/>
        <item x="30"/>
        <item x="469"/>
        <item x="76"/>
        <item x="309"/>
        <item x="75"/>
        <item x="239"/>
        <item x="23"/>
        <item x="99"/>
        <item x="85"/>
        <item x="604"/>
        <item x="152"/>
        <item x="94"/>
        <item x="553"/>
        <item x="473"/>
        <item x="511"/>
        <item x="572"/>
        <item x="176"/>
        <item x="253"/>
        <item x="425"/>
        <item x="167"/>
        <item x="554"/>
        <item x="42"/>
        <item x="158"/>
        <item x="589"/>
        <item x="602"/>
        <item x="198"/>
        <item x="507"/>
        <item x="131"/>
        <item x="218"/>
        <item x="512"/>
        <item x="526"/>
        <item x="316"/>
        <item x="0"/>
        <item x="1"/>
        <item x="3"/>
        <item x="561"/>
        <item x="82"/>
        <item x="649"/>
        <item x="400"/>
        <item x="357"/>
        <item x="332"/>
        <item x="447"/>
        <item x="637"/>
        <item x="138"/>
        <item x="426"/>
        <item x="538"/>
        <item x="271"/>
        <item x="485"/>
        <item x="535"/>
        <item x="527"/>
        <item x="317"/>
        <item x="453"/>
        <item x="299"/>
        <item x="458"/>
        <item x="504"/>
        <item x="383"/>
        <item x="191"/>
        <item x="585"/>
        <item x="629"/>
        <item x="130"/>
        <item x="56"/>
        <item x="234"/>
        <item x="430"/>
        <item x="421"/>
        <item x="337"/>
        <item x="531"/>
        <item x="295"/>
        <item x="499"/>
        <item x="559"/>
        <item x="631"/>
        <item x="368"/>
        <item x="325"/>
        <item x="360"/>
        <item x="440"/>
        <item x="562"/>
        <item x="147"/>
        <item x="486"/>
        <item x="327"/>
        <item x="460"/>
        <item x="484"/>
        <item x="541"/>
        <item x="396"/>
        <item x="435"/>
        <item x="60"/>
        <item x="619"/>
        <item x="40"/>
        <item x="414"/>
        <item x="651"/>
        <item x="390"/>
        <item x="444"/>
        <item x="658"/>
        <item x="601"/>
        <item x="497"/>
        <item x="14"/>
        <item x="90"/>
        <item x="479"/>
        <item x="412"/>
        <item x="646"/>
        <item x="525"/>
        <item x="256"/>
        <item x="515"/>
        <item x="591"/>
        <item x="129"/>
        <item x="224"/>
        <item x="371"/>
        <item x="563"/>
        <item x="25"/>
        <item x="164"/>
        <item x="297"/>
        <item x="578"/>
        <item x="302"/>
        <item x="254"/>
        <item x="433"/>
        <item x="570"/>
        <item x="331"/>
        <item x="209"/>
        <item x="6"/>
        <item x="576"/>
        <item x="270"/>
        <item x="558"/>
        <item x="640"/>
        <item x="645"/>
        <item x="66"/>
        <item x="454"/>
        <item x="522"/>
        <item x="163"/>
        <item x="112"/>
        <item x="394"/>
        <item x="252"/>
        <item x="607"/>
        <item x="439"/>
        <item x="616"/>
        <item x="367"/>
        <item x="157"/>
        <item x="274"/>
        <item x="170"/>
        <item x="609"/>
        <item x="623"/>
        <item x="328"/>
        <item x="407"/>
        <item x="549"/>
        <item x="569"/>
        <item x="100"/>
        <item x="114"/>
        <item x="329"/>
        <item x="165"/>
        <item x="206"/>
        <item x="333"/>
        <item x="428"/>
        <item x="84"/>
        <item x="490"/>
        <item x="319"/>
        <item x="96"/>
        <item x="18"/>
        <item x="611"/>
        <item x="482"/>
        <item x="445"/>
        <item x="220"/>
        <item x="312"/>
        <item x="519"/>
        <item x="571"/>
        <item x="34"/>
        <item x="354"/>
        <item x="587"/>
        <item x="547"/>
        <item x="321"/>
        <item x="401"/>
        <item x="465"/>
        <item x="293"/>
        <item x="184"/>
        <item x="510"/>
        <item x="219"/>
        <item x="195"/>
        <item x="273"/>
        <item x="313"/>
        <item x="584"/>
        <item x="215"/>
        <item x="548"/>
        <item x="543"/>
        <item x="113"/>
        <item x="139"/>
        <item x="64"/>
        <item x="467"/>
        <item x="237"/>
        <item x="115"/>
        <item x="477"/>
        <item x="264"/>
        <item x="278"/>
        <item x="97"/>
        <item x="298"/>
        <item x="427"/>
        <item x="344"/>
        <item x="436"/>
        <item x="68"/>
        <item x="87"/>
        <item x="33"/>
        <item x="128"/>
        <item x="211"/>
        <item x="201"/>
        <item x="265"/>
        <item x="566"/>
        <item x="583"/>
        <item x="189"/>
        <item x="120"/>
        <item x="556"/>
        <item x="375"/>
        <item x="267"/>
        <item x="314"/>
        <item x="356"/>
        <item x="598"/>
        <item x="231"/>
        <item x="647"/>
        <item x="196"/>
        <item x="183"/>
        <item x="438"/>
        <item x="46"/>
        <item x="544"/>
        <item x="213"/>
        <item x="306"/>
        <item x="532"/>
        <item x="29"/>
        <item x="410"/>
        <item x="363"/>
        <item x="489"/>
        <item x="49"/>
        <item x="233"/>
        <item x="290"/>
        <item x="269"/>
        <item x="151"/>
        <item x="617"/>
        <item x="146"/>
        <item x="260"/>
        <item x="103"/>
        <item x="452"/>
        <item x="324"/>
        <item x="45"/>
        <item x="446"/>
        <item x="552"/>
        <item x="429"/>
        <item x="79"/>
        <item x="478"/>
        <item x="388"/>
        <item x="392"/>
        <item x="369"/>
        <item x="148"/>
        <item x="225"/>
        <item x="31"/>
        <item x="391"/>
        <item x="574"/>
        <item x="310"/>
        <item x="272"/>
        <item x="141"/>
        <item x="74"/>
        <item x="41"/>
        <item x="127"/>
        <item x="258"/>
        <item x="342"/>
        <item x="537"/>
        <item x="420"/>
        <item x="389"/>
        <item x="384"/>
        <item x="614"/>
        <item x="89"/>
        <item x="98"/>
        <item x="437"/>
        <item x="57"/>
        <item x="228"/>
        <item x="7"/>
        <item x="594"/>
        <item x="498"/>
        <item x="207"/>
        <item x="308"/>
        <item x="20"/>
        <item x="43"/>
        <item x="168"/>
        <item x="221"/>
        <item x="476"/>
        <item x="13"/>
        <item x="402"/>
        <item x="188"/>
        <item x="656"/>
        <item x="529"/>
        <item x="262"/>
        <item x="143"/>
        <item x="613"/>
        <item x="567"/>
        <item x="217"/>
        <item x="4"/>
        <item x="380"/>
        <item x="372"/>
        <item x="366"/>
        <item x="210"/>
        <item x="505"/>
        <item x="382"/>
        <item x="223"/>
        <item x="304"/>
        <item x="126"/>
        <item x="521"/>
        <item x="121"/>
        <item x="662"/>
        <item x="624"/>
        <item x="53"/>
        <item x="199"/>
        <item x="58"/>
        <item x="423"/>
        <item x="78"/>
        <item x="431"/>
        <item x="339"/>
        <item x="514"/>
        <item x="586"/>
        <item x="627"/>
        <item x="652"/>
        <item x="636"/>
        <item x="385"/>
        <item x="606"/>
        <item x="39"/>
        <item x="530"/>
        <item x="118"/>
        <item x="21"/>
        <item x="518"/>
        <item x="69"/>
        <item x="470"/>
        <item x="311"/>
        <item x="174"/>
        <item x="83"/>
        <item x="621"/>
        <item x="386"/>
        <item x="551"/>
        <item x="474"/>
        <item x="204"/>
        <item x="241"/>
        <item x="577"/>
        <item x="493"/>
        <item x="536"/>
        <item x="466"/>
        <item x="28"/>
        <item x="539"/>
        <item x="626"/>
        <item x="448"/>
        <item x="26"/>
        <item x="275"/>
        <item x="605"/>
        <item x="177"/>
        <item x="44"/>
        <item x="47"/>
        <item x="200"/>
        <item x="101"/>
        <item x="55"/>
        <item x="222"/>
        <item x="255"/>
        <item x="564"/>
        <item x="612"/>
        <item x="150"/>
        <item x="62"/>
        <item x="590"/>
        <item x="212"/>
        <item x="91"/>
        <item x="156"/>
        <item x="229"/>
        <item x="641"/>
        <item x="202"/>
        <item x="457"/>
        <item x="109"/>
        <item x="625"/>
        <item x="246"/>
        <item x="16"/>
        <item x="226"/>
        <item x="542"/>
        <item x="334"/>
        <item x="524"/>
        <item x="8"/>
        <item x="73"/>
        <item x="381"/>
        <item x="268"/>
        <item x="173"/>
        <item x="320"/>
        <item x="650"/>
        <item x="638"/>
        <item x="422"/>
        <item x="116"/>
        <item x="500"/>
        <item x="214"/>
        <item x="409"/>
        <item x="653"/>
        <item x="632"/>
        <item x="387"/>
        <item x="340"/>
        <item x="480"/>
        <item x="86"/>
        <item x="102"/>
        <item x="172"/>
        <item x="533"/>
        <item x="93"/>
        <item x="81"/>
        <item x="178"/>
        <item x="286"/>
        <item x="608"/>
        <item x="347"/>
        <item x="169"/>
        <item x="192"/>
        <item x="171"/>
        <item x="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5908E-6F98-471E-A419-F446ECDC8121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9" firstHeaderRow="1" firstDataRow="1" firstDataCol="1"/>
  <pivotFields count="39">
    <pivotField dataField="1" showAll="0"/>
    <pivotField showAll="0"/>
    <pivotField showAll="0"/>
    <pivotField showAll="0"/>
    <pivotField showAll="0"/>
    <pivotField showAll="0"/>
    <pivotField showAll="0"/>
    <pivotField numFmtId="22" showAll="0">
      <items count="664">
        <item x="494"/>
        <item x="517"/>
        <item x="117"/>
        <item x="236"/>
        <item x="406"/>
        <item x="2"/>
        <item x="622"/>
        <item x="581"/>
        <item x="353"/>
        <item x="70"/>
        <item x="186"/>
        <item x="349"/>
        <item x="181"/>
        <item x="359"/>
        <item x="280"/>
        <item x="374"/>
        <item x="546"/>
        <item x="506"/>
        <item x="227"/>
        <item x="59"/>
        <item x="599"/>
        <item x="133"/>
        <item x="496"/>
        <item x="159"/>
        <item x="487"/>
        <item x="403"/>
        <item x="208"/>
        <item x="259"/>
        <item x="244"/>
        <item x="451"/>
        <item x="180"/>
        <item x="346"/>
        <item x="358"/>
        <item x="19"/>
        <item x="413"/>
        <item x="395"/>
        <item x="245"/>
        <item x="361"/>
        <item x="618"/>
        <item x="370"/>
        <item x="415"/>
        <item x="468"/>
        <item x="197"/>
        <item x="250"/>
        <item x="65"/>
        <item x="185"/>
        <item x="52"/>
        <item x="125"/>
        <item x="105"/>
        <item x="588"/>
        <item x="471"/>
        <item x="292"/>
        <item x="108"/>
        <item x="61"/>
        <item x="182"/>
        <item x="104"/>
        <item x="48"/>
        <item x="243"/>
        <item x="187"/>
        <item x="135"/>
        <item x="322"/>
        <item x="355"/>
        <item x="659"/>
        <item x="240"/>
        <item x="318"/>
        <item x="305"/>
        <item x="456"/>
        <item x="449"/>
        <item x="106"/>
        <item x="450"/>
        <item x="160"/>
        <item x="579"/>
        <item x="161"/>
        <item x="315"/>
        <item x="288"/>
        <item x="540"/>
        <item x="462"/>
        <item x="27"/>
        <item x="36"/>
        <item x="492"/>
        <item x="557"/>
        <item x="432"/>
        <item x="190"/>
        <item x="528"/>
        <item x="137"/>
        <item x="285"/>
        <item x="555"/>
        <item x="205"/>
        <item x="145"/>
        <item x="119"/>
        <item x="296"/>
        <item x="11"/>
        <item x="516"/>
        <item x="352"/>
        <item x="323"/>
        <item x="123"/>
        <item x="132"/>
        <item x="276"/>
        <item x="343"/>
        <item x="162"/>
        <item x="417"/>
        <item x="80"/>
        <item x="294"/>
        <item x="338"/>
        <item x="397"/>
        <item x="287"/>
        <item x="560"/>
        <item x="122"/>
        <item x="472"/>
        <item x="582"/>
        <item x="345"/>
        <item x="399"/>
        <item x="111"/>
        <item x="266"/>
        <item x="419"/>
        <item x="282"/>
        <item x="488"/>
        <item x="230"/>
        <item x="459"/>
        <item x="463"/>
        <item x="411"/>
        <item x="17"/>
        <item x="633"/>
        <item x="373"/>
        <item x="235"/>
        <item x="54"/>
        <item x="661"/>
        <item x="441"/>
        <item x="534"/>
        <item x="481"/>
        <item x="32"/>
        <item x="565"/>
        <item x="63"/>
        <item x="95"/>
        <item x="655"/>
        <item x="603"/>
        <item x="179"/>
        <item x="620"/>
        <item x="573"/>
        <item x="142"/>
        <item x="398"/>
        <item x="491"/>
        <item x="483"/>
        <item x="630"/>
        <item x="660"/>
        <item x="523"/>
        <item x="648"/>
        <item x="424"/>
        <item x="657"/>
        <item x="596"/>
        <item x="72"/>
        <item x="635"/>
        <item x="88"/>
        <item x="134"/>
        <item x="365"/>
        <item x="513"/>
        <item x="153"/>
        <item x="249"/>
        <item x="289"/>
        <item x="166"/>
        <item x="350"/>
        <item x="351"/>
        <item x="643"/>
        <item x="362"/>
        <item x="291"/>
        <item x="35"/>
        <item x="495"/>
        <item x="379"/>
        <item x="9"/>
        <item x="405"/>
        <item x="247"/>
        <item x="600"/>
        <item x="475"/>
        <item x="216"/>
        <item x="628"/>
        <item x="242"/>
        <item x="434"/>
        <item x="550"/>
        <item x="238"/>
        <item x="580"/>
        <item x="502"/>
        <item x="144"/>
        <item x="404"/>
        <item x="442"/>
        <item x="416"/>
        <item x="107"/>
        <item x="508"/>
        <item x="509"/>
        <item x="284"/>
        <item x="257"/>
        <item x="193"/>
        <item x="303"/>
        <item x="307"/>
        <item x="300"/>
        <item x="335"/>
        <item x="348"/>
        <item x="595"/>
        <item x="38"/>
        <item x="568"/>
        <item x="51"/>
        <item x="378"/>
        <item x="67"/>
        <item x="154"/>
        <item x="140"/>
        <item x="263"/>
        <item x="110"/>
        <item x="22"/>
        <item x="545"/>
        <item x="592"/>
        <item x="376"/>
        <item x="251"/>
        <item x="634"/>
        <item x="203"/>
        <item x="281"/>
        <item x="12"/>
        <item x="610"/>
        <item x="575"/>
        <item x="639"/>
        <item x="336"/>
        <item x="503"/>
        <item x="261"/>
        <item x="615"/>
        <item x="642"/>
        <item x="464"/>
        <item x="408"/>
        <item x="418"/>
        <item x="644"/>
        <item x="364"/>
        <item x="37"/>
        <item x="155"/>
        <item x="301"/>
        <item x="124"/>
        <item x="330"/>
        <item x="455"/>
        <item x="326"/>
        <item x="377"/>
        <item x="10"/>
        <item x="277"/>
        <item x="597"/>
        <item x="232"/>
        <item x="593"/>
        <item x="283"/>
        <item x="520"/>
        <item x="461"/>
        <item x="24"/>
        <item x="149"/>
        <item x="50"/>
        <item x="194"/>
        <item x="279"/>
        <item x="92"/>
        <item x="71"/>
        <item x="77"/>
        <item x="175"/>
        <item x="136"/>
        <item x="15"/>
        <item x="393"/>
        <item x="443"/>
        <item x="501"/>
        <item x="248"/>
        <item x="5"/>
        <item x="654"/>
        <item x="30"/>
        <item x="469"/>
        <item x="76"/>
        <item x="309"/>
        <item x="75"/>
        <item x="239"/>
        <item x="23"/>
        <item x="99"/>
        <item x="85"/>
        <item x="604"/>
        <item x="152"/>
        <item x="94"/>
        <item x="553"/>
        <item x="473"/>
        <item x="511"/>
        <item x="572"/>
        <item x="176"/>
        <item x="253"/>
        <item x="425"/>
        <item x="167"/>
        <item x="554"/>
        <item x="42"/>
        <item x="158"/>
        <item x="589"/>
        <item x="602"/>
        <item x="198"/>
        <item x="507"/>
        <item x="131"/>
        <item x="218"/>
        <item x="512"/>
        <item x="526"/>
        <item x="316"/>
        <item x="0"/>
        <item x="1"/>
        <item x="3"/>
        <item x="561"/>
        <item x="82"/>
        <item x="649"/>
        <item x="400"/>
        <item x="357"/>
        <item x="332"/>
        <item x="447"/>
        <item x="637"/>
        <item x="138"/>
        <item x="426"/>
        <item x="538"/>
        <item x="271"/>
        <item x="485"/>
        <item x="535"/>
        <item x="527"/>
        <item x="317"/>
        <item x="453"/>
        <item x="299"/>
        <item x="458"/>
        <item x="504"/>
        <item x="383"/>
        <item x="191"/>
        <item x="585"/>
        <item x="629"/>
        <item x="130"/>
        <item x="56"/>
        <item x="234"/>
        <item x="430"/>
        <item x="421"/>
        <item x="337"/>
        <item x="531"/>
        <item x="295"/>
        <item x="499"/>
        <item x="559"/>
        <item x="631"/>
        <item x="368"/>
        <item x="325"/>
        <item x="360"/>
        <item x="440"/>
        <item x="562"/>
        <item x="147"/>
        <item x="486"/>
        <item x="327"/>
        <item x="460"/>
        <item x="484"/>
        <item x="541"/>
        <item x="396"/>
        <item x="435"/>
        <item x="60"/>
        <item x="619"/>
        <item x="40"/>
        <item x="414"/>
        <item x="651"/>
        <item x="390"/>
        <item x="444"/>
        <item x="658"/>
        <item x="601"/>
        <item x="497"/>
        <item x="14"/>
        <item x="90"/>
        <item x="479"/>
        <item x="412"/>
        <item x="646"/>
        <item x="525"/>
        <item x="256"/>
        <item x="515"/>
        <item x="591"/>
        <item x="129"/>
        <item x="224"/>
        <item x="371"/>
        <item x="563"/>
        <item x="25"/>
        <item x="164"/>
        <item x="297"/>
        <item x="578"/>
        <item x="302"/>
        <item x="254"/>
        <item x="433"/>
        <item x="570"/>
        <item x="331"/>
        <item x="209"/>
        <item x="6"/>
        <item x="576"/>
        <item x="270"/>
        <item x="558"/>
        <item x="640"/>
        <item x="645"/>
        <item x="66"/>
        <item x="454"/>
        <item x="522"/>
        <item x="163"/>
        <item x="112"/>
        <item x="394"/>
        <item x="252"/>
        <item x="607"/>
        <item x="439"/>
        <item x="616"/>
        <item x="367"/>
        <item x="157"/>
        <item x="274"/>
        <item x="170"/>
        <item x="609"/>
        <item x="623"/>
        <item x="328"/>
        <item x="407"/>
        <item x="549"/>
        <item x="569"/>
        <item x="100"/>
        <item x="114"/>
        <item x="329"/>
        <item x="165"/>
        <item x="206"/>
        <item x="333"/>
        <item x="428"/>
        <item x="84"/>
        <item x="490"/>
        <item x="319"/>
        <item x="96"/>
        <item x="18"/>
        <item x="611"/>
        <item x="482"/>
        <item x="445"/>
        <item x="220"/>
        <item x="312"/>
        <item x="519"/>
        <item x="571"/>
        <item x="34"/>
        <item x="354"/>
        <item x="587"/>
        <item x="547"/>
        <item x="321"/>
        <item x="401"/>
        <item x="465"/>
        <item x="293"/>
        <item x="184"/>
        <item x="510"/>
        <item x="219"/>
        <item x="195"/>
        <item x="273"/>
        <item x="313"/>
        <item x="584"/>
        <item x="215"/>
        <item x="548"/>
        <item x="543"/>
        <item x="113"/>
        <item x="139"/>
        <item x="64"/>
        <item x="467"/>
        <item x="237"/>
        <item x="115"/>
        <item x="477"/>
        <item x="264"/>
        <item x="278"/>
        <item x="97"/>
        <item x="298"/>
        <item x="427"/>
        <item x="344"/>
        <item x="436"/>
        <item x="68"/>
        <item x="87"/>
        <item x="33"/>
        <item x="128"/>
        <item x="211"/>
        <item x="201"/>
        <item x="265"/>
        <item x="566"/>
        <item x="583"/>
        <item x="189"/>
        <item x="120"/>
        <item x="556"/>
        <item x="375"/>
        <item x="267"/>
        <item x="314"/>
        <item x="356"/>
        <item x="598"/>
        <item x="231"/>
        <item x="647"/>
        <item x="196"/>
        <item x="183"/>
        <item x="438"/>
        <item x="46"/>
        <item x="544"/>
        <item x="213"/>
        <item x="306"/>
        <item x="532"/>
        <item x="29"/>
        <item x="410"/>
        <item x="363"/>
        <item x="489"/>
        <item x="49"/>
        <item x="233"/>
        <item x="290"/>
        <item x="269"/>
        <item x="151"/>
        <item x="617"/>
        <item x="146"/>
        <item x="260"/>
        <item x="103"/>
        <item x="452"/>
        <item x="324"/>
        <item x="45"/>
        <item x="446"/>
        <item x="552"/>
        <item x="429"/>
        <item x="79"/>
        <item x="478"/>
        <item x="388"/>
        <item x="392"/>
        <item x="369"/>
        <item x="148"/>
        <item x="225"/>
        <item x="31"/>
        <item x="391"/>
        <item x="574"/>
        <item x="310"/>
        <item x="272"/>
        <item x="141"/>
        <item x="74"/>
        <item x="41"/>
        <item x="127"/>
        <item x="258"/>
        <item x="342"/>
        <item x="537"/>
        <item x="420"/>
        <item x="389"/>
        <item x="384"/>
        <item x="614"/>
        <item x="89"/>
        <item x="98"/>
        <item x="437"/>
        <item x="57"/>
        <item x="228"/>
        <item x="7"/>
        <item x="594"/>
        <item x="498"/>
        <item x="207"/>
        <item x="308"/>
        <item x="20"/>
        <item x="43"/>
        <item x="168"/>
        <item x="221"/>
        <item x="476"/>
        <item x="13"/>
        <item x="402"/>
        <item x="188"/>
        <item x="656"/>
        <item x="529"/>
        <item x="262"/>
        <item x="143"/>
        <item x="613"/>
        <item x="567"/>
        <item x="217"/>
        <item x="4"/>
        <item x="380"/>
        <item x="372"/>
        <item x="366"/>
        <item x="210"/>
        <item x="505"/>
        <item x="382"/>
        <item x="223"/>
        <item x="304"/>
        <item x="126"/>
        <item x="521"/>
        <item x="121"/>
        <item x="662"/>
        <item x="624"/>
        <item x="53"/>
        <item x="199"/>
        <item x="58"/>
        <item x="423"/>
        <item x="78"/>
        <item x="431"/>
        <item x="339"/>
        <item x="514"/>
        <item x="586"/>
        <item x="627"/>
        <item x="652"/>
        <item x="636"/>
        <item x="385"/>
        <item x="606"/>
        <item x="39"/>
        <item x="530"/>
        <item x="118"/>
        <item x="21"/>
        <item x="518"/>
        <item x="69"/>
        <item x="470"/>
        <item x="311"/>
        <item x="174"/>
        <item x="83"/>
        <item x="621"/>
        <item x="386"/>
        <item x="551"/>
        <item x="474"/>
        <item x="204"/>
        <item x="241"/>
        <item x="577"/>
        <item x="493"/>
        <item x="536"/>
        <item x="466"/>
        <item x="28"/>
        <item x="539"/>
        <item x="626"/>
        <item x="448"/>
        <item x="26"/>
        <item x="275"/>
        <item x="605"/>
        <item x="177"/>
        <item x="44"/>
        <item x="47"/>
        <item x="200"/>
        <item x="101"/>
        <item x="55"/>
        <item x="222"/>
        <item x="255"/>
        <item x="564"/>
        <item x="612"/>
        <item x="150"/>
        <item x="62"/>
        <item x="590"/>
        <item x="212"/>
        <item x="91"/>
        <item x="156"/>
        <item x="229"/>
        <item x="641"/>
        <item x="202"/>
        <item x="457"/>
        <item x="109"/>
        <item x="625"/>
        <item x="246"/>
        <item x="16"/>
        <item x="226"/>
        <item x="542"/>
        <item x="334"/>
        <item x="524"/>
        <item x="8"/>
        <item x="73"/>
        <item x="381"/>
        <item x="268"/>
        <item x="173"/>
        <item x="320"/>
        <item x="650"/>
        <item x="638"/>
        <item x="422"/>
        <item x="116"/>
        <item x="500"/>
        <item x="214"/>
        <item x="409"/>
        <item x="653"/>
        <item x="632"/>
        <item x="387"/>
        <item x="340"/>
        <item x="480"/>
        <item x="86"/>
        <item x="102"/>
        <item x="172"/>
        <item x="533"/>
        <item x="93"/>
        <item x="81"/>
        <item x="178"/>
        <item x="286"/>
        <item x="608"/>
        <item x="347"/>
        <item x="169"/>
        <item x="192"/>
        <item x="171"/>
        <item x="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9">
        <item x="6"/>
        <item x="4"/>
        <item x="5"/>
        <item x="3"/>
        <item x="7"/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60652-8476-46EF-B8D9-9CCB9F4C6097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39">
    <pivotField dataField="1" showAll="0"/>
    <pivotField showAll="0"/>
    <pivotField showAll="0"/>
    <pivotField showAll="0"/>
    <pivotField showAll="0"/>
    <pivotField showAll="0"/>
    <pivotField showAll="0"/>
    <pivotField numFmtId="22" showAll="0">
      <items count="664">
        <item x="494"/>
        <item x="517"/>
        <item x="117"/>
        <item x="236"/>
        <item x="406"/>
        <item x="2"/>
        <item x="622"/>
        <item x="581"/>
        <item x="353"/>
        <item x="70"/>
        <item x="186"/>
        <item x="349"/>
        <item x="181"/>
        <item x="359"/>
        <item x="280"/>
        <item x="374"/>
        <item x="546"/>
        <item x="506"/>
        <item x="227"/>
        <item x="59"/>
        <item x="599"/>
        <item x="133"/>
        <item x="496"/>
        <item x="159"/>
        <item x="487"/>
        <item x="403"/>
        <item x="208"/>
        <item x="259"/>
        <item x="244"/>
        <item x="451"/>
        <item x="180"/>
        <item x="346"/>
        <item x="358"/>
        <item x="19"/>
        <item x="413"/>
        <item x="395"/>
        <item x="245"/>
        <item x="361"/>
        <item x="618"/>
        <item x="370"/>
        <item x="415"/>
        <item x="468"/>
        <item x="197"/>
        <item x="250"/>
        <item x="65"/>
        <item x="185"/>
        <item x="52"/>
        <item x="125"/>
        <item x="105"/>
        <item x="588"/>
        <item x="471"/>
        <item x="292"/>
        <item x="108"/>
        <item x="61"/>
        <item x="182"/>
        <item x="104"/>
        <item x="48"/>
        <item x="243"/>
        <item x="187"/>
        <item x="135"/>
        <item x="322"/>
        <item x="355"/>
        <item x="659"/>
        <item x="240"/>
        <item x="318"/>
        <item x="305"/>
        <item x="456"/>
        <item x="449"/>
        <item x="106"/>
        <item x="450"/>
        <item x="160"/>
        <item x="579"/>
        <item x="161"/>
        <item x="315"/>
        <item x="288"/>
        <item x="540"/>
        <item x="462"/>
        <item x="27"/>
        <item x="36"/>
        <item x="492"/>
        <item x="557"/>
        <item x="432"/>
        <item x="190"/>
        <item x="528"/>
        <item x="137"/>
        <item x="285"/>
        <item x="555"/>
        <item x="205"/>
        <item x="145"/>
        <item x="119"/>
        <item x="296"/>
        <item x="11"/>
        <item x="516"/>
        <item x="352"/>
        <item x="323"/>
        <item x="123"/>
        <item x="132"/>
        <item x="276"/>
        <item x="343"/>
        <item x="162"/>
        <item x="417"/>
        <item x="80"/>
        <item x="294"/>
        <item x="338"/>
        <item x="397"/>
        <item x="287"/>
        <item x="560"/>
        <item x="122"/>
        <item x="472"/>
        <item x="582"/>
        <item x="345"/>
        <item x="399"/>
        <item x="111"/>
        <item x="266"/>
        <item x="419"/>
        <item x="282"/>
        <item x="488"/>
        <item x="230"/>
        <item x="459"/>
        <item x="463"/>
        <item x="411"/>
        <item x="17"/>
        <item x="633"/>
        <item x="373"/>
        <item x="235"/>
        <item x="54"/>
        <item x="661"/>
        <item x="441"/>
        <item x="534"/>
        <item x="481"/>
        <item x="32"/>
        <item x="565"/>
        <item x="63"/>
        <item x="95"/>
        <item x="655"/>
        <item x="603"/>
        <item x="179"/>
        <item x="620"/>
        <item x="573"/>
        <item x="142"/>
        <item x="398"/>
        <item x="491"/>
        <item x="483"/>
        <item x="630"/>
        <item x="660"/>
        <item x="523"/>
        <item x="648"/>
        <item x="424"/>
        <item x="657"/>
        <item x="596"/>
        <item x="72"/>
        <item x="635"/>
        <item x="88"/>
        <item x="134"/>
        <item x="365"/>
        <item x="513"/>
        <item x="153"/>
        <item x="249"/>
        <item x="289"/>
        <item x="166"/>
        <item x="350"/>
        <item x="351"/>
        <item x="643"/>
        <item x="362"/>
        <item x="291"/>
        <item x="35"/>
        <item x="495"/>
        <item x="379"/>
        <item x="9"/>
        <item x="405"/>
        <item x="247"/>
        <item x="600"/>
        <item x="475"/>
        <item x="216"/>
        <item x="628"/>
        <item x="242"/>
        <item x="434"/>
        <item x="550"/>
        <item x="238"/>
        <item x="580"/>
        <item x="502"/>
        <item x="144"/>
        <item x="404"/>
        <item x="442"/>
        <item x="416"/>
        <item x="107"/>
        <item x="508"/>
        <item x="509"/>
        <item x="284"/>
        <item x="257"/>
        <item x="193"/>
        <item x="303"/>
        <item x="307"/>
        <item x="300"/>
        <item x="335"/>
        <item x="348"/>
        <item x="595"/>
        <item x="38"/>
        <item x="568"/>
        <item x="51"/>
        <item x="378"/>
        <item x="67"/>
        <item x="154"/>
        <item x="140"/>
        <item x="263"/>
        <item x="110"/>
        <item x="22"/>
        <item x="545"/>
        <item x="592"/>
        <item x="376"/>
        <item x="251"/>
        <item x="634"/>
        <item x="203"/>
        <item x="281"/>
        <item x="12"/>
        <item x="610"/>
        <item x="575"/>
        <item x="639"/>
        <item x="336"/>
        <item x="503"/>
        <item x="261"/>
        <item x="615"/>
        <item x="642"/>
        <item x="464"/>
        <item x="408"/>
        <item x="418"/>
        <item x="644"/>
        <item x="364"/>
        <item x="37"/>
        <item x="155"/>
        <item x="301"/>
        <item x="124"/>
        <item x="330"/>
        <item x="455"/>
        <item x="326"/>
        <item x="377"/>
        <item x="10"/>
        <item x="277"/>
        <item x="597"/>
        <item x="232"/>
        <item x="593"/>
        <item x="283"/>
        <item x="520"/>
        <item x="461"/>
        <item x="24"/>
        <item x="149"/>
        <item x="50"/>
        <item x="194"/>
        <item x="279"/>
        <item x="92"/>
        <item x="71"/>
        <item x="77"/>
        <item x="175"/>
        <item x="136"/>
        <item x="15"/>
        <item x="393"/>
        <item x="443"/>
        <item x="501"/>
        <item x="248"/>
        <item x="5"/>
        <item x="654"/>
        <item x="30"/>
        <item x="469"/>
        <item x="76"/>
        <item x="309"/>
        <item x="75"/>
        <item x="239"/>
        <item x="23"/>
        <item x="99"/>
        <item x="85"/>
        <item x="604"/>
        <item x="152"/>
        <item x="94"/>
        <item x="553"/>
        <item x="473"/>
        <item x="511"/>
        <item x="572"/>
        <item x="176"/>
        <item x="253"/>
        <item x="425"/>
        <item x="167"/>
        <item x="554"/>
        <item x="42"/>
        <item x="158"/>
        <item x="589"/>
        <item x="602"/>
        <item x="198"/>
        <item x="507"/>
        <item x="131"/>
        <item x="218"/>
        <item x="512"/>
        <item x="526"/>
        <item x="316"/>
        <item x="0"/>
        <item x="1"/>
        <item x="3"/>
        <item x="561"/>
        <item x="82"/>
        <item x="649"/>
        <item x="400"/>
        <item x="357"/>
        <item x="332"/>
        <item x="447"/>
        <item x="637"/>
        <item x="138"/>
        <item x="426"/>
        <item x="538"/>
        <item x="271"/>
        <item x="485"/>
        <item x="535"/>
        <item x="527"/>
        <item x="317"/>
        <item x="453"/>
        <item x="299"/>
        <item x="458"/>
        <item x="504"/>
        <item x="383"/>
        <item x="191"/>
        <item x="585"/>
        <item x="629"/>
        <item x="130"/>
        <item x="56"/>
        <item x="234"/>
        <item x="430"/>
        <item x="421"/>
        <item x="337"/>
        <item x="531"/>
        <item x="295"/>
        <item x="499"/>
        <item x="559"/>
        <item x="631"/>
        <item x="368"/>
        <item x="325"/>
        <item x="360"/>
        <item x="440"/>
        <item x="562"/>
        <item x="147"/>
        <item x="486"/>
        <item x="327"/>
        <item x="460"/>
        <item x="484"/>
        <item x="541"/>
        <item x="396"/>
        <item x="435"/>
        <item x="60"/>
        <item x="619"/>
        <item x="40"/>
        <item x="414"/>
        <item x="651"/>
        <item x="390"/>
        <item x="444"/>
        <item x="658"/>
        <item x="601"/>
        <item x="497"/>
        <item x="14"/>
        <item x="90"/>
        <item x="479"/>
        <item x="412"/>
        <item x="646"/>
        <item x="525"/>
        <item x="256"/>
        <item x="515"/>
        <item x="591"/>
        <item x="129"/>
        <item x="224"/>
        <item x="371"/>
        <item x="563"/>
        <item x="25"/>
        <item x="164"/>
        <item x="297"/>
        <item x="578"/>
        <item x="302"/>
        <item x="254"/>
        <item x="433"/>
        <item x="570"/>
        <item x="331"/>
        <item x="209"/>
        <item x="6"/>
        <item x="576"/>
        <item x="270"/>
        <item x="558"/>
        <item x="640"/>
        <item x="645"/>
        <item x="66"/>
        <item x="454"/>
        <item x="522"/>
        <item x="163"/>
        <item x="112"/>
        <item x="394"/>
        <item x="252"/>
        <item x="607"/>
        <item x="439"/>
        <item x="616"/>
        <item x="367"/>
        <item x="157"/>
        <item x="274"/>
        <item x="170"/>
        <item x="609"/>
        <item x="623"/>
        <item x="328"/>
        <item x="407"/>
        <item x="549"/>
        <item x="569"/>
        <item x="100"/>
        <item x="114"/>
        <item x="329"/>
        <item x="165"/>
        <item x="206"/>
        <item x="333"/>
        <item x="428"/>
        <item x="84"/>
        <item x="490"/>
        <item x="319"/>
        <item x="96"/>
        <item x="18"/>
        <item x="611"/>
        <item x="482"/>
        <item x="445"/>
        <item x="220"/>
        <item x="312"/>
        <item x="519"/>
        <item x="571"/>
        <item x="34"/>
        <item x="354"/>
        <item x="587"/>
        <item x="547"/>
        <item x="321"/>
        <item x="401"/>
        <item x="465"/>
        <item x="293"/>
        <item x="184"/>
        <item x="510"/>
        <item x="219"/>
        <item x="195"/>
        <item x="273"/>
        <item x="313"/>
        <item x="584"/>
        <item x="215"/>
        <item x="548"/>
        <item x="543"/>
        <item x="113"/>
        <item x="139"/>
        <item x="64"/>
        <item x="467"/>
        <item x="237"/>
        <item x="115"/>
        <item x="477"/>
        <item x="264"/>
        <item x="278"/>
        <item x="97"/>
        <item x="298"/>
        <item x="427"/>
        <item x="344"/>
        <item x="436"/>
        <item x="68"/>
        <item x="87"/>
        <item x="33"/>
        <item x="128"/>
        <item x="211"/>
        <item x="201"/>
        <item x="265"/>
        <item x="566"/>
        <item x="583"/>
        <item x="189"/>
        <item x="120"/>
        <item x="556"/>
        <item x="375"/>
        <item x="267"/>
        <item x="314"/>
        <item x="356"/>
        <item x="598"/>
        <item x="231"/>
        <item x="647"/>
        <item x="196"/>
        <item x="183"/>
        <item x="438"/>
        <item x="46"/>
        <item x="544"/>
        <item x="213"/>
        <item x="306"/>
        <item x="532"/>
        <item x="29"/>
        <item x="410"/>
        <item x="363"/>
        <item x="489"/>
        <item x="49"/>
        <item x="233"/>
        <item x="290"/>
        <item x="269"/>
        <item x="151"/>
        <item x="617"/>
        <item x="146"/>
        <item x="260"/>
        <item x="103"/>
        <item x="452"/>
        <item x="324"/>
        <item x="45"/>
        <item x="446"/>
        <item x="552"/>
        <item x="429"/>
        <item x="79"/>
        <item x="478"/>
        <item x="388"/>
        <item x="392"/>
        <item x="369"/>
        <item x="148"/>
        <item x="225"/>
        <item x="31"/>
        <item x="391"/>
        <item x="574"/>
        <item x="310"/>
        <item x="272"/>
        <item x="141"/>
        <item x="74"/>
        <item x="41"/>
        <item x="127"/>
        <item x="258"/>
        <item x="342"/>
        <item x="537"/>
        <item x="420"/>
        <item x="389"/>
        <item x="384"/>
        <item x="614"/>
        <item x="89"/>
        <item x="98"/>
        <item x="437"/>
        <item x="57"/>
        <item x="228"/>
        <item x="7"/>
        <item x="594"/>
        <item x="498"/>
        <item x="207"/>
        <item x="308"/>
        <item x="20"/>
        <item x="43"/>
        <item x="168"/>
        <item x="221"/>
        <item x="476"/>
        <item x="13"/>
        <item x="402"/>
        <item x="188"/>
        <item x="656"/>
        <item x="529"/>
        <item x="262"/>
        <item x="143"/>
        <item x="613"/>
        <item x="567"/>
        <item x="217"/>
        <item x="4"/>
        <item x="380"/>
        <item x="372"/>
        <item x="366"/>
        <item x="210"/>
        <item x="505"/>
        <item x="382"/>
        <item x="223"/>
        <item x="304"/>
        <item x="126"/>
        <item x="521"/>
        <item x="121"/>
        <item x="662"/>
        <item x="624"/>
        <item x="53"/>
        <item x="199"/>
        <item x="58"/>
        <item x="423"/>
        <item x="78"/>
        <item x="431"/>
        <item x="339"/>
        <item x="514"/>
        <item x="586"/>
        <item x="627"/>
        <item x="652"/>
        <item x="636"/>
        <item x="385"/>
        <item x="606"/>
        <item x="39"/>
        <item x="530"/>
        <item x="118"/>
        <item x="21"/>
        <item x="518"/>
        <item x="69"/>
        <item x="470"/>
        <item x="311"/>
        <item x="174"/>
        <item x="83"/>
        <item x="621"/>
        <item x="386"/>
        <item x="551"/>
        <item x="474"/>
        <item x="204"/>
        <item x="241"/>
        <item x="577"/>
        <item x="493"/>
        <item x="536"/>
        <item x="466"/>
        <item x="28"/>
        <item x="539"/>
        <item x="626"/>
        <item x="448"/>
        <item x="26"/>
        <item x="275"/>
        <item x="605"/>
        <item x="177"/>
        <item x="44"/>
        <item x="47"/>
        <item x="200"/>
        <item x="101"/>
        <item x="55"/>
        <item x="222"/>
        <item x="255"/>
        <item x="564"/>
        <item x="612"/>
        <item x="150"/>
        <item x="62"/>
        <item x="590"/>
        <item x="212"/>
        <item x="91"/>
        <item x="156"/>
        <item x="229"/>
        <item x="641"/>
        <item x="202"/>
        <item x="457"/>
        <item x="109"/>
        <item x="625"/>
        <item x="246"/>
        <item x="16"/>
        <item x="226"/>
        <item x="542"/>
        <item x="334"/>
        <item x="524"/>
        <item x="8"/>
        <item x="73"/>
        <item x="381"/>
        <item x="268"/>
        <item x="173"/>
        <item x="320"/>
        <item x="650"/>
        <item x="638"/>
        <item x="422"/>
        <item x="116"/>
        <item x="500"/>
        <item x="214"/>
        <item x="409"/>
        <item x="653"/>
        <item x="632"/>
        <item x="387"/>
        <item x="340"/>
        <item x="480"/>
        <item x="86"/>
        <item x="102"/>
        <item x="172"/>
        <item x="533"/>
        <item x="93"/>
        <item x="81"/>
        <item x="178"/>
        <item x="286"/>
        <item x="608"/>
        <item x="347"/>
        <item x="169"/>
        <item x="192"/>
        <item x="171"/>
        <item x="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8">
        <item m="1" x="6"/>
        <item m="1" x="4"/>
        <item m="1" x="5"/>
        <item x="1"/>
        <item x="0"/>
        <item x="2"/>
        <item x="3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4"/>
  </rowFields>
  <rowItems count="5"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EE34D-BF0E-4177-ABF9-3A5690D1BCF0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F8" firstHeaderRow="0" firstDataRow="1" firstDataCol="0"/>
  <pivotFields count="39">
    <pivotField showAll="0"/>
    <pivotField showAll="0"/>
    <pivotField showAll="0"/>
    <pivotField showAll="0"/>
    <pivotField showAll="0"/>
    <pivotField showAll="0"/>
    <pivotField showAll="0"/>
    <pivotField numFmtId="22" showAll="0">
      <items count="664">
        <item x="494"/>
        <item x="517"/>
        <item x="117"/>
        <item x="236"/>
        <item x="406"/>
        <item x="2"/>
        <item x="622"/>
        <item x="581"/>
        <item x="353"/>
        <item x="70"/>
        <item x="186"/>
        <item x="349"/>
        <item x="181"/>
        <item x="359"/>
        <item x="280"/>
        <item x="374"/>
        <item x="546"/>
        <item x="506"/>
        <item x="227"/>
        <item x="59"/>
        <item x="599"/>
        <item x="133"/>
        <item x="496"/>
        <item x="159"/>
        <item x="487"/>
        <item x="403"/>
        <item x="208"/>
        <item x="259"/>
        <item x="244"/>
        <item x="451"/>
        <item x="180"/>
        <item x="346"/>
        <item x="358"/>
        <item x="19"/>
        <item x="413"/>
        <item x="395"/>
        <item x="245"/>
        <item x="361"/>
        <item x="618"/>
        <item x="370"/>
        <item x="415"/>
        <item x="468"/>
        <item x="197"/>
        <item x="250"/>
        <item x="65"/>
        <item x="185"/>
        <item x="52"/>
        <item x="125"/>
        <item x="105"/>
        <item x="588"/>
        <item x="471"/>
        <item x="292"/>
        <item x="108"/>
        <item x="61"/>
        <item x="182"/>
        <item x="104"/>
        <item x="48"/>
        <item x="243"/>
        <item x="187"/>
        <item x="135"/>
        <item x="322"/>
        <item x="355"/>
        <item x="659"/>
        <item x="240"/>
        <item x="318"/>
        <item x="305"/>
        <item x="456"/>
        <item x="449"/>
        <item x="106"/>
        <item x="450"/>
        <item x="160"/>
        <item x="579"/>
        <item x="161"/>
        <item x="315"/>
        <item x="288"/>
        <item x="540"/>
        <item x="462"/>
        <item x="27"/>
        <item x="36"/>
        <item x="492"/>
        <item x="557"/>
        <item x="432"/>
        <item x="190"/>
        <item x="528"/>
        <item x="137"/>
        <item x="285"/>
        <item x="555"/>
        <item x="205"/>
        <item x="145"/>
        <item x="119"/>
        <item x="296"/>
        <item x="11"/>
        <item x="516"/>
        <item x="352"/>
        <item x="323"/>
        <item x="123"/>
        <item x="132"/>
        <item x="276"/>
        <item x="343"/>
        <item x="162"/>
        <item x="417"/>
        <item x="80"/>
        <item x="294"/>
        <item x="338"/>
        <item x="397"/>
        <item x="287"/>
        <item x="560"/>
        <item x="122"/>
        <item x="472"/>
        <item x="582"/>
        <item x="345"/>
        <item x="399"/>
        <item x="111"/>
        <item x="266"/>
        <item x="419"/>
        <item x="282"/>
        <item x="488"/>
        <item x="230"/>
        <item x="459"/>
        <item x="463"/>
        <item x="411"/>
        <item x="17"/>
        <item x="633"/>
        <item x="373"/>
        <item x="235"/>
        <item x="54"/>
        <item x="661"/>
        <item x="441"/>
        <item x="534"/>
        <item x="481"/>
        <item x="32"/>
        <item x="565"/>
        <item x="63"/>
        <item x="95"/>
        <item x="655"/>
        <item x="603"/>
        <item x="179"/>
        <item x="620"/>
        <item x="573"/>
        <item x="142"/>
        <item x="398"/>
        <item x="491"/>
        <item x="483"/>
        <item x="630"/>
        <item x="660"/>
        <item x="523"/>
        <item x="648"/>
        <item x="424"/>
        <item x="657"/>
        <item x="596"/>
        <item x="72"/>
        <item x="635"/>
        <item x="88"/>
        <item x="134"/>
        <item x="365"/>
        <item x="513"/>
        <item x="153"/>
        <item x="249"/>
        <item x="289"/>
        <item x="166"/>
        <item x="350"/>
        <item x="351"/>
        <item x="643"/>
        <item x="362"/>
        <item x="291"/>
        <item x="35"/>
        <item x="495"/>
        <item x="379"/>
        <item x="9"/>
        <item x="405"/>
        <item x="247"/>
        <item x="600"/>
        <item x="475"/>
        <item x="216"/>
        <item x="628"/>
        <item x="242"/>
        <item x="434"/>
        <item x="550"/>
        <item x="238"/>
        <item x="580"/>
        <item x="502"/>
        <item x="144"/>
        <item x="404"/>
        <item x="442"/>
        <item x="416"/>
        <item x="107"/>
        <item x="508"/>
        <item x="509"/>
        <item x="284"/>
        <item x="257"/>
        <item x="193"/>
        <item x="303"/>
        <item x="307"/>
        <item x="300"/>
        <item x="335"/>
        <item x="348"/>
        <item x="595"/>
        <item x="38"/>
        <item x="568"/>
        <item x="51"/>
        <item x="378"/>
        <item x="67"/>
        <item x="154"/>
        <item x="140"/>
        <item x="263"/>
        <item x="110"/>
        <item x="22"/>
        <item x="545"/>
        <item x="592"/>
        <item x="376"/>
        <item x="251"/>
        <item x="634"/>
        <item x="203"/>
        <item x="281"/>
        <item x="12"/>
        <item x="610"/>
        <item x="575"/>
        <item x="639"/>
        <item x="336"/>
        <item x="503"/>
        <item x="261"/>
        <item x="615"/>
        <item x="642"/>
        <item x="464"/>
        <item x="408"/>
        <item x="418"/>
        <item x="644"/>
        <item x="364"/>
        <item x="37"/>
        <item x="155"/>
        <item x="301"/>
        <item x="124"/>
        <item x="330"/>
        <item x="455"/>
        <item x="326"/>
        <item x="377"/>
        <item x="10"/>
        <item x="277"/>
        <item x="597"/>
        <item x="232"/>
        <item x="593"/>
        <item x="283"/>
        <item x="520"/>
        <item x="461"/>
        <item x="24"/>
        <item x="149"/>
        <item x="50"/>
        <item x="194"/>
        <item x="279"/>
        <item x="92"/>
        <item x="71"/>
        <item x="77"/>
        <item x="175"/>
        <item x="136"/>
        <item x="15"/>
        <item x="393"/>
        <item x="443"/>
        <item x="501"/>
        <item x="248"/>
        <item x="5"/>
        <item x="654"/>
        <item x="30"/>
        <item x="469"/>
        <item x="76"/>
        <item x="309"/>
        <item x="75"/>
        <item x="239"/>
        <item x="23"/>
        <item x="99"/>
        <item x="85"/>
        <item x="604"/>
        <item x="152"/>
        <item x="94"/>
        <item x="553"/>
        <item x="473"/>
        <item x="511"/>
        <item x="572"/>
        <item x="176"/>
        <item x="253"/>
        <item x="425"/>
        <item x="167"/>
        <item x="554"/>
        <item x="42"/>
        <item x="158"/>
        <item x="589"/>
        <item x="602"/>
        <item x="198"/>
        <item x="507"/>
        <item x="131"/>
        <item x="218"/>
        <item x="512"/>
        <item x="526"/>
        <item x="316"/>
        <item x="0"/>
        <item x="1"/>
        <item x="3"/>
        <item x="561"/>
        <item x="82"/>
        <item x="649"/>
        <item x="400"/>
        <item x="357"/>
        <item x="332"/>
        <item x="447"/>
        <item x="637"/>
        <item x="138"/>
        <item x="426"/>
        <item x="538"/>
        <item x="271"/>
        <item x="485"/>
        <item x="535"/>
        <item x="527"/>
        <item x="317"/>
        <item x="453"/>
        <item x="299"/>
        <item x="458"/>
        <item x="504"/>
        <item x="383"/>
        <item x="191"/>
        <item x="585"/>
        <item x="629"/>
        <item x="130"/>
        <item x="56"/>
        <item x="234"/>
        <item x="430"/>
        <item x="421"/>
        <item x="337"/>
        <item x="531"/>
        <item x="295"/>
        <item x="499"/>
        <item x="559"/>
        <item x="631"/>
        <item x="368"/>
        <item x="325"/>
        <item x="360"/>
        <item x="440"/>
        <item x="562"/>
        <item x="147"/>
        <item x="486"/>
        <item x="327"/>
        <item x="460"/>
        <item x="484"/>
        <item x="541"/>
        <item x="396"/>
        <item x="435"/>
        <item x="60"/>
        <item x="619"/>
        <item x="40"/>
        <item x="414"/>
        <item x="651"/>
        <item x="390"/>
        <item x="444"/>
        <item x="658"/>
        <item x="601"/>
        <item x="497"/>
        <item x="14"/>
        <item x="90"/>
        <item x="479"/>
        <item x="412"/>
        <item x="646"/>
        <item x="525"/>
        <item x="256"/>
        <item x="515"/>
        <item x="591"/>
        <item x="129"/>
        <item x="224"/>
        <item x="371"/>
        <item x="563"/>
        <item x="25"/>
        <item x="164"/>
        <item x="297"/>
        <item x="578"/>
        <item x="302"/>
        <item x="254"/>
        <item x="433"/>
        <item x="570"/>
        <item x="331"/>
        <item x="209"/>
        <item x="6"/>
        <item x="576"/>
        <item x="270"/>
        <item x="558"/>
        <item x="640"/>
        <item x="645"/>
        <item x="66"/>
        <item x="454"/>
        <item x="522"/>
        <item x="163"/>
        <item x="112"/>
        <item x="394"/>
        <item x="252"/>
        <item x="607"/>
        <item x="439"/>
        <item x="616"/>
        <item x="367"/>
        <item x="157"/>
        <item x="274"/>
        <item x="170"/>
        <item x="609"/>
        <item x="623"/>
        <item x="328"/>
        <item x="407"/>
        <item x="549"/>
        <item x="569"/>
        <item x="100"/>
        <item x="114"/>
        <item x="329"/>
        <item x="165"/>
        <item x="206"/>
        <item x="333"/>
        <item x="428"/>
        <item x="84"/>
        <item x="490"/>
        <item x="319"/>
        <item x="96"/>
        <item x="18"/>
        <item x="611"/>
        <item x="482"/>
        <item x="445"/>
        <item x="220"/>
        <item x="312"/>
        <item x="519"/>
        <item x="571"/>
        <item x="34"/>
        <item x="354"/>
        <item x="587"/>
        <item x="547"/>
        <item x="321"/>
        <item x="401"/>
        <item x="465"/>
        <item x="293"/>
        <item x="184"/>
        <item x="510"/>
        <item x="219"/>
        <item x="195"/>
        <item x="273"/>
        <item x="313"/>
        <item x="584"/>
        <item x="215"/>
        <item x="548"/>
        <item x="543"/>
        <item x="113"/>
        <item x="139"/>
        <item x="64"/>
        <item x="467"/>
        <item x="237"/>
        <item x="115"/>
        <item x="477"/>
        <item x="264"/>
        <item x="278"/>
        <item x="97"/>
        <item x="298"/>
        <item x="427"/>
        <item x="344"/>
        <item x="436"/>
        <item x="68"/>
        <item x="87"/>
        <item x="33"/>
        <item x="128"/>
        <item x="211"/>
        <item x="201"/>
        <item x="265"/>
        <item x="566"/>
        <item x="583"/>
        <item x="189"/>
        <item x="120"/>
        <item x="556"/>
        <item x="375"/>
        <item x="267"/>
        <item x="314"/>
        <item x="356"/>
        <item x="598"/>
        <item x="231"/>
        <item x="647"/>
        <item x="196"/>
        <item x="183"/>
        <item x="438"/>
        <item x="46"/>
        <item x="544"/>
        <item x="213"/>
        <item x="306"/>
        <item x="532"/>
        <item x="29"/>
        <item x="410"/>
        <item x="363"/>
        <item x="489"/>
        <item x="49"/>
        <item x="233"/>
        <item x="290"/>
        <item x="269"/>
        <item x="151"/>
        <item x="617"/>
        <item x="146"/>
        <item x="260"/>
        <item x="103"/>
        <item x="452"/>
        <item x="324"/>
        <item x="45"/>
        <item x="446"/>
        <item x="552"/>
        <item x="429"/>
        <item x="79"/>
        <item x="478"/>
        <item x="388"/>
        <item x="392"/>
        <item x="369"/>
        <item x="148"/>
        <item x="225"/>
        <item x="31"/>
        <item x="391"/>
        <item x="574"/>
        <item x="310"/>
        <item x="272"/>
        <item x="141"/>
        <item x="74"/>
        <item x="41"/>
        <item x="127"/>
        <item x="258"/>
        <item x="342"/>
        <item x="537"/>
        <item x="420"/>
        <item x="389"/>
        <item x="384"/>
        <item x="614"/>
        <item x="89"/>
        <item x="98"/>
        <item x="437"/>
        <item x="57"/>
        <item x="228"/>
        <item x="7"/>
        <item x="594"/>
        <item x="498"/>
        <item x="207"/>
        <item x="308"/>
        <item x="20"/>
        <item x="43"/>
        <item x="168"/>
        <item x="221"/>
        <item x="476"/>
        <item x="13"/>
        <item x="402"/>
        <item x="188"/>
        <item x="656"/>
        <item x="529"/>
        <item x="262"/>
        <item x="143"/>
        <item x="613"/>
        <item x="567"/>
        <item x="217"/>
        <item x="4"/>
        <item x="380"/>
        <item x="372"/>
        <item x="366"/>
        <item x="210"/>
        <item x="505"/>
        <item x="382"/>
        <item x="223"/>
        <item x="304"/>
        <item x="126"/>
        <item x="521"/>
        <item x="121"/>
        <item x="662"/>
        <item x="624"/>
        <item x="53"/>
        <item x="199"/>
        <item x="58"/>
        <item x="423"/>
        <item x="78"/>
        <item x="431"/>
        <item x="339"/>
        <item x="514"/>
        <item x="586"/>
        <item x="627"/>
        <item x="652"/>
        <item x="636"/>
        <item x="385"/>
        <item x="606"/>
        <item x="39"/>
        <item x="530"/>
        <item x="118"/>
        <item x="21"/>
        <item x="518"/>
        <item x="69"/>
        <item x="470"/>
        <item x="311"/>
        <item x="174"/>
        <item x="83"/>
        <item x="621"/>
        <item x="386"/>
        <item x="551"/>
        <item x="474"/>
        <item x="204"/>
        <item x="241"/>
        <item x="577"/>
        <item x="493"/>
        <item x="536"/>
        <item x="466"/>
        <item x="28"/>
        <item x="539"/>
        <item x="626"/>
        <item x="448"/>
        <item x="26"/>
        <item x="275"/>
        <item x="605"/>
        <item x="177"/>
        <item x="44"/>
        <item x="47"/>
        <item x="200"/>
        <item x="101"/>
        <item x="55"/>
        <item x="222"/>
        <item x="255"/>
        <item x="564"/>
        <item x="612"/>
        <item x="150"/>
        <item x="62"/>
        <item x="590"/>
        <item x="212"/>
        <item x="91"/>
        <item x="156"/>
        <item x="229"/>
        <item x="641"/>
        <item x="202"/>
        <item x="457"/>
        <item x="109"/>
        <item x="625"/>
        <item x="246"/>
        <item x="16"/>
        <item x="226"/>
        <item x="542"/>
        <item x="334"/>
        <item x="524"/>
        <item x="8"/>
        <item x="73"/>
        <item x="381"/>
        <item x="268"/>
        <item x="173"/>
        <item x="320"/>
        <item x="650"/>
        <item x="638"/>
        <item x="422"/>
        <item x="116"/>
        <item x="500"/>
        <item x="214"/>
        <item x="409"/>
        <item x="653"/>
        <item x="632"/>
        <item x="387"/>
        <item x="340"/>
        <item x="480"/>
        <item x="86"/>
        <item x="102"/>
        <item x="172"/>
        <item x="533"/>
        <item x="93"/>
        <item x="81"/>
        <item x="178"/>
        <item x="286"/>
        <item x="608"/>
        <item x="347"/>
        <item x="169"/>
        <item x="192"/>
        <item x="171"/>
        <item x="34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434D4-ECF8-4024-8303-3E558C515F0D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9">
    <pivotField showAll="0"/>
    <pivotField showAll="0"/>
    <pivotField showAll="0"/>
    <pivotField showAll="0"/>
    <pivotField showAll="0"/>
    <pivotField showAll="0"/>
    <pivotField showAll="0"/>
    <pivotField numFmtId="22" showAll="0">
      <items count="664">
        <item x="494"/>
        <item x="517"/>
        <item x="117"/>
        <item x="236"/>
        <item x="406"/>
        <item x="2"/>
        <item x="622"/>
        <item x="581"/>
        <item x="353"/>
        <item x="70"/>
        <item x="186"/>
        <item x="349"/>
        <item x="181"/>
        <item x="359"/>
        <item x="280"/>
        <item x="374"/>
        <item x="546"/>
        <item x="506"/>
        <item x="227"/>
        <item x="59"/>
        <item x="599"/>
        <item x="133"/>
        <item x="496"/>
        <item x="159"/>
        <item x="487"/>
        <item x="403"/>
        <item x="208"/>
        <item x="259"/>
        <item x="244"/>
        <item x="451"/>
        <item x="180"/>
        <item x="346"/>
        <item x="358"/>
        <item x="19"/>
        <item x="413"/>
        <item x="395"/>
        <item x="245"/>
        <item x="361"/>
        <item x="618"/>
        <item x="370"/>
        <item x="415"/>
        <item x="468"/>
        <item x="197"/>
        <item x="250"/>
        <item x="65"/>
        <item x="185"/>
        <item x="52"/>
        <item x="125"/>
        <item x="105"/>
        <item x="588"/>
        <item x="471"/>
        <item x="292"/>
        <item x="108"/>
        <item x="61"/>
        <item x="182"/>
        <item x="104"/>
        <item x="48"/>
        <item x="243"/>
        <item x="187"/>
        <item x="135"/>
        <item x="322"/>
        <item x="355"/>
        <item x="659"/>
        <item x="240"/>
        <item x="318"/>
        <item x="305"/>
        <item x="456"/>
        <item x="449"/>
        <item x="106"/>
        <item x="450"/>
        <item x="160"/>
        <item x="579"/>
        <item x="161"/>
        <item x="315"/>
        <item x="288"/>
        <item x="540"/>
        <item x="462"/>
        <item x="27"/>
        <item x="36"/>
        <item x="492"/>
        <item x="557"/>
        <item x="432"/>
        <item x="190"/>
        <item x="528"/>
        <item x="137"/>
        <item x="285"/>
        <item x="555"/>
        <item x="205"/>
        <item x="145"/>
        <item x="119"/>
        <item x="296"/>
        <item x="11"/>
        <item x="516"/>
        <item x="352"/>
        <item x="323"/>
        <item x="123"/>
        <item x="132"/>
        <item x="276"/>
        <item x="343"/>
        <item x="162"/>
        <item x="417"/>
        <item x="80"/>
        <item x="294"/>
        <item x="338"/>
        <item x="397"/>
        <item x="287"/>
        <item x="560"/>
        <item x="122"/>
        <item x="472"/>
        <item x="582"/>
        <item x="345"/>
        <item x="399"/>
        <item x="111"/>
        <item x="266"/>
        <item x="419"/>
        <item x="282"/>
        <item x="488"/>
        <item x="230"/>
        <item x="459"/>
        <item x="463"/>
        <item x="411"/>
        <item x="17"/>
        <item x="633"/>
        <item x="373"/>
        <item x="235"/>
        <item x="54"/>
        <item x="661"/>
        <item x="441"/>
        <item x="534"/>
        <item x="481"/>
        <item x="32"/>
        <item x="565"/>
        <item x="63"/>
        <item x="95"/>
        <item x="655"/>
        <item x="603"/>
        <item x="179"/>
        <item x="620"/>
        <item x="573"/>
        <item x="142"/>
        <item x="398"/>
        <item x="491"/>
        <item x="483"/>
        <item x="630"/>
        <item x="660"/>
        <item x="523"/>
        <item x="648"/>
        <item x="424"/>
        <item x="657"/>
        <item x="596"/>
        <item x="72"/>
        <item x="635"/>
        <item x="88"/>
        <item x="134"/>
        <item x="365"/>
        <item x="513"/>
        <item x="153"/>
        <item x="249"/>
        <item x="289"/>
        <item x="166"/>
        <item x="350"/>
        <item x="351"/>
        <item x="643"/>
        <item x="362"/>
        <item x="291"/>
        <item x="35"/>
        <item x="495"/>
        <item x="379"/>
        <item x="9"/>
        <item x="405"/>
        <item x="247"/>
        <item x="600"/>
        <item x="475"/>
        <item x="216"/>
        <item x="628"/>
        <item x="242"/>
        <item x="434"/>
        <item x="550"/>
        <item x="238"/>
        <item x="580"/>
        <item x="502"/>
        <item x="144"/>
        <item x="404"/>
        <item x="442"/>
        <item x="416"/>
        <item x="107"/>
        <item x="508"/>
        <item x="509"/>
        <item x="284"/>
        <item x="257"/>
        <item x="193"/>
        <item x="303"/>
        <item x="307"/>
        <item x="300"/>
        <item x="335"/>
        <item x="348"/>
        <item x="595"/>
        <item x="38"/>
        <item x="568"/>
        <item x="51"/>
        <item x="378"/>
        <item x="67"/>
        <item x="154"/>
        <item x="140"/>
        <item x="263"/>
        <item x="110"/>
        <item x="22"/>
        <item x="545"/>
        <item x="592"/>
        <item x="376"/>
        <item x="251"/>
        <item x="634"/>
        <item x="203"/>
        <item x="281"/>
        <item x="12"/>
        <item x="610"/>
        <item x="575"/>
        <item x="639"/>
        <item x="336"/>
        <item x="503"/>
        <item x="261"/>
        <item x="615"/>
        <item x="642"/>
        <item x="464"/>
        <item x="408"/>
        <item x="418"/>
        <item x="644"/>
        <item x="364"/>
        <item x="37"/>
        <item x="155"/>
        <item x="301"/>
        <item x="124"/>
        <item x="330"/>
        <item x="455"/>
        <item x="326"/>
        <item x="377"/>
        <item x="10"/>
        <item x="277"/>
        <item x="597"/>
        <item x="232"/>
        <item x="593"/>
        <item x="283"/>
        <item x="520"/>
        <item x="461"/>
        <item x="24"/>
        <item x="149"/>
        <item x="50"/>
        <item x="194"/>
        <item x="279"/>
        <item x="92"/>
        <item x="71"/>
        <item x="77"/>
        <item x="175"/>
        <item x="136"/>
        <item x="15"/>
        <item x="393"/>
        <item x="443"/>
        <item x="501"/>
        <item x="248"/>
        <item x="5"/>
        <item x="654"/>
        <item x="30"/>
        <item x="469"/>
        <item x="76"/>
        <item x="309"/>
        <item x="75"/>
        <item x="239"/>
        <item x="23"/>
        <item x="99"/>
        <item x="85"/>
        <item x="604"/>
        <item x="152"/>
        <item x="94"/>
        <item x="553"/>
        <item x="473"/>
        <item x="511"/>
        <item x="572"/>
        <item x="176"/>
        <item x="253"/>
        <item x="425"/>
        <item x="167"/>
        <item x="554"/>
        <item x="42"/>
        <item x="158"/>
        <item x="589"/>
        <item x="602"/>
        <item x="198"/>
        <item x="507"/>
        <item x="131"/>
        <item x="218"/>
        <item x="512"/>
        <item x="526"/>
        <item x="316"/>
        <item x="0"/>
        <item x="1"/>
        <item x="3"/>
        <item x="561"/>
        <item x="82"/>
        <item x="649"/>
        <item x="400"/>
        <item x="357"/>
        <item x="332"/>
        <item x="447"/>
        <item x="637"/>
        <item x="138"/>
        <item x="426"/>
        <item x="538"/>
        <item x="271"/>
        <item x="485"/>
        <item x="535"/>
        <item x="527"/>
        <item x="317"/>
        <item x="453"/>
        <item x="299"/>
        <item x="458"/>
        <item x="504"/>
        <item x="383"/>
        <item x="191"/>
        <item x="585"/>
        <item x="629"/>
        <item x="130"/>
        <item x="56"/>
        <item x="234"/>
        <item x="430"/>
        <item x="421"/>
        <item x="337"/>
        <item x="531"/>
        <item x="295"/>
        <item x="499"/>
        <item x="559"/>
        <item x="631"/>
        <item x="368"/>
        <item x="325"/>
        <item x="360"/>
        <item x="440"/>
        <item x="562"/>
        <item x="147"/>
        <item x="486"/>
        <item x="327"/>
        <item x="460"/>
        <item x="484"/>
        <item x="541"/>
        <item x="396"/>
        <item x="435"/>
        <item x="60"/>
        <item x="619"/>
        <item x="40"/>
        <item x="414"/>
        <item x="651"/>
        <item x="390"/>
        <item x="444"/>
        <item x="658"/>
        <item x="601"/>
        <item x="497"/>
        <item x="14"/>
        <item x="90"/>
        <item x="479"/>
        <item x="412"/>
        <item x="646"/>
        <item x="525"/>
        <item x="256"/>
        <item x="515"/>
        <item x="591"/>
        <item x="129"/>
        <item x="224"/>
        <item x="371"/>
        <item x="563"/>
        <item x="25"/>
        <item x="164"/>
        <item x="297"/>
        <item x="578"/>
        <item x="302"/>
        <item x="254"/>
        <item x="433"/>
        <item x="570"/>
        <item x="331"/>
        <item x="209"/>
        <item x="6"/>
        <item x="576"/>
        <item x="270"/>
        <item x="558"/>
        <item x="640"/>
        <item x="645"/>
        <item x="66"/>
        <item x="454"/>
        <item x="522"/>
        <item x="163"/>
        <item x="112"/>
        <item x="394"/>
        <item x="252"/>
        <item x="607"/>
        <item x="439"/>
        <item x="616"/>
        <item x="367"/>
        <item x="157"/>
        <item x="274"/>
        <item x="170"/>
        <item x="609"/>
        <item x="623"/>
        <item x="328"/>
        <item x="407"/>
        <item x="549"/>
        <item x="569"/>
        <item x="100"/>
        <item x="114"/>
        <item x="329"/>
        <item x="165"/>
        <item x="206"/>
        <item x="333"/>
        <item x="428"/>
        <item x="84"/>
        <item x="490"/>
        <item x="319"/>
        <item x="96"/>
        <item x="18"/>
        <item x="611"/>
        <item x="482"/>
        <item x="445"/>
        <item x="220"/>
        <item x="312"/>
        <item x="519"/>
        <item x="571"/>
        <item x="34"/>
        <item x="354"/>
        <item x="587"/>
        <item x="547"/>
        <item x="321"/>
        <item x="401"/>
        <item x="465"/>
        <item x="293"/>
        <item x="184"/>
        <item x="510"/>
        <item x="219"/>
        <item x="195"/>
        <item x="273"/>
        <item x="313"/>
        <item x="584"/>
        <item x="215"/>
        <item x="548"/>
        <item x="543"/>
        <item x="113"/>
        <item x="139"/>
        <item x="64"/>
        <item x="467"/>
        <item x="237"/>
        <item x="115"/>
        <item x="477"/>
        <item x="264"/>
        <item x="278"/>
        <item x="97"/>
        <item x="298"/>
        <item x="427"/>
        <item x="344"/>
        <item x="436"/>
        <item x="68"/>
        <item x="87"/>
        <item x="33"/>
        <item x="128"/>
        <item x="211"/>
        <item x="201"/>
        <item x="265"/>
        <item x="566"/>
        <item x="583"/>
        <item x="189"/>
        <item x="120"/>
        <item x="556"/>
        <item x="375"/>
        <item x="267"/>
        <item x="314"/>
        <item x="356"/>
        <item x="598"/>
        <item x="231"/>
        <item x="647"/>
        <item x="196"/>
        <item x="183"/>
        <item x="438"/>
        <item x="46"/>
        <item x="544"/>
        <item x="213"/>
        <item x="306"/>
        <item x="532"/>
        <item x="29"/>
        <item x="410"/>
        <item x="363"/>
        <item x="489"/>
        <item x="49"/>
        <item x="233"/>
        <item x="290"/>
        <item x="269"/>
        <item x="151"/>
        <item x="617"/>
        <item x="146"/>
        <item x="260"/>
        <item x="103"/>
        <item x="452"/>
        <item x="324"/>
        <item x="45"/>
        <item x="446"/>
        <item x="552"/>
        <item x="429"/>
        <item x="79"/>
        <item x="478"/>
        <item x="388"/>
        <item x="392"/>
        <item x="369"/>
        <item x="148"/>
        <item x="225"/>
        <item x="31"/>
        <item x="391"/>
        <item x="574"/>
        <item x="310"/>
        <item x="272"/>
        <item x="141"/>
        <item x="74"/>
        <item x="41"/>
        <item x="127"/>
        <item x="258"/>
        <item x="342"/>
        <item x="537"/>
        <item x="420"/>
        <item x="389"/>
        <item x="384"/>
        <item x="614"/>
        <item x="89"/>
        <item x="98"/>
        <item x="437"/>
        <item x="57"/>
        <item x="228"/>
        <item x="7"/>
        <item x="594"/>
        <item x="498"/>
        <item x="207"/>
        <item x="308"/>
        <item x="20"/>
        <item x="43"/>
        <item x="168"/>
        <item x="221"/>
        <item x="476"/>
        <item x="13"/>
        <item x="402"/>
        <item x="188"/>
        <item x="656"/>
        <item x="529"/>
        <item x="262"/>
        <item x="143"/>
        <item x="613"/>
        <item x="567"/>
        <item x="217"/>
        <item x="4"/>
        <item x="380"/>
        <item x="372"/>
        <item x="366"/>
        <item x="210"/>
        <item x="505"/>
        <item x="382"/>
        <item x="223"/>
        <item x="304"/>
        <item x="126"/>
        <item x="521"/>
        <item x="121"/>
        <item x="662"/>
        <item x="624"/>
        <item x="53"/>
        <item x="199"/>
        <item x="58"/>
        <item x="423"/>
        <item x="78"/>
        <item x="431"/>
        <item x="339"/>
        <item x="514"/>
        <item x="586"/>
        <item x="627"/>
        <item x="652"/>
        <item x="636"/>
        <item x="385"/>
        <item x="606"/>
        <item x="39"/>
        <item x="530"/>
        <item x="118"/>
        <item x="21"/>
        <item x="518"/>
        <item x="69"/>
        <item x="470"/>
        <item x="311"/>
        <item x="174"/>
        <item x="83"/>
        <item x="621"/>
        <item x="386"/>
        <item x="551"/>
        <item x="474"/>
        <item x="204"/>
        <item x="241"/>
        <item x="577"/>
        <item x="493"/>
        <item x="536"/>
        <item x="466"/>
        <item x="28"/>
        <item x="539"/>
        <item x="626"/>
        <item x="448"/>
        <item x="26"/>
        <item x="275"/>
        <item x="605"/>
        <item x="177"/>
        <item x="44"/>
        <item x="47"/>
        <item x="200"/>
        <item x="101"/>
        <item x="55"/>
        <item x="222"/>
        <item x="255"/>
        <item x="564"/>
        <item x="612"/>
        <item x="150"/>
        <item x="62"/>
        <item x="590"/>
        <item x="212"/>
        <item x="91"/>
        <item x="156"/>
        <item x="229"/>
        <item x="641"/>
        <item x="202"/>
        <item x="457"/>
        <item x="109"/>
        <item x="625"/>
        <item x="246"/>
        <item x="16"/>
        <item x="226"/>
        <item x="542"/>
        <item x="334"/>
        <item x="524"/>
        <item x="8"/>
        <item x="73"/>
        <item x="381"/>
        <item x="268"/>
        <item x="173"/>
        <item x="320"/>
        <item x="650"/>
        <item x="638"/>
        <item x="422"/>
        <item x="116"/>
        <item x="500"/>
        <item x="214"/>
        <item x="409"/>
        <item x="653"/>
        <item x="632"/>
        <item x="387"/>
        <item x="340"/>
        <item x="480"/>
        <item x="86"/>
        <item x="102"/>
        <item x="172"/>
        <item x="533"/>
        <item x="93"/>
        <item x="81"/>
        <item x="178"/>
        <item x="286"/>
        <item x="608"/>
        <item x="347"/>
        <item x="169"/>
        <item x="192"/>
        <item x="171"/>
        <item x="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atalog_revenue" fld="31" baseField="0" baseItem="0"/>
    <dataField name="Sum of Store_revenue" fld="30" baseField="0" baseItem="0"/>
    <dataField name="Sum of Web_revenue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E2246D-754D-4BC1-824B-6AF19C8614AB}" autoFormatId="16" applyNumberFormats="0" applyBorderFormats="0" applyFontFormats="0" applyPatternFormats="0" applyAlignmentFormats="0" applyWidthHeightFormats="0">
  <queryTableRefresh nextId="41">
    <queryTableFields count="36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 Income 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Response" tableColumnId="26"/>
      <queryTableField id="27" name="Complain" tableColumnId="27"/>
      <queryTableField id="29" dataBound="0" tableColumnId="29"/>
      <queryTableField id="30" dataBound="0" tableColumnId="30"/>
      <queryTableField id="32" dataBound="0" tableColumnId="32"/>
      <queryTableField id="33" dataBound="0" tableColumnId="33"/>
      <queryTableField id="31" dataBound="0" tableColumnId="31"/>
      <queryTableField id="36" dataBound="0" tableColumnId="36"/>
      <queryTableField id="37" dataBound="0" tableColumnId="37"/>
      <queryTableField id="35" dataBound="0" tableColumnId="35"/>
      <queryTableField id="28" name="Country" tableColumnId="2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D848A-D706-4871-9DF8-E00DA3788B0B}" name="Table1" displayName="Table1" ref="A1:AB2241" totalsRowShown="0">
  <autoFilter ref="A1:AB2241" xr:uid="{61BD848A-D706-4871-9DF8-E00DA3788B0B}"/>
  <tableColumns count="28">
    <tableColumn id="1" xr3:uid="{E1CAE77E-3A82-411A-82CD-03C35642BE3A}" name="ID"/>
    <tableColumn id="2" xr3:uid="{07EC3101-127C-4111-B344-129AAF067414}" name="Year_Birth"/>
    <tableColumn id="3" xr3:uid="{4517F031-A945-47CF-9D46-027577C92FCF}" name="Education"/>
    <tableColumn id="4" xr3:uid="{13D69221-63DC-4C5D-8487-AF83154C4A96}" name="Marital_Status"/>
    <tableColumn id="5" xr3:uid="{FEE0BFC5-A4D2-4382-9063-1CB74482AC3B}" name=" Income "/>
    <tableColumn id="6" xr3:uid="{9D8B5648-C983-479E-B348-7E9DAF7697B6}" name="Kidhome"/>
    <tableColumn id="7" xr3:uid="{683354DA-6F99-4647-8B81-FEA22F0CA4E3}" name="Teenhome"/>
    <tableColumn id="8" xr3:uid="{719F6C6D-3322-46A4-899F-F1A798EAC45A}" name="Dt_Customer" dataDxfId="12"/>
    <tableColumn id="9" xr3:uid="{74B710D1-7460-4F5D-9AD8-DBAEE871117E}" name="Recency"/>
    <tableColumn id="10" xr3:uid="{46D1F236-4E82-4824-A080-7C24EF87DB7D}" name="MntWines"/>
    <tableColumn id="11" xr3:uid="{B132B15B-CF03-406B-9268-5D05A9466FCD}" name="MntFruits"/>
    <tableColumn id="12" xr3:uid="{140228BA-8F52-4491-9E8F-8CD9EA063FBF}" name="MntMeatProducts"/>
    <tableColumn id="13" xr3:uid="{18499452-A786-4300-8204-0C49458DB153}" name="MntFishProducts"/>
    <tableColumn id="14" xr3:uid="{0E1D9F0A-AC30-4F6B-9E59-26C2005F1FAA}" name="MntSweetProducts"/>
    <tableColumn id="15" xr3:uid="{AEEF55DF-AC63-4A90-BD0A-1DAA8E9CD98E}" name="MntGoldProds"/>
    <tableColumn id="16" xr3:uid="{8724DD43-76DC-4464-B303-4ED61EC77960}" name="NumDealsPurchases"/>
    <tableColumn id="17" xr3:uid="{3DBCE1D7-4266-484A-ADDE-6B95CB2B225E}" name="NumWebPurchases"/>
    <tableColumn id="18" xr3:uid="{8E688292-4E4A-4C61-AFDF-658699DDB19E}" name="NumCatalogPurchases"/>
    <tableColumn id="19" xr3:uid="{660A15AE-24D3-4A58-91EB-248895E2E04A}" name="NumStorePurchases"/>
    <tableColumn id="20" xr3:uid="{ABA4DB91-5F8A-4C01-8DBD-BC5C2C2E9F04}" name="NumWebVisitsMonth"/>
    <tableColumn id="21" xr3:uid="{FA91B007-0BA1-481D-9468-E2F1F2BAB6BC}" name="AcceptedCmp3"/>
    <tableColumn id="22" xr3:uid="{C3A33B5A-142B-4D4E-8770-66CB60C7B04C}" name="AcceptedCmp4"/>
    <tableColumn id="23" xr3:uid="{D8DE6329-14AA-4CCD-BB82-BECC0AE9D0A2}" name="AcceptedCmp5"/>
    <tableColumn id="24" xr3:uid="{753DF437-3A38-44D0-B328-EDC76A2059E7}" name="AcceptedCmp1"/>
    <tableColumn id="25" xr3:uid="{19E64E1F-3FEE-40B7-BD38-1197D02FC7EB}" name="AcceptedCmp2"/>
    <tableColumn id="26" xr3:uid="{32B6D110-2B3D-4581-9E09-AED34B6199E8}" name="Response"/>
    <tableColumn id="27" xr3:uid="{58C7438C-1F88-4532-8DCC-143BE86110A6}" name="Complain"/>
    <tableColumn id="28" xr3:uid="{EF185912-8B78-4D5F-8A41-B5D471208051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1AB757-C84D-4B24-8F84-DF18DA97E372}" name="Table1_1" displayName="Table1_1" ref="A1:AJ2241" tableType="queryTable" totalsRowShown="0">
  <autoFilter ref="A1:AJ2241" xr:uid="{7C1AB757-C84D-4B24-8F84-DF18DA97E372}"/>
  <sortState xmlns:xlrd2="http://schemas.microsoft.com/office/spreadsheetml/2017/richdata2" ref="A2:AJ2241">
    <sortCondition ref="A1:A2241"/>
  </sortState>
  <tableColumns count="36">
    <tableColumn id="1" xr3:uid="{DF6C8AE2-40D7-4959-A6FD-CCC4C3B0F7E3}" uniqueName="1" name="ID" queryTableFieldId="1"/>
    <tableColumn id="2" xr3:uid="{83C2F4D8-2C37-41C7-8055-7AC77F5ECCEA}" uniqueName="2" name="Year_Birth" queryTableFieldId="2"/>
    <tableColumn id="3" xr3:uid="{01B6310A-567E-43F9-A3CE-742750E59349}" uniqueName="3" name="Education" queryTableFieldId="3" dataDxfId="11"/>
    <tableColumn id="4" xr3:uid="{67EF82F9-D250-4A48-864E-FF854DD70905}" uniqueName="4" name="Marital_Status" queryTableFieldId="4" dataDxfId="10"/>
    <tableColumn id="5" xr3:uid="{DA5AC8CC-3FD2-4971-81B7-1AF81302BDF8}" uniqueName="5" name=" Income " queryTableFieldId="5"/>
    <tableColumn id="6" xr3:uid="{46257DE7-57CB-4EBE-94AF-D880A287770F}" uniqueName="6" name="Kidhome" queryTableFieldId="6"/>
    <tableColumn id="7" xr3:uid="{6AE50ED1-EC19-48F1-90AB-9A84CD02EF82}" uniqueName="7" name="Teenhome" queryTableFieldId="7"/>
    <tableColumn id="8" xr3:uid="{38AA9FC7-8106-48EE-8A2E-DEA50C04963D}" uniqueName="8" name="Dt_Customer" queryTableFieldId="8" dataDxfId="0"/>
    <tableColumn id="9" xr3:uid="{8D371287-A585-4B08-A59D-5A79C31FB8AC}" uniqueName="9" name="Recency" queryTableFieldId="9"/>
    <tableColumn id="10" xr3:uid="{7E493D30-7AC3-4EA8-8F4D-CEA94900A3B9}" uniqueName="10" name="MntWines" queryTableFieldId="10"/>
    <tableColumn id="11" xr3:uid="{D52961F7-17B3-4AB6-9822-A2528A6C2F81}" uniqueName="11" name="MntFruits" queryTableFieldId="11"/>
    <tableColumn id="12" xr3:uid="{E4200AE2-54C6-4C54-9576-49C9FF84556B}" uniqueName="12" name="MntMeatProducts" queryTableFieldId="12"/>
    <tableColumn id="13" xr3:uid="{F3BCA913-B780-454E-B60E-80773F1D1573}" uniqueName="13" name="MntFishProducts" queryTableFieldId="13"/>
    <tableColumn id="14" xr3:uid="{EFB5DDD1-F82A-48FF-B90F-57DA2B77B2D8}" uniqueName="14" name="MntSweetProducts" queryTableFieldId="14"/>
    <tableColumn id="15" xr3:uid="{D36091A4-11A3-4F40-AE1A-8FEED64E649A}" uniqueName="15" name="MntGoldProds" queryTableFieldId="15"/>
    <tableColumn id="16" xr3:uid="{2EDAE7E6-A118-4452-B3D5-3B0360C98EBB}" uniqueName="16" name="NumDealsPurchases" queryTableFieldId="16"/>
    <tableColumn id="17" xr3:uid="{4AF2E1FB-D401-4F46-9DCE-1B744EFF4EB4}" uniqueName="17" name="NumWebPurchases" queryTableFieldId="17"/>
    <tableColumn id="18" xr3:uid="{6C21FB9D-8131-45E0-9EA5-DE1B45D324DD}" uniqueName="18" name="NumCatalogPurchases" queryTableFieldId="18"/>
    <tableColumn id="19" xr3:uid="{4A6A773C-3227-451C-AE64-748F9A775C7B}" uniqueName="19" name="NumStorePurchases" queryTableFieldId="19"/>
    <tableColumn id="20" xr3:uid="{024DAF14-0D67-4582-8DA5-964CEF2DE078}" uniqueName="20" name="NumWebVisitsMonth" queryTableFieldId="20"/>
    <tableColumn id="21" xr3:uid="{93EAE849-AA6B-4709-840B-E7A8997EAF06}" uniqueName="21" name="AcceptedCmp3" queryTableFieldId="21"/>
    <tableColumn id="22" xr3:uid="{57F32A66-D2DC-4AD9-8ED5-92DC3A8950E7}" uniqueName="22" name="AcceptedCmp4" queryTableFieldId="22"/>
    <tableColumn id="23" xr3:uid="{0F8924C7-7D6E-4B75-B560-B4FAD71B5518}" uniqueName="23" name="AcceptedCmp5" queryTableFieldId="23"/>
    <tableColumn id="24" xr3:uid="{7201E00E-FF53-491D-8CDF-FB192E7CD8CD}" uniqueName="24" name="AcceptedCmp1" queryTableFieldId="24"/>
    <tableColumn id="25" xr3:uid="{544F0B86-2C1A-48C3-874A-D42B71F9FC09}" uniqueName="25" name="AcceptedCmp2" queryTableFieldId="25"/>
    <tableColumn id="26" xr3:uid="{88EC83D8-BD2E-4B3D-BEEA-6D646C34ECBF}" uniqueName="26" name="Response" queryTableFieldId="26"/>
    <tableColumn id="27" xr3:uid="{5FA0B312-6AA3-47CE-A254-BDB37240E8A1}" uniqueName="27" name="Complain" queryTableFieldId="27"/>
    <tableColumn id="29" xr3:uid="{B85EDEE4-59B3-4762-97F5-64B32B61A326}" uniqueName="29" name="Total_Spend" queryTableFieldId="29" dataDxfId="9">
      <calculatedColumnFormula>Table1_1[[#This Row],[MntWines]]+Table1_1[[#This Row],[MntFruits]]+Table1_1[[#This Row],[MntMeatProducts]]+Table1_1[[#This Row],[MntFishProducts]]+Table1_1[[#This Row],[MntSweetProducts]]+Table1_1[[#This Row],[MntGoldProds]]</calculatedColumnFormula>
    </tableColumn>
    <tableColumn id="30" xr3:uid="{78F5B7D7-2161-43D2-B145-4D69DEB18344}" uniqueName="30" name="Total_Purchases" queryTableFieldId="30" dataDxfId="8">
      <calculatedColumnFormula>Table1_1[[#This Row],[NumWebPurchases]]+Table1_1[[#This Row],[NumCatalogPurchases]]+Table1_1[[#This Row],[NumStorePurchases]]</calculatedColumnFormula>
    </tableColumn>
    <tableColumn id="32" xr3:uid="{06A75698-6AEA-499A-8639-0F5240BCAF24}" uniqueName="32" name="Web_revenue" queryTableFieldId="32" dataDxfId="7">
      <calculatedColumnFormula>ROUND(IF(Table1_1[[#This Row],[Total_Purchases]]=0,0,(Table1_1[[#This Row],[Total_Spend]]*(Table1_1[[#This Row],[NumWebPurchases]]/Table1_1[[#This Row],[Total_Purchases]]))),2)</calculatedColumnFormula>
    </tableColumn>
    <tableColumn id="33" xr3:uid="{61490DA7-25A1-48E2-BE25-83DAB260D4E7}" uniqueName="33" name="Store_revenue" queryTableFieldId="33" dataDxfId="6">
      <calculatedColumnFormula>ROUND(IF(Table1_1[[#This Row],[Total_Purchases]]=0,0,(Table1_1[[#This Row],[Total_Spend]]*(Table1_1[[#This Row],[NumStorePurchases]]/Table1_1[[#This Row],[Total_Purchases]]))),2)</calculatedColumnFormula>
    </tableColumn>
    <tableColumn id="31" xr3:uid="{250F5508-FBD3-4CF9-987A-42F1DFC33334}" uniqueName="31" name="Catalog_revenue" queryTableFieldId="31" dataDxfId="5">
      <calculatedColumnFormula>ROUND(IF(Table1_1[[#This Row],[Total_Purchases]]=0,0,(Table1_1[[#This Row],[Total_Spend]]*(Table1_1[[#This Row],[NumCatalogPurchases]]/Table1_1[[#This Row],[Total_Purchases]]))),2)</calculatedColumnFormula>
    </tableColumn>
    <tableColumn id="36" xr3:uid="{37A767B3-C0B7-42C8-9F7C-C68F3CED6033}" uniqueName="36" name="Inc_group" queryTableFieldId="36" dataDxfId="4">
      <calculatedColumnFormula xml:space="preserve"> IF(Table1_1[[#This Row],[ Income ]]&lt;50000, "Low income", IF(Table1_1[[#This Row],[ Income ]]&lt; 100000, "Lower middle", IF(Table1_1[[#This Row],[ Income ]]&lt; 150000, "Upper middle", "High income")))</calculatedColumnFormula>
    </tableColumn>
    <tableColumn id="37" xr3:uid="{55578C0E-0DCC-45AE-83FB-CB31DF1B3109}" uniqueName="37" name="Age" queryTableFieldId="37" dataDxfId="3"/>
    <tableColumn id="35" xr3:uid="{66A069E2-B615-413E-A5B6-641F85FF46D5}" uniqueName="35" name="Age_group" queryTableFieldId="35" dataDxfId="2">
      <calculatedColumnFormula>IF(AND(Table1_1[[#This Row],[Age]]&gt;=18,Table1_1[[#This Row],[Age]]&lt;40),"Under 40",
IF(AND(Table1_1[[#This Row],[Age]]&gt;=40,Table1_1[[#This Row],[Age]]&lt;55),"40-55",
IF(AND(Table1_1[[#This Row],[Age]]&gt;=55,Table1_1[[#This Row],[Age]]&lt;=70),"55-70","70+")))</calculatedColumnFormula>
    </tableColumn>
    <tableColumn id="28" xr3:uid="{D9A1D967-CFC2-4E25-8259-00DD3F2FA209}" uniqueName="28" name="Country" queryTableFieldId="2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9786-820C-4DE3-9B73-9B9A2E56B24D}">
  <dimension ref="A1:AB2241"/>
  <sheetViews>
    <sheetView showGridLines="0" showRowColHeaders="0" workbookViewId="0">
      <pane ySplit="1" topLeftCell="A2" activePane="bottomLeft" state="frozen"/>
      <selection pane="bottomLeft"/>
    </sheetView>
  </sheetViews>
  <sheetFormatPr defaultRowHeight="14.4" x14ac:dyDescent="0.3"/>
  <cols>
    <col min="2" max="2" width="11.5546875" customWidth="1"/>
    <col min="3" max="3" width="11.33203125" customWidth="1"/>
    <col min="4" max="4" width="15.109375" customWidth="1"/>
    <col min="5" max="5" width="10.109375" customWidth="1"/>
    <col min="6" max="6" width="10.44140625" customWidth="1"/>
    <col min="7" max="7" width="11.88671875" customWidth="1"/>
    <col min="8" max="8" width="18.33203125" customWidth="1"/>
    <col min="9" max="9" width="9.88671875" customWidth="1"/>
    <col min="10" max="10" width="11.5546875" customWidth="1"/>
    <col min="11" max="11" width="11" customWidth="1"/>
    <col min="12" max="12" width="18.33203125" customWidth="1"/>
    <col min="13" max="13" width="17.109375" customWidth="1"/>
    <col min="14" max="14" width="19" customWidth="1"/>
    <col min="15" max="15" width="15.109375" customWidth="1"/>
    <col min="16" max="16" width="19.88671875" customWidth="1"/>
    <col min="17" max="17" width="19.33203125" customWidth="1"/>
    <col min="18" max="18" width="21.77734375" customWidth="1"/>
    <col min="19" max="19" width="19.88671875" customWidth="1"/>
    <col min="20" max="20" width="21" customWidth="1"/>
    <col min="21" max="25" width="15.6640625" customWidth="1"/>
    <col min="26" max="27" width="10.88671875" customWidth="1"/>
    <col min="28" max="28" width="9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3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3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3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3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3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3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3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3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3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3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3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3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3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3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3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3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3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3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3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3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3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3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3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3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3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3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3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3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3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3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3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3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3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3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3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3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3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3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3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3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3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3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3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3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3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3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3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3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3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3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3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3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3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3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3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3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3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3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3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3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3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3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3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3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3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3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3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3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3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3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3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3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3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3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3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3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3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3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3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3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3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3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3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3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3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3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3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3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3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3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3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3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3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3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3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3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3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3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3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3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3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3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3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3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3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3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3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3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3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3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3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3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3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3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3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3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3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3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3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3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3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3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3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3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3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3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3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3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3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3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3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3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3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3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3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3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3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3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3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3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3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3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3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3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3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3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3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3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3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3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3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3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3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3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3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3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3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3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3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3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3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3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3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3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3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3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3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3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3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3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3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3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3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3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3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3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3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3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3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3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3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3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3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3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3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3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3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3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3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3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3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3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3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3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3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3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3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3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3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3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3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3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3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3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3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3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3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3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3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3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3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3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3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3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3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3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3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3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3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3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3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3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3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3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3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3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3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3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3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3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3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3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3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3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3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3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3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3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3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3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3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3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3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3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3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3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3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3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3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3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3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3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3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3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3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3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3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3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3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3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3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3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3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3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3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3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3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3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3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3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3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3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3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3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3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3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3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3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3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3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3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3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3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3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3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3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3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3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3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3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3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3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3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3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3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3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3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3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3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3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3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3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3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3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3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3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3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3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3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3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3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3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3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3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3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3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3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3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3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3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3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3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3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3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3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3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3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3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3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3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3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3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3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3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3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3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3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3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3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3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3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3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3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3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3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3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3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3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3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3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3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3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3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3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3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3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3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3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3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3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3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3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3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3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3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3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3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3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3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3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3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3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3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3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3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3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3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3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3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3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3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3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3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3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3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3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3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3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3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3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3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3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3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3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3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3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3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3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3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3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3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3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3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3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3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3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3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3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3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3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3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3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3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3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3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3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3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3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3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3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3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3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3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3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3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3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3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3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3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3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3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3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3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3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3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3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3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3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3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3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3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3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3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3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3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3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3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3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3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3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3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3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3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3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3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3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3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3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3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3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3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3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3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3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3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3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3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3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3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3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3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3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3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3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3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3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3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3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3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3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3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3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3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3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3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3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3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3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3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3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3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3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3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3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3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3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3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3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3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3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3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3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3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3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3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3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3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3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3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3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3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3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3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3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3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3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3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3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3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3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3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3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3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3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3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3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3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3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3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3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3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3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3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3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3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3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3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3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3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3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3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3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3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3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3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3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3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3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3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3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3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3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3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3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3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3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3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3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3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3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3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3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3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3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3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3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3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3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3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3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3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3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3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3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3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3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3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3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3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3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3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3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3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3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3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3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3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3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3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3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3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3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3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3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3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3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3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3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3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3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3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3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3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3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3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3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3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3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3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3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3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3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3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3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3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3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3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3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3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3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3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3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3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3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3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3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3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3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3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3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3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3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3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3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3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3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3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3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3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3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3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3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3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3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3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3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3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3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3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3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3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3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3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3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3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3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3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3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3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3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3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3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3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3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3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3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3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3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3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3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3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3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3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3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3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3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3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3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3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3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3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3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3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3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3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3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3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3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3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3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3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3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3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3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3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3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3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3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3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3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3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3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3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3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3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3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3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3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3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3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3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3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3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3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3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3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3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3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3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3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3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3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3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3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3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3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3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3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3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3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3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3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3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3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3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3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3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3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3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3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3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3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3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3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3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3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3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3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3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3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3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3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3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3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3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3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3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3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3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3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3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3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3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3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3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3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3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3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3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3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3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3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3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3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3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3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3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3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3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3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3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3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3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3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3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3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3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3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3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3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3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3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3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3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3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3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3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3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3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3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3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3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3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3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3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3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3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3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3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3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3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3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3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3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3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3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3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3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3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3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3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3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3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3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3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3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3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3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3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3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3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3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3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3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3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3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3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3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3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3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3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3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3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3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3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3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3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3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3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3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3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3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3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3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3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3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3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3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3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3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3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3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3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3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3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3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3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3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3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3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3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3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3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3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3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3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3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3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3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3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3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3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3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3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3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3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3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3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3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3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3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3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3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3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3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3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3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3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3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3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3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3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3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3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3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3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3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3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3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3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3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3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3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3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3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3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3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3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3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3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3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3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3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3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3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3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3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3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3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3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3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3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3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3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3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3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3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3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3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3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3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3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3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3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3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3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3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3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3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3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3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3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3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3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3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3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3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3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3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3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3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3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3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3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3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3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3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3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3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3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3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3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3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3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3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3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3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3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3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3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3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3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3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3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3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3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3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3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3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3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3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3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3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3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3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3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3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3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3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3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3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3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3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3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3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3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3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3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3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3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3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3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3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3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3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3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3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3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3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3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3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3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3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3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3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3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3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3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3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3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3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3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3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3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3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3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3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3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3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3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3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3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3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3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3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3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3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3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3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3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3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3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3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3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3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3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3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3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3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3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3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3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3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3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3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3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3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3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3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3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3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3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3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3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3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3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3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3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3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3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3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3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3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3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3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3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3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3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3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3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3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3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3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3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3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3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3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3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3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3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3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3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3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3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3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3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3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3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3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3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3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3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3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3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3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3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3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3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3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3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3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3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3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3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3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3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3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3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3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3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3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3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3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3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3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3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3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3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3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3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3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3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3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3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3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3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3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3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3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3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3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3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3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3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3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3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3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3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3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3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3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3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3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3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3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3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3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3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3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3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3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3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3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3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3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3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3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3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3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3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3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3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3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3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3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3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3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3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3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3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3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3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3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3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3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3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3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3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3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3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3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3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3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3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3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3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3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3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3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3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3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3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3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3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3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3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3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3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3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3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3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3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3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3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3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3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3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3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3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3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3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3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3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3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3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3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3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3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3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3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3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3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3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3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3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3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3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3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3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3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3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3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3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3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3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3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3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3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3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3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3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3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3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3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3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3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3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3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3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3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3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3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3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3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3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3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3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3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3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3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3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3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3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3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3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3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3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3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3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3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3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3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3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3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3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3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3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3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3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3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3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3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3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3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3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3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3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3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3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3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3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3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3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3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3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3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3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3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3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3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3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3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3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3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3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3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3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3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3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3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3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3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3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3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3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3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3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3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3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3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3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3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3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3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3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3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3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3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3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3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3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3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3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3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3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3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3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3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3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3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3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3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3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3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3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3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3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3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3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3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3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3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3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3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3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3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3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3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3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3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3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3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3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3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3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3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3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3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3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3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3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3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3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3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3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3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3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3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3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3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3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3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3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3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3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3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3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3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3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3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3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3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3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3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3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3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3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3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3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3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3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3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3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3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3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3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3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3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3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3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3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3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3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3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3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3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3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3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3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3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3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3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3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3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3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3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3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3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3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3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3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3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3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3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3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3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3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3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3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3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3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3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3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3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3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3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3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3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3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3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3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3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3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3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3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3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3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3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3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3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3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3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3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3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3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3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3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3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3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3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3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3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3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3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3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3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3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3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3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3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3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3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3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3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3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3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3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3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3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3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3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3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3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3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3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3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3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3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3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3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3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3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3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3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3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3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3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3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3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3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3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3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3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3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3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3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3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3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3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3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3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3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3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3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3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3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3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3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3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3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3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3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3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3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3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3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3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3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3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3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3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3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3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3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3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3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3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3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3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3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3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3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3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3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3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3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3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3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3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3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3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3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3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3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3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3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3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3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3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3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3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3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3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3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3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3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3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3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3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3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3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3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3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3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3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3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3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3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3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3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3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3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3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3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3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3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3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3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3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3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3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3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3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3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3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3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3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3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3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3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3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3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3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3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3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3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3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3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3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3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3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3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3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3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3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3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3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3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3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3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3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3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3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3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3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3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3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3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3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3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3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3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3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3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3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3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3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3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3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3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3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3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3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3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3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3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3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3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3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3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3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3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3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3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3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3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3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3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3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3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3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3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3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3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3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3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3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3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3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3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3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3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3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3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3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3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3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3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3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3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3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3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3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3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3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3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3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3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3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3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3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3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3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3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3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3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3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3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3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3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3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3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3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3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3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3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3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3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3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3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3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3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3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3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3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3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3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3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3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3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3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3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3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3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3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3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3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3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3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3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3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3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3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3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3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3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3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3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3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3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3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3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3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3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3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3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3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3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3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3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3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3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3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3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3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3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3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3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3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3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3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3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3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3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3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3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3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3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3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3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3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3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3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3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3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3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3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3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3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3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3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3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3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3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3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3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3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3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3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3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3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3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3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3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3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3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3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3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3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3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3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3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3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3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3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3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3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3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3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3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3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3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3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3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3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3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3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3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3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3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3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3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3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3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3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3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3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3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3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3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3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3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3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3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3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3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3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3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3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3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3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3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3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3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3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3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3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3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3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3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3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3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3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3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3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3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3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3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3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3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3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3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3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3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3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3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3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3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3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3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3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3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3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3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3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3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3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3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3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3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3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3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3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3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3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3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3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3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3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3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3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3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3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3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3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3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3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3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3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3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3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3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3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3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3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3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3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3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3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3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3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3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3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3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3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3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3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3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3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3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3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3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3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3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3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3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3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3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3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3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3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3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3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3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3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3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3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3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3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3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3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3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3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3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3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3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3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3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3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3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3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3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3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3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3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3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3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3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3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3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3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3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3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3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3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3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3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3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3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3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3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3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3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3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3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3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3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3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3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3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3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3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3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3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3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3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3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3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3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3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3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3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3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3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3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3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3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3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3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3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3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3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3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3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3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3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3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3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3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3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3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3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3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3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3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3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3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3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3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3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3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3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3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3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3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3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3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3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3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3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3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3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3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3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3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3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3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3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3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3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3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3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3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3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3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3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3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3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3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3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3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3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3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3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3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3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3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3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3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3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3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3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3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3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3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3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3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3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3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3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3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3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3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3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3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3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3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3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3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3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3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3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3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3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3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3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3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3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3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3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3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3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3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3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3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3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3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3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3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3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3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3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3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3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3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3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3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3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3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3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3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3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3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3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3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3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3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3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3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3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3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3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3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3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3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3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3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3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3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3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3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3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3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3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3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3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3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3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3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3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3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3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3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3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3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3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3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3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3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3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3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3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3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3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3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3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3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3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3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3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3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3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3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3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3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3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3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3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3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3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3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3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3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3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3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3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3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3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3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3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3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3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3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3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3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3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3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3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3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3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3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3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3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3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3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3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3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3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3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3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3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3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3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3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3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3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3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F13A-C1C4-418B-AAFE-091639EBF977}">
  <dimension ref="A1:AJ2241"/>
  <sheetViews>
    <sheetView showGridLines="0" showRowColHeaders="0" tabSelected="1" workbookViewId="0">
      <pane ySplit="1" topLeftCell="A2" activePane="bottomLeft" state="frozen"/>
      <selection activeCell="V1" sqref="V1"/>
      <selection pane="bottomLeft" activeCell="I1" sqref="I1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10.44140625" bestFit="1" customWidth="1"/>
    <col min="6" max="6" width="10.77734375" bestFit="1" customWidth="1"/>
    <col min="7" max="7" width="12.21875" bestFit="1" customWidth="1"/>
    <col min="8" max="8" width="15.44140625" customWidth="1"/>
    <col min="9" max="9" width="15.4414062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7" width="11.21875" bestFit="1" customWidth="1"/>
    <col min="28" max="28" width="13.77734375" bestFit="1" customWidth="1"/>
    <col min="29" max="29" width="17" customWidth="1"/>
    <col min="30" max="30" width="15" bestFit="1" customWidth="1"/>
    <col min="31" max="31" width="15.6640625" bestFit="1" customWidth="1"/>
    <col min="32" max="32" width="17.5546875" bestFit="1" customWidth="1"/>
    <col min="33" max="33" width="12" bestFit="1" customWidth="1"/>
    <col min="34" max="34" width="6.44140625" style="6" bestFit="1" customWidth="1"/>
    <col min="35" max="35" width="12.44140625" bestFit="1" customWidth="1"/>
    <col min="36" max="38" width="1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49</v>
      </c>
      <c r="AC1" t="s">
        <v>50</v>
      </c>
      <c r="AD1" t="s">
        <v>51</v>
      </c>
      <c r="AE1" t="s">
        <v>53</v>
      </c>
      <c r="AF1" t="s">
        <v>52</v>
      </c>
      <c r="AG1" t="s">
        <v>70</v>
      </c>
      <c r="AH1" s="6" t="s">
        <v>68</v>
      </c>
      <c r="AI1" t="s">
        <v>69</v>
      </c>
      <c r="AJ1" t="s">
        <v>27</v>
      </c>
    </row>
    <row r="2" spans="1:36" x14ac:dyDescent="0.3">
      <c r="A2">
        <v>0</v>
      </c>
      <c r="B2">
        <v>1985</v>
      </c>
      <c r="C2" t="s">
        <v>28</v>
      </c>
      <c r="D2" t="s">
        <v>33</v>
      </c>
      <c r="E2">
        <v>70951</v>
      </c>
      <c r="F2">
        <v>0</v>
      </c>
      <c r="G2">
        <v>0</v>
      </c>
      <c r="H2" s="2" t="str">
        <f ca="1">TEXT(Table1_1[[#This Row],[Dt_Customer]],"yyyy-mm-dd")</f>
        <v>2013-05-04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f>Table1_1[[#This Row],[MntWines]]+Table1_1[[#This Row],[MntFruits]]+Table1_1[[#This Row],[MntMeatProducts]]+Table1_1[[#This Row],[MntFishProducts]]+Table1_1[[#This Row],[MntSweetProducts]]+Table1_1[[#This Row],[MntGoldProds]]</f>
        <v>1198</v>
      </c>
      <c r="AC2">
        <f>Table1_1[[#This Row],[NumWebPurchases]]+Table1_1[[#This Row],[NumCatalogPurchases]]+Table1_1[[#This Row],[NumStorePurchases]]</f>
        <v>16</v>
      </c>
      <c r="AD2">
        <f>ROUND(IF(Table1_1[[#This Row],[Total_Purchases]]=0,0,(Table1_1[[#This Row],[Total_Spend]]*(Table1_1[[#This Row],[NumWebPurchases]]/Table1_1[[#This Row],[Total_Purchases]]))),2)</f>
        <v>224.63</v>
      </c>
      <c r="AE2">
        <f>ROUND(IF(Table1_1[[#This Row],[Total_Purchases]]=0,0,(Table1_1[[#This Row],[Total_Spend]]*(Table1_1[[#This Row],[NumStorePurchases]]/Table1_1[[#This Row],[Total_Purchases]]))),2)</f>
        <v>673.88</v>
      </c>
      <c r="AF2">
        <f>ROUND(IF(Table1_1[[#This Row],[Total_Purchases]]=0,0,(Table1_1[[#This Row],[Total_Spend]]*(Table1_1[[#This Row],[NumCatalogPurchases]]/Table1_1[[#This Row],[Total_Purchases]]))),2)</f>
        <v>299.5</v>
      </c>
      <c r="AG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" s="6">
        <f ca="1">YEAR(TODAY())-B2</f>
        <v>41</v>
      </c>
      <c r="AI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" t="s">
        <v>43</v>
      </c>
    </row>
    <row r="3" spans="1:36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2" t="str">
        <f ca="1">TEXT(Table1_1[[#This Row],[Dt_Customer]],"yyyy-mm-dd")</f>
        <v>2014-06-15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f>Table1_1[[#This Row],[MntWines]]+Table1_1[[#This Row],[MntFruits]]+Table1_1[[#This Row],[MntMeatProducts]]+Table1_1[[#This Row],[MntFishProducts]]+Table1_1[[#This Row],[MntSweetProducts]]+Table1_1[[#This Row],[MntGoldProds]]</f>
        <v>577</v>
      </c>
      <c r="AC3">
        <f>Table1_1[[#This Row],[NumWebPurchases]]+Table1_1[[#This Row],[NumCatalogPurchases]]+Table1_1[[#This Row],[NumStorePurchases]]</f>
        <v>17</v>
      </c>
      <c r="AD3">
        <f>ROUND(IF(Table1_1[[#This Row],[Total_Purchases]]=0,0,(Table1_1[[#This Row],[Total_Spend]]*(Table1_1[[#This Row],[NumWebPurchases]]/Table1_1[[#This Row],[Total_Purchases]]))),2)</f>
        <v>237.59</v>
      </c>
      <c r="AE3">
        <f>ROUND(IF(Table1_1[[#This Row],[Total_Purchases]]=0,0,(Table1_1[[#This Row],[Total_Spend]]*(Table1_1[[#This Row],[NumStorePurchases]]/Table1_1[[#This Row],[Total_Purchases]]))),2)</f>
        <v>237.59</v>
      </c>
      <c r="AF3">
        <f>ROUND(IF(Table1_1[[#This Row],[Total_Purchases]]=0,0,(Table1_1[[#This Row],[Total_Spend]]*(Table1_1[[#This Row],[NumCatalogPurchases]]/Table1_1[[#This Row],[Total_Purchases]]))),2)</f>
        <v>101.82</v>
      </c>
      <c r="AG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" s="6">
        <f ca="1">YEAR(TODAY())-B3</f>
        <v>65</v>
      </c>
      <c r="AI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" t="s">
        <v>32</v>
      </c>
    </row>
    <row r="4" spans="1:36" x14ac:dyDescent="0.3">
      <c r="A4">
        <v>9</v>
      </c>
      <c r="B4">
        <v>1975</v>
      </c>
      <c r="C4" t="s">
        <v>41</v>
      </c>
      <c r="D4" t="s">
        <v>31</v>
      </c>
      <c r="E4">
        <v>46098</v>
      </c>
      <c r="F4">
        <v>1</v>
      </c>
      <c r="G4">
        <v>1</v>
      </c>
      <c r="H4" s="2" t="str">
        <f ca="1">TEXT(Table1_1[[#This Row],[Dt_Customer]],"yyyy-mm-dd")</f>
        <v>2012-08-18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f>Table1_1[[#This Row],[MntWines]]+Table1_1[[#This Row],[MntFruits]]+Table1_1[[#This Row],[MntMeatProducts]]+Table1_1[[#This Row],[MntFishProducts]]+Table1_1[[#This Row],[MntSweetProducts]]+Table1_1[[#This Row],[MntGoldProds]]</f>
        <v>120</v>
      </c>
      <c r="AC4">
        <f>Table1_1[[#This Row],[NumWebPurchases]]+Table1_1[[#This Row],[NumCatalogPurchases]]+Table1_1[[#This Row],[NumStorePurchases]]</f>
        <v>7</v>
      </c>
      <c r="AD4">
        <f>ROUND(IF(Table1_1[[#This Row],[Total_Purchases]]=0,0,(Table1_1[[#This Row],[Total_Spend]]*(Table1_1[[#This Row],[NumWebPurchases]]/Table1_1[[#This Row],[Total_Purchases]]))),2)</f>
        <v>51.43</v>
      </c>
      <c r="AE4">
        <f>ROUND(IF(Table1_1[[#This Row],[Total_Purchases]]=0,0,(Table1_1[[#This Row],[Total_Spend]]*(Table1_1[[#This Row],[NumStorePurchases]]/Table1_1[[#This Row],[Total_Purchases]]))),2)</f>
        <v>34.29</v>
      </c>
      <c r="AF4">
        <f>ROUND(IF(Table1_1[[#This Row],[Total_Purchases]]=0,0,(Table1_1[[#This Row],[Total_Spend]]*(Table1_1[[#This Row],[NumCatalogPurchases]]/Table1_1[[#This Row],[Total_Purchases]]))),2)</f>
        <v>34.29</v>
      </c>
      <c r="AG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" s="6">
        <f ca="1">YEAR(TODAY())-B4</f>
        <v>51</v>
      </c>
      <c r="AI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" t="s">
        <v>32</v>
      </c>
    </row>
    <row r="5" spans="1:36" x14ac:dyDescent="0.3">
      <c r="A5">
        <v>13</v>
      </c>
      <c r="B5">
        <v>1947</v>
      </c>
      <c r="C5" t="s">
        <v>37</v>
      </c>
      <c r="D5" t="s">
        <v>42</v>
      </c>
      <c r="E5">
        <v>25358</v>
      </c>
      <c r="F5">
        <v>0</v>
      </c>
      <c r="G5">
        <v>1</v>
      </c>
      <c r="H5" s="2" t="str">
        <f ca="1">TEXT(Table1_1[[#This Row],[Dt_Customer]],"yyyy-mm-dd")</f>
        <v>2013-07-22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5">
        <f>Table1_1[[#This Row],[NumWebPurchases]]+Table1_1[[#This Row],[NumCatalogPurchases]]+Table1_1[[#This Row],[NumStorePurchases]]</f>
        <v>4</v>
      </c>
      <c r="AD5">
        <f>ROUND(IF(Table1_1[[#This Row],[Total_Purchases]]=0,0,(Table1_1[[#This Row],[Total_Spend]]*(Table1_1[[#This Row],[NumWebPurchases]]/Table1_1[[#This Row],[Total_Purchases]]))),2)</f>
        <v>8</v>
      </c>
      <c r="AE5">
        <f>ROUND(IF(Table1_1[[#This Row],[Total_Purchases]]=0,0,(Table1_1[[#This Row],[Total_Spend]]*(Table1_1[[#This Row],[NumStorePurchases]]/Table1_1[[#This Row],[Total_Purchases]]))),2)</f>
        <v>24</v>
      </c>
      <c r="AF5">
        <f>ROUND(IF(Table1_1[[#This Row],[Total_Purchases]]=0,0,(Table1_1[[#This Row],[Total_Spend]]*(Table1_1[[#This Row],[NumCatalogPurchases]]/Table1_1[[#This Row],[Total_Purchases]]))),2)</f>
        <v>0</v>
      </c>
      <c r="AG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" s="6">
        <f ca="1">YEAR(TODAY())-B5</f>
        <v>79</v>
      </c>
      <c r="AI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" t="s">
        <v>43</v>
      </c>
    </row>
    <row r="6" spans="1:36" x14ac:dyDescent="0.3">
      <c r="A6">
        <v>17</v>
      </c>
      <c r="B6">
        <v>1971</v>
      </c>
      <c r="C6" t="s">
        <v>37</v>
      </c>
      <c r="D6" t="s">
        <v>33</v>
      </c>
      <c r="E6">
        <v>60491</v>
      </c>
      <c r="F6">
        <v>0</v>
      </c>
      <c r="G6">
        <v>1</v>
      </c>
      <c r="H6" s="2" t="str">
        <f ca="1">TEXT(Table1_1[[#This Row],[Dt_Customer]],"yyyy-mm-dd")</f>
        <v>2013-09-06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>Table1_1[[#This Row],[MntWines]]+Table1_1[[#This Row],[MntFruits]]+Table1_1[[#This Row],[MntMeatProducts]]+Table1_1[[#This Row],[MntFishProducts]]+Table1_1[[#This Row],[MntSweetProducts]]+Table1_1[[#This Row],[MntGoldProds]]</f>
        <v>1028</v>
      </c>
      <c r="AC6">
        <f>Table1_1[[#This Row],[NumWebPurchases]]+Table1_1[[#This Row],[NumCatalogPurchases]]+Table1_1[[#This Row],[NumStorePurchases]]</f>
        <v>24</v>
      </c>
      <c r="AD6">
        <f>ROUND(IF(Table1_1[[#This Row],[Total_Purchases]]=0,0,(Table1_1[[#This Row],[Total_Spend]]*(Table1_1[[#This Row],[NumWebPurchases]]/Table1_1[[#This Row],[Total_Purchases]]))),2)</f>
        <v>257</v>
      </c>
      <c r="AE6">
        <f>ROUND(IF(Table1_1[[#This Row],[Total_Purchases]]=0,0,(Table1_1[[#This Row],[Total_Spend]]*(Table1_1[[#This Row],[NumStorePurchases]]/Table1_1[[#This Row],[Total_Purchases]]))),2)</f>
        <v>299.83</v>
      </c>
      <c r="AF6">
        <f>ROUND(IF(Table1_1[[#This Row],[Total_Purchases]]=0,0,(Table1_1[[#This Row],[Total_Spend]]*(Table1_1[[#This Row],[NumCatalogPurchases]]/Table1_1[[#This Row],[Total_Purchases]]))),2)</f>
        <v>471.17</v>
      </c>
      <c r="AG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" s="6">
        <f ca="1">YEAR(TODAY())-B6</f>
        <v>55</v>
      </c>
      <c r="AI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" t="s">
        <v>30</v>
      </c>
    </row>
    <row r="7" spans="1:36" x14ac:dyDescent="0.3">
      <c r="A7">
        <v>20</v>
      </c>
      <c r="B7">
        <v>1965</v>
      </c>
      <c r="C7" t="s">
        <v>38</v>
      </c>
      <c r="D7" t="s">
        <v>33</v>
      </c>
      <c r="E7">
        <v>46891</v>
      </c>
      <c r="F7">
        <v>0</v>
      </c>
      <c r="G7">
        <v>1</v>
      </c>
      <c r="H7" s="2" t="str">
        <f ca="1">TEXT(Table1_1[[#This Row],[Dt_Customer]],"yyyy-mm-dd")</f>
        <v>2013-09-01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>Table1_1[[#This Row],[MntWines]]+Table1_1[[#This Row],[MntFruits]]+Table1_1[[#This Row],[MntMeatProducts]]+Table1_1[[#This Row],[MntFishProducts]]+Table1_1[[#This Row],[MntSweetProducts]]+Table1_1[[#This Row],[MntGoldProds]]</f>
        <v>183</v>
      </c>
      <c r="AC7">
        <f>Table1_1[[#This Row],[NumWebPurchases]]+Table1_1[[#This Row],[NumCatalogPurchases]]+Table1_1[[#This Row],[NumStorePurchases]]</f>
        <v>7</v>
      </c>
      <c r="AD7">
        <f>ROUND(IF(Table1_1[[#This Row],[Total_Purchases]]=0,0,(Table1_1[[#This Row],[Total_Spend]]*(Table1_1[[#This Row],[NumWebPurchases]]/Table1_1[[#This Row],[Total_Purchases]]))),2)</f>
        <v>52.29</v>
      </c>
      <c r="AE7">
        <f>ROUND(IF(Table1_1[[#This Row],[Total_Purchases]]=0,0,(Table1_1[[#This Row],[Total_Spend]]*(Table1_1[[#This Row],[NumStorePurchases]]/Table1_1[[#This Row],[Total_Purchases]]))),2)</f>
        <v>104.57</v>
      </c>
      <c r="AF7">
        <f>ROUND(IF(Table1_1[[#This Row],[Total_Purchases]]=0,0,(Table1_1[[#This Row],[Total_Spend]]*(Table1_1[[#This Row],[NumCatalogPurchases]]/Table1_1[[#This Row],[Total_Purchases]]))),2)</f>
        <v>26.14</v>
      </c>
      <c r="AG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" s="6">
        <f ca="1">YEAR(TODAY())-B7</f>
        <v>61</v>
      </c>
      <c r="AI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" t="s">
        <v>39</v>
      </c>
    </row>
    <row r="8" spans="1:36" x14ac:dyDescent="0.3">
      <c r="A8">
        <v>22</v>
      </c>
      <c r="B8">
        <v>1976</v>
      </c>
      <c r="C8" t="s">
        <v>28</v>
      </c>
      <c r="D8" t="s">
        <v>29</v>
      </c>
      <c r="E8">
        <v>46310</v>
      </c>
      <c r="F8">
        <v>1</v>
      </c>
      <c r="G8">
        <v>0</v>
      </c>
      <c r="H8" s="2" t="str">
        <f ca="1">TEXT(Table1_1[[#This Row],[Dt_Customer]],"yyyy-mm-dd")</f>
        <v>2012-12-03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>Table1_1[[#This Row],[MntWines]]+Table1_1[[#This Row],[MntFruits]]+Table1_1[[#This Row],[MntMeatProducts]]+Table1_1[[#This Row],[MntFishProducts]]+Table1_1[[#This Row],[MntSweetProducts]]+Table1_1[[#This Row],[MntGoldProds]]</f>
        <v>309</v>
      </c>
      <c r="AC8">
        <f>Table1_1[[#This Row],[NumWebPurchases]]+Table1_1[[#This Row],[NumCatalogPurchases]]+Table1_1[[#This Row],[NumStorePurchases]]</f>
        <v>12</v>
      </c>
      <c r="AD8">
        <f>ROUND(IF(Table1_1[[#This Row],[Total_Purchases]]=0,0,(Table1_1[[#This Row],[Total_Spend]]*(Table1_1[[#This Row],[NumWebPurchases]]/Table1_1[[#This Row],[Total_Purchases]]))),2)</f>
        <v>154.5</v>
      </c>
      <c r="AE8">
        <f>ROUND(IF(Table1_1[[#This Row],[Total_Purchases]]=0,0,(Table1_1[[#This Row],[Total_Spend]]*(Table1_1[[#This Row],[NumStorePurchases]]/Table1_1[[#This Row],[Total_Purchases]]))),2)</f>
        <v>128.75</v>
      </c>
      <c r="AF8">
        <f>ROUND(IF(Table1_1[[#This Row],[Total_Purchases]]=0,0,(Table1_1[[#This Row],[Total_Spend]]*(Table1_1[[#This Row],[NumCatalogPurchases]]/Table1_1[[#This Row],[Total_Purchases]]))),2)</f>
        <v>25.75</v>
      </c>
      <c r="AG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" s="6">
        <f ca="1">YEAR(TODAY())-B8</f>
        <v>50</v>
      </c>
      <c r="AI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" t="s">
        <v>30</v>
      </c>
    </row>
    <row r="9" spans="1:36" x14ac:dyDescent="0.3">
      <c r="A9">
        <v>24</v>
      </c>
      <c r="B9">
        <v>1960</v>
      </c>
      <c r="C9" t="s">
        <v>41</v>
      </c>
      <c r="D9" t="s">
        <v>35</v>
      </c>
      <c r="E9">
        <v>17144</v>
      </c>
      <c r="F9">
        <v>1</v>
      </c>
      <c r="G9">
        <v>1</v>
      </c>
      <c r="H9" s="2" t="str">
        <f ca="1">TEXT(Table1_1[[#This Row],[Dt_Customer]],"yyyy-mm-dd")</f>
        <v>2014-02-15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9">
        <f>Table1_1[[#This Row],[NumWebPurchases]]+Table1_1[[#This Row],[NumCatalogPurchases]]+Table1_1[[#This Row],[NumStorePurchases]]</f>
        <v>7</v>
      </c>
      <c r="AD9">
        <f>ROUND(IF(Table1_1[[#This Row],[Total_Purchases]]=0,0,(Table1_1[[#This Row],[Total_Spend]]*(Table1_1[[#This Row],[NumWebPurchases]]/Table1_1[[#This Row],[Total_Purchases]]))),2)</f>
        <v>20.14</v>
      </c>
      <c r="AE9">
        <f>ROUND(IF(Table1_1[[#This Row],[Total_Purchases]]=0,0,(Table1_1[[#This Row],[Total_Spend]]*(Table1_1[[#This Row],[NumStorePurchases]]/Table1_1[[#This Row],[Total_Purchases]]))),2)</f>
        <v>26.86</v>
      </c>
      <c r="AF9">
        <f>ROUND(IF(Table1_1[[#This Row],[Total_Purchases]]=0,0,(Table1_1[[#This Row],[Total_Spend]]*(Table1_1[[#This Row],[NumCatalogPurchases]]/Table1_1[[#This Row],[Total_Purchases]]))),2)</f>
        <v>0</v>
      </c>
      <c r="AG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" s="6">
        <f ca="1">YEAR(TODAY())-B9</f>
        <v>66</v>
      </c>
      <c r="AI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" t="s">
        <v>43</v>
      </c>
    </row>
    <row r="10" spans="1:36" x14ac:dyDescent="0.3">
      <c r="A10">
        <v>25</v>
      </c>
      <c r="B10">
        <v>1958</v>
      </c>
      <c r="C10" t="s">
        <v>28</v>
      </c>
      <c r="D10" t="s">
        <v>33</v>
      </c>
      <c r="E10">
        <v>65148</v>
      </c>
      <c r="F10">
        <v>0</v>
      </c>
      <c r="G10">
        <v>1</v>
      </c>
      <c r="H10" s="2" t="str">
        <f ca="1">TEXT(Table1_1[[#This Row],[Dt_Customer]],"yyyy-mm-dd")</f>
        <v>2012-11-16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>Table1_1[[#This Row],[MntWines]]+Table1_1[[#This Row],[MntFruits]]+Table1_1[[#This Row],[MntMeatProducts]]+Table1_1[[#This Row],[MntFishProducts]]+Table1_1[[#This Row],[MntSweetProducts]]+Table1_1[[#This Row],[MntGoldProds]]</f>
        <v>1115</v>
      </c>
      <c r="AC10">
        <f>Table1_1[[#This Row],[NumWebPurchases]]+Table1_1[[#This Row],[NumCatalogPurchases]]+Table1_1[[#This Row],[NumStorePurchases]]</f>
        <v>19</v>
      </c>
      <c r="AD10">
        <f>ROUND(IF(Table1_1[[#This Row],[Total_Purchases]]=0,0,(Table1_1[[#This Row],[Total_Spend]]*(Table1_1[[#This Row],[NumWebPurchases]]/Table1_1[[#This Row],[Total_Purchases]]))),2)</f>
        <v>352.11</v>
      </c>
      <c r="AE10">
        <f>ROUND(IF(Table1_1[[#This Row],[Total_Purchases]]=0,0,(Table1_1[[#This Row],[Total_Spend]]*(Table1_1[[#This Row],[NumStorePurchases]]/Table1_1[[#This Row],[Total_Purchases]]))),2)</f>
        <v>410.79</v>
      </c>
      <c r="AF10">
        <f>ROUND(IF(Table1_1[[#This Row],[Total_Purchases]]=0,0,(Table1_1[[#This Row],[Total_Spend]]*(Table1_1[[#This Row],[NumCatalogPurchases]]/Table1_1[[#This Row],[Total_Purchases]]))),2)</f>
        <v>352.11</v>
      </c>
      <c r="AG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" s="6">
        <f ca="1">YEAR(TODAY())-B10</f>
        <v>68</v>
      </c>
      <c r="AI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" t="s">
        <v>32</v>
      </c>
    </row>
    <row r="11" spans="1:36" x14ac:dyDescent="0.3">
      <c r="A11">
        <v>35</v>
      </c>
      <c r="B11">
        <v>1987</v>
      </c>
      <c r="C11" t="s">
        <v>28</v>
      </c>
      <c r="D11" t="s">
        <v>33</v>
      </c>
      <c r="E11">
        <v>25545</v>
      </c>
      <c r="F11">
        <v>1</v>
      </c>
      <c r="G11">
        <v>0</v>
      </c>
      <c r="H11" s="2" t="str">
        <f ca="1">TEXT(Table1_1[[#This Row],[Dt_Customer]],"yyyy-mm-dd")</f>
        <v>2012-09-08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f>Table1_1[[#This Row],[MntWines]]+Table1_1[[#This Row],[MntFruits]]+Table1_1[[#This Row],[MntMeatProducts]]+Table1_1[[#This Row],[MntFishProducts]]+Table1_1[[#This Row],[MntSweetProducts]]+Table1_1[[#This Row],[MntGoldProds]]</f>
        <v>210</v>
      </c>
      <c r="AC11">
        <f>Table1_1[[#This Row],[NumWebPurchases]]+Table1_1[[#This Row],[NumCatalogPurchases]]+Table1_1[[#This Row],[NumStorePurchases]]</f>
        <v>7</v>
      </c>
      <c r="AD11">
        <f>ROUND(IF(Table1_1[[#This Row],[Total_Purchases]]=0,0,(Table1_1[[#This Row],[Total_Spend]]*(Table1_1[[#This Row],[NumWebPurchases]]/Table1_1[[#This Row],[Total_Purchases]]))),2)</f>
        <v>60</v>
      </c>
      <c r="AE11">
        <f>ROUND(IF(Table1_1[[#This Row],[Total_Purchases]]=0,0,(Table1_1[[#This Row],[Total_Spend]]*(Table1_1[[#This Row],[NumStorePurchases]]/Table1_1[[#This Row],[Total_Purchases]]))),2)</f>
        <v>90</v>
      </c>
      <c r="AF11">
        <f>ROUND(IF(Table1_1[[#This Row],[Total_Purchases]]=0,0,(Table1_1[[#This Row],[Total_Spend]]*(Table1_1[[#This Row],[NumCatalogPurchases]]/Table1_1[[#This Row],[Total_Purchases]]))),2)</f>
        <v>60</v>
      </c>
      <c r="AG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" s="6">
        <f ca="1">YEAR(TODAY())-B11</f>
        <v>39</v>
      </c>
      <c r="AI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" t="s">
        <v>30</v>
      </c>
    </row>
    <row r="12" spans="1:36" x14ac:dyDescent="0.3">
      <c r="A12">
        <v>48</v>
      </c>
      <c r="B12">
        <v>1964</v>
      </c>
      <c r="C12" t="s">
        <v>28</v>
      </c>
      <c r="D12" t="s">
        <v>35</v>
      </c>
      <c r="E12">
        <v>55761</v>
      </c>
      <c r="F12">
        <v>0</v>
      </c>
      <c r="G12">
        <v>1</v>
      </c>
      <c r="H12" s="2" t="str">
        <f ca="1">TEXT(Table1_1[[#This Row],[Dt_Customer]],"yyyy-mm-dd")</f>
        <v>2014-04-24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f>Table1_1[[#This Row],[MntWines]]+Table1_1[[#This Row],[MntFruits]]+Table1_1[[#This Row],[MntMeatProducts]]+Table1_1[[#This Row],[MntFishProducts]]+Table1_1[[#This Row],[MntSweetProducts]]+Table1_1[[#This Row],[MntGoldProds]]</f>
        <v>184</v>
      </c>
      <c r="AC12">
        <f>Table1_1[[#This Row],[NumWebPurchases]]+Table1_1[[#This Row],[NumCatalogPurchases]]+Table1_1[[#This Row],[NumStorePurchases]]</f>
        <v>8</v>
      </c>
      <c r="AD12">
        <f>ROUND(IF(Table1_1[[#This Row],[Total_Purchases]]=0,0,(Table1_1[[#This Row],[Total_Spend]]*(Table1_1[[#This Row],[NumWebPurchases]]/Table1_1[[#This Row],[Total_Purchases]]))),2)</f>
        <v>92</v>
      </c>
      <c r="AE12">
        <f>ROUND(IF(Table1_1[[#This Row],[Total_Purchases]]=0,0,(Table1_1[[#This Row],[Total_Spend]]*(Table1_1[[#This Row],[NumStorePurchases]]/Table1_1[[#This Row],[Total_Purchases]]))),2)</f>
        <v>69</v>
      </c>
      <c r="AF12">
        <f>ROUND(IF(Table1_1[[#This Row],[Total_Purchases]]=0,0,(Table1_1[[#This Row],[Total_Spend]]*(Table1_1[[#This Row],[NumCatalogPurchases]]/Table1_1[[#This Row],[Total_Purchases]]))),2)</f>
        <v>23</v>
      </c>
      <c r="AG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" s="6">
        <f ca="1">YEAR(TODAY())-B12</f>
        <v>62</v>
      </c>
      <c r="AI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" t="s">
        <v>30</v>
      </c>
    </row>
    <row r="13" spans="1:36" x14ac:dyDescent="0.3">
      <c r="A13">
        <v>49</v>
      </c>
      <c r="B13">
        <v>1970</v>
      </c>
      <c r="C13" t="s">
        <v>28</v>
      </c>
      <c r="D13" t="s">
        <v>31</v>
      </c>
      <c r="E13">
        <v>20587</v>
      </c>
      <c r="F13">
        <v>1</v>
      </c>
      <c r="G13">
        <v>0</v>
      </c>
      <c r="H13" s="2" t="str">
        <f ca="1">TEXT(Table1_1[[#This Row],[Dt_Customer]],"yyyy-mm-dd")</f>
        <v>2014-05-11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13">
        <f>Table1_1[[#This Row],[NumWebPurchases]]+Table1_1[[#This Row],[NumCatalogPurchases]]+Table1_1[[#This Row],[NumStorePurchases]]</f>
        <v>4</v>
      </c>
      <c r="AD13">
        <f>ROUND(IF(Table1_1[[#This Row],[Total_Purchases]]=0,0,(Table1_1[[#This Row],[Total_Spend]]*(Table1_1[[#This Row],[NumWebPurchases]]/Table1_1[[#This Row],[Total_Purchases]]))),2)</f>
        <v>6.25</v>
      </c>
      <c r="AE13">
        <f>ROUND(IF(Table1_1[[#This Row],[Total_Purchases]]=0,0,(Table1_1[[#This Row],[Total_Spend]]*(Table1_1[[#This Row],[NumStorePurchases]]/Table1_1[[#This Row],[Total_Purchases]]))),2)</f>
        <v>12.5</v>
      </c>
      <c r="AF13">
        <f>ROUND(IF(Table1_1[[#This Row],[Total_Purchases]]=0,0,(Table1_1[[#This Row],[Total_Spend]]*(Table1_1[[#This Row],[NumCatalogPurchases]]/Table1_1[[#This Row],[Total_Purchases]]))),2)</f>
        <v>6.25</v>
      </c>
      <c r="AG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" s="6">
        <f ca="1">YEAR(TODAY())-B13</f>
        <v>56</v>
      </c>
      <c r="AI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" t="s">
        <v>32</v>
      </c>
    </row>
    <row r="14" spans="1:36" x14ac:dyDescent="0.3">
      <c r="A14">
        <v>55</v>
      </c>
      <c r="B14">
        <v>1963</v>
      </c>
      <c r="C14" t="s">
        <v>28</v>
      </c>
      <c r="D14" t="s">
        <v>35</v>
      </c>
      <c r="E14">
        <v>56253</v>
      </c>
      <c r="F14">
        <v>0</v>
      </c>
      <c r="G14">
        <v>1</v>
      </c>
      <c r="H14" s="2" t="str">
        <f ca="1">TEXT(Table1_1[[#This Row],[Dt_Customer]],"yyyy-mm-dd")</f>
        <v>2012-12-07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f>Table1_1[[#This Row],[MntWines]]+Table1_1[[#This Row],[MntFruits]]+Table1_1[[#This Row],[MntMeatProducts]]+Table1_1[[#This Row],[MntFishProducts]]+Table1_1[[#This Row],[MntSweetProducts]]+Table1_1[[#This Row],[MntGoldProds]]</f>
        <v>597</v>
      </c>
      <c r="AC14">
        <f>Table1_1[[#This Row],[NumWebPurchases]]+Table1_1[[#This Row],[NumCatalogPurchases]]+Table1_1[[#This Row],[NumStorePurchases]]</f>
        <v>18</v>
      </c>
      <c r="AD14">
        <f>ROUND(IF(Table1_1[[#This Row],[Total_Purchases]]=0,0,(Table1_1[[#This Row],[Total_Spend]]*(Table1_1[[#This Row],[NumWebPurchases]]/Table1_1[[#This Row],[Total_Purchases]]))),2)</f>
        <v>232.17</v>
      </c>
      <c r="AE14">
        <f>ROUND(IF(Table1_1[[#This Row],[Total_Purchases]]=0,0,(Table1_1[[#This Row],[Total_Spend]]*(Table1_1[[#This Row],[NumStorePurchases]]/Table1_1[[#This Row],[Total_Purchases]]))),2)</f>
        <v>298.5</v>
      </c>
      <c r="AF14">
        <f>ROUND(IF(Table1_1[[#This Row],[Total_Purchases]]=0,0,(Table1_1[[#This Row],[Total_Spend]]*(Table1_1[[#This Row],[NumCatalogPurchases]]/Table1_1[[#This Row],[Total_Purchases]]))),2)</f>
        <v>66.33</v>
      </c>
      <c r="AG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" s="6">
        <f ca="1">YEAR(TODAY())-B14</f>
        <v>63</v>
      </c>
      <c r="AI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" t="s">
        <v>30</v>
      </c>
    </row>
    <row r="15" spans="1:36" x14ac:dyDescent="0.3">
      <c r="A15">
        <v>67</v>
      </c>
      <c r="B15">
        <v>1972</v>
      </c>
      <c r="C15" t="s">
        <v>41</v>
      </c>
      <c r="D15" t="s">
        <v>31</v>
      </c>
      <c r="E15">
        <v>46423</v>
      </c>
      <c r="F15">
        <v>1</v>
      </c>
      <c r="G15">
        <v>1</v>
      </c>
      <c r="H15" s="2" t="str">
        <f ca="1">TEXT(Table1_1[[#This Row],[Dt_Customer]],"yyyy-mm-dd")</f>
        <v>2013-09-18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15">
        <f>Table1_1[[#This Row],[NumWebPurchases]]+Table1_1[[#This Row],[NumCatalogPurchases]]+Table1_1[[#This Row],[NumStorePurchases]]</f>
        <v>6</v>
      </c>
      <c r="AD15">
        <f>ROUND(IF(Table1_1[[#This Row],[Total_Purchases]]=0,0,(Table1_1[[#This Row],[Total_Spend]]*(Table1_1[[#This Row],[NumWebPurchases]]/Table1_1[[#This Row],[Total_Purchases]]))),2)</f>
        <v>30.67</v>
      </c>
      <c r="AE15">
        <f>ROUND(IF(Table1_1[[#This Row],[Total_Purchases]]=0,0,(Table1_1[[#This Row],[Total_Spend]]*(Table1_1[[#This Row],[NumStorePurchases]]/Table1_1[[#This Row],[Total_Purchases]]))),2)</f>
        <v>61.33</v>
      </c>
      <c r="AF15">
        <f>ROUND(IF(Table1_1[[#This Row],[Total_Purchases]]=0,0,(Table1_1[[#This Row],[Total_Spend]]*(Table1_1[[#This Row],[NumCatalogPurchases]]/Table1_1[[#This Row],[Total_Purchases]]))),2)</f>
        <v>0</v>
      </c>
      <c r="AG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" s="6">
        <f ca="1">YEAR(TODAY())-B15</f>
        <v>54</v>
      </c>
      <c r="AI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" t="s">
        <v>30</v>
      </c>
    </row>
    <row r="16" spans="1:36" x14ac:dyDescent="0.3">
      <c r="A16">
        <v>73</v>
      </c>
      <c r="B16">
        <v>1953</v>
      </c>
      <c r="C16" t="s">
        <v>37</v>
      </c>
      <c r="D16" t="s">
        <v>31</v>
      </c>
      <c r="E16">
        <v>51411</v>
      </c>
      <c r="F16">
        <v>1</v>
      </c>
      <c r="G16">
        <v>2</v>
      </c>
      <c r="H16" s="2" t="str">
        <f ca="1">TEXT(Table1_1[[#This Row],[Dt_Customer]],"yyyy-mm-dd")</f>
        <v>2013-05-26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16">
        <f>Table1_1[[#This Row],[NumWebPurchases]]+Table1_1[[#This Row],[NumCatalogPurchases]]+Table1_1[[#This Row],[NumStorePurchases]]</f>
        <v>3</v>
      </c>
      <c r="AD16">
        <f>ROUND(IF(Table1_1[[#This Row],[Total_Purchases]]=0,0,(Table1_1[[#This Row],[Total_Spend]]*(Table1_1[[#This Row],[NumWebPurchases]]/Table1_1[[#This Row],[Total_Purchases]]))),2)</f>
        <v>0</v>
      </c>
      <c r="AE16">
        <f>ROUND(IF(Table1_1[[#This Row],[Total_Purchases]]=0,0,(Table1_1[[#This Row],[Total_Spend]]*(Table1_1[[#This Row],[NumStorePurchases]]/Table1_1[[#This Row],[Total_Purchases]]))),2)</f>
        <v>18</v>
      </c>
      <c r="AF16">
        <f>ROUND(IF(Table1_1[[#This Row],[Total_Purchases]]=0,0,(Table1_1[[#This Row],[Total_Spend]]*(Table1_1[[#This Row],[NumCatalogPurchases]]/Table1_1[[#This Row],[Total_Purchases]]))),2)</f>
        <v>0</v>
      </c>
      <c r="AG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" s="6">
        <f ca="1">YEAR(TODAY())-B16</f>
        <v>73</v>
      </c>
      <c r="AI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" t="s">
        <v>40</v>
      </c>
    </row>
    <row r="17" spans="1:36" x14ac:dyDescent="0.3">
      <c r="A17">
        <v>75</v>
      </c>
      <c r="B17">
        <v>1982</v>
      </c>
      <c r="C17" t="s">
        <v>38</v>
      </c>
      <c r="D17" t="s">
        <v>35</v>
      </c>
      <c r="E17">
        <v>41039</v>
      </c>
      <c r="F17">
        <v>0</v>
      </c>
      <c r="G17">
        <v>0</v>
      </c>
      <c r="H17" s="2" t="str">
        <f ca="1">TEXT(Table1_1[[#This Row],[Dt_Customer]],"yyyy-mm-dd")</f>
        <v>2013-07-25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>Table1_1[[#This Row],[MntWines]]+Table1_1[[#This Row],[MntFruits]]+Table1_1[[#This Row],[MntMeatProducts]]+Table1_1[[#This Row],[MntFishProducts]]+Table1_1[[#This Row],[MntSweetProducts]]+Table1_1[[#This Row],[MntGoldProds]]</f>
        <v>467</v>
      </c>
      <c r="AC17">
        <f>Table1_1[[#This Row],[NumWebPurchases]]+Table1_1[[#This Row],[NumCatalogPurchases]]+Table1_1[[#This Row],[NumStorePurchases]]</f>
        <v>14</v>
      </c>
      <c r="AD17">
        <f>ROUND(IF(Table1_1[[#This Row],[Total_Purchases]]=0,0,(Table1_1[[#This Row],[Total_Spend]]*(Table1_1[[#This Row],[NumWebPurchases]]/Table1_1[[#This Row],[Total_Purchases]]))),2)</f>
        <v>266.86</v>
      </c>
      <c r="AE17">
        <f>ROUND(IF(Table1_1[[#This Row],[Total_Purchases]]=0,0,(Table1_1[[#This Row],[Total_Spend]]*(Table1_1[[#This Row],[NumStorePurchases]]/Table1_1[[#This Row],[Total_Purchases]]))),2)</f>
        <v>166.79</v>
      </c>
      <c r="AF17">
        <f>ROUND(IF(Table1_1[[#This Row],[Total_Purchases]]=0,0,(Table1_1[[#This Row],[Total_Spend]]*(Table1_1[[#This Row],[NumCatalogPurchases]]/Table1_1[[#This Row],[Total_Purchases]]))),2)</f>
        <v>33.36</v>
      </c>
      <c r="AG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" s="6">
        <f ca="1">YEAR(TODAY())-B17</f>
        <v>44</v>
      </c>
      <c r="AI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" t="s">
        <v>34</v>
      </c>
    </row>
    <row r="18" spans="1:36" x14ac:dyDescent="0.3">
      <c r="A18">
        <v>78</v>
      </c>
      <c r="B18">
        <v>1969</v>
      </c>
      <c r="C18" t="s">
        <v>28</v>
      </c>
      <c r="D18" t="s">
        <v>33</v>
      </c>
      <c r="E18">
        <v>25293</v>
      </c>
      <c r="F18">
        <v>1</v>
      </c>
      <c r="G18">
        <v>0</v>
      </c>
      <c r="H18" s="2" t="str">
        <f ca="1">TEXT(Table1_1[[#This Row],[Dt_Customer]],"yyyy-mm-dd")</f>
        <v>2013-09-15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8">
        <f>Table1_1[[#This Row],[NumWebPurchases]]+Table1_1[[#This Row],[NumCatalogPurchases]]+Table1_1[[#This Row],[NumStorePurchases]]</f>
        <v>4</v>
      </c>
      <c r="AD18">
        <f>ROUND(IF(Table1_1[[#This Row],[Total_Purchases]]=0,0,(Table1_1[[#This Row],[Total_Spend]]*(Table1_1[[#This Row],[NumWebPurchases]]/Table1_1[[#This Row],[Total_Purchases]]))),2)</f>
        <v>9.25</v>
      </c>
      <c r="AE18">
        <f>ROUND(IF(Table1_1[[#This Row],[Total_Purchases]]=0,0,(Table1_1[[#This Row],[Total_Spend]]*(Table1_1[[#This Row],[NumStorePurchases]]/Table1_1[[#This Row],[Total_Purchases]]))),2)</f>
        <v>18.5</v>
      </c>
      <c r="AF18">
        <f>ROUND(IF(Table1_1[[#This Row],[Total_Purchases]]=0,0,(Table1_1[[#This Row],[Total_Spend]]*(Table1_1[[#This Row],[NumCatalogPurchases]]/Table1_1[[#This Row],[Total_Purchases]]))),2)</f>
        <v>9.25</v>
      </c>
      <c r="AG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" s="6">
        <f ca="1">YEAR(TODAY())-B18</f>
        <v>57</v>
      </c>
      <c r="AI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" t="s">
        <v>30</v>
      </c>
    </row>
    <row r="19" spans="1:36" x14ac:dyDescent="0.3">
      <c r="A19">
        <v>87</v>
      </c>
      <c r="B19">
        <v>1981</v>
      </c>
      <c r="C19" t="s">
        <v>38</v>
      </c>
      <c r="D19" t="s">
        <v>33</v>
      </c>
      <c r="E19">
        <v>27733</v>
      </c>
      <c r="F19">
        <v>1</v>
      </c>
      <c r="G19">
        <v>0</v>
      </c>
      <c r="H19" s="2" t="str">
        <f ca="1">TEXT(Table1_1[[#This Row],[Dt_Customer]],"yyyy-mm-dd")</f>
        <v>2013-08-26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9">
        <f>Table1_1[[#This Row],[NumWebPurchases]]+Table1_1[[#This Row],[NumCatalogPurchases]]+Table1_1[[#This Row],[NumStorePurchases]]</f>
        <v>5</v>
      </c>
      <c r="AD19">
        <f>ROUND(IF(Table1_1[[#This Row],[Total_Purchases]]=0,0,(Table1_1[[#This Row],[Total_Spend]]*(Table1_1[[#This Row],[NumWebPurchases]]/Table1_1[[#This Row],[Total_Purchases]]))),2)</f>
        <v>22.8</v>
      </c>
      <c r="AE19">
        <f>ROUND(IF(Table1_1[[#This Row],[Total_Purchases]]=0,0,(Table1_1[[#This Row],[Total_Spend]]*(Table1_1[[#This Row],[NumStorePurchases]]/Table1_1[[#This Row],[Total_Purchases]]))),2)</f>
        <v>34.200000000000003</v>
      </c>
      <c r="AF19">
        <f>ROUND(IF(Table1_1[[#This Row],[Total_Purchases]]=0,0,(Table1_1[[#This Row],[Total_Spend]]*(Table1_1[[#This Row],[NumCatalogPurchases]]/Table1_1[[#This Row],[Total_Purchases]]))),2)</f>
        <v>0</v>
      </c>
      <c r="AG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" s="6">
        <f ca="1">YEAR(TODAY())-B19</f>
        <v>45</v>
      </c>
      <c r="AI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" t="s">
        <v>39</v>
      </c>
    </row>
    <row r="20" spans="1:36" x14ac:dyDescent="0.3">
      <c r="A20">
        <v>89</v>
      </c>
      <c r="B20">
        <v>1975</v>
      </c>
      <c r="C20" t="s">
        <v>38</v>
      </c>
      <c r="D20" t="s">
        <v>33</v>
      </c>
      <c r="E20">
        <v>22212</v>
      </c>
      <c r="F20">
        <v>1</v>
      </c>
      <c r="G20">
        <v>0</v>
      </c>
      <c r="H20" s="2" t="str">
        <f ca="1">TEXT(Table1_1[[#This Row],[Dt_Customer]],"yyyy-mm-dd")</f>
        <v>2013-12-09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20">
        <f>Table1_1[[#This Row],[NumWebPurchases]]+Table1_1[[#This Row],[NumCatalogPurchases]]+Table1_1[[#This Row],[NumStorePurchases]]</f>
        <v>6</v>
      </c>
      <c r="AD20">
        <f>ROUND(IF(Table1_1[[#This Row],[Total_Purchases]]=0,0,(Table1_1[[#This Row],[Total_Spend]]*(Table1_1[[#This Row],[NumWebPurchases]]/Table1_1[[#This Row],[Total_Purchases]]))),2)</f>
        <v>23</v>
      </c>
      <c r="AE20">
        <f>ROUND(IF(Table1_1[[#This Row],[Total_Purchases]]=0,0,(Table1_1[[#This Row],[Total_Spend]]*(Table1_1[[#This Row],[NumStorePurchases]]/Table1_1[[#This Row],[Total_Purchases]]))),2)</f>
        <v>46</v>
      </c>
      <c r="AF20">
        <f>ROUND(IF(Table1_1[[#This Row],[Total_Purchases]]=0,0,(Table1_1[[#This Row],[Total_Spend]]*(Table1_1[[#This Row],[NumCatalogPurchases]]/Table1_1[[#This Row],[Total_Purchases]]))),2)</f>
        <v>0</v>
      </c>
      <c r="AG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" s="6">
        <f ca="1">YEAR(TODAY())-B20</f>
        <v>51</v>
      </c>
      <c r="AI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" t="s">
        <v>43</v>
      </c>
    </row>
    <row r="21" spans="1:36" x14ac:dyDescent="0.3">
      <c r="A21">
        <v>92</v>
      </c>
      <c r="B21">
        <v>1988</v>
      </c>
      <c r="C21" t="s">
        <v>28</v>
      </c>
      <c r="D21" t="s">
        <v>47</v>
      </c>
      <c r="E21">
        <v>34176</v>
      </c>
      <c r="F21">
        <v>1</v>
      </c>
      <c r="G21">
        <v>0</v>
      </c>
      <c r="H21" s="2" t="str">
        <f ca="1">TEXT(Table1_1[[#This Row],[Dt_Customer]],"yyyy-mm-dd")</f>
        <v>2014-05-12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>Table1_1[[#This Row],[MntWines]]+Table1_1[[#This Row],[MntFruits]]+Table1_1[[#This Row],[MntMeatProducts]]+Table1_1[[#This Row],[MntFishProducts]]+Table1_1[[#This Row],[MntSweetProducts]]+Table1_1[[#This Row],[MntGoldProds]]</f>
        <v>89</v>
      </c>
      <c r="AC21">
        <f>Table1_1[[#This Row],[NumWebPurchases]]+Table1_1[[#This Row],[NumCatalogPurchases]]+Table1_1[[#This Row],[NumStorePurchases]]</f>
        <v>7</v>
      </c>
      <c r="AD21">
        <f>ROUND(IF(Table1_1[[#This Row],[Total_Purchases]]=0,0,(Table1_1[[#This Row],[Total_Spend]]*(Table1_1[[#This Row],[NumWebPurchases]]/Table1_1[[#This Row],[Total_Purchases]]))),2)</f>
        <v>38.14</v>
      </c>
      <c r="AE21">
        <f>ROUND(IF(Table1_1[[#This Row],[Total_Purchases]]=0,0,(Table1_1[[#This Row],[Total_Spend]]*(Table1_1[[#This Row],[NumStorePurchases]]/Table1_1[[#This Row],[Total_Purchases]]))),2)</f>
        <v>50.86</v>
      </c>
      <c r="AF21">
        <f>ROUND(IF(Table1_1[[#This Row],[Total_Purchases]]=0,0,(Table1_1[[#This Row],[Total_Spend]]*(Table1_1[[#This Row],[NumCatalogPurchases]]/Table1_1[[#This Row],[Total_Purchases]]))),2)</f>
        <v>0</v>
      </c>
      <c r="AG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" s="6">
        <f ca="1">YEAR(TODAY())-B21</f>
        <v>38</v>
      </c>
      <c r="AI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" t="s">
        <v>32</v>
      </c>
    </row>
    <row r="22" spans="1:36" x14ac:dyDescent="0.3">
      <c r="A22">
        <v>113</v>
      </c>
      <c r="B22">
        <v>1951</v>
      </c>
      <c r="C22" t="s">
        <v>28</v>
      </c>
      <c r="D22" t="s">
        <v>33</v>
      </c>
      <c r="E22">
        <v>30833</v>
      </c>
      <c r="F22">
        <v>1</v>
      </c>
      <c r="G22">
        <v>1</v>
      </c>
      <c r="H22" s="2" t="str">
        <f ca="1">TEXT(Table1_1[[#This Row],[Dt_Customer]],"yyyy-mm-dd")</f>
        <v>2013-07-16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22">
        <f>Table1_1[[#This Row],[NumWebPurchases]]+Table1_1[[#This Row],[NumCatalogPurchases]]+Table1_1[[#This Row],[NumStorePurchases]]</f>
        <v>4</v>
      </c>
      <c r="AD22">
        <f>ROUND(IF(Table1_1[[#This Row],[Total_Purchases]]=0,0,(Table1_1[[#This Row],[Total_Spend]]*(Table1_1[[#This Row],[NumWebPurchases]]/Table1_1[[#This Row],[Total_Purchases]]))),2)</f>
        <v>7</v>
      </c>
      <c r="AE22">
        <f>ROUND(IF(Table1_1[[#This Row],[Total_Purchases]]=0,0,(Table1_1[[#This Row],[Total_Spend]]*(Table1_1[[#This Row],[NumStorePurchases]]/Table1_1[[#This Row],[Total_Purchases]]))),2)</f>
        <v>21</v>
      </c>
      <c r="AF22">
        <f>ROUND(IF(Table1_1[[#This Row],[Total_Purchases]]=0,0,(Table1_1[[#This Row],[Total_Spend]]*(Table1_1[[#This Row],[NumCatalogPurchases]]/Table1_1[[#This Row],[Total_Purchases]]))),2)</f>
        <v>0</v>
      </c>
      <c r="AG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" s="6">
        <f ca="1">YEAR(TODAY())-B22</f>
        <v>75</v>
      </c>
      <c r="AI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" t="s">
        <v>30</v>
      </c>
    </row>
    <row r="23" spans="1:36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2" t="str">
        <f ca="1">TEXT(Table1_1[[#This Row],[Dt_Customer]],"yyyy-mm-dd")</f>
        <v>2013-03-26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>Table1_1[[#This Row],[MntWines]]+Table1_1[[#This Row],[MntFruits]]+Table1_1[[#This Row],[MntMeatProducts]]+Table1_1[[#This Row],[MntFishProducts]]+Table1_1[[#This Row],[MntSweetProducts]]+Table1_1[[#This Row],[MntGoldProds]]</f>
        <v>393</v>
      </c>
      <c r="AC23">
        <f>Table1_1[[#This Row],[NumWebPurchases]]+Table1_1[[#This Row],[NumCatalogPurchases]]+Table1_1[[#This Row],[NumStorePurchases]]</f>
        <v>14</v>
      </c>
      <c r="AD23">
        <f>ROUND(IF(Table1_1[[#This Row],[Total_Purchases]]=0,0,(Table1_1[[#This Row],[Total_Spend]]*(Table1_1[[#This Row],[NumWebPurchases]]/Table1_1[[#This Row],[Total_Purchases]]))),2)</f>
        <v>140.36000000000001</v>
      </c>
      <c r="AE23">
        <f>ROUND(IF(Table1_1[[#This Row],[Total_Purchases]]=0,0,(Table1_1[[#This Row],[Total_Spend]]*(Table1_1[[#This Row],[NumStorePurchases]]/Table1_1[[#This Row],[Total_Purchases]]))),2)</f>
        <v>224.57</v>
      </c>
      <c r="AF23">
        <f>ROUND(IF(Table1_1[[#This Row],[Total_Purchases]]=0,0,(Table1_1[[#This Row],[Total_Spend]]*(Table1_1[[#This Row],[NumCatalogPurchases]]/Table1_1[[#This Row],[Total_Purchases]]))),2)</f>
        <v>28.07</v>
      </c>
      <c r="AG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3" s="6">
        <f ca="1">YEAR(TODAY())-B23</f>
        <v>60</v>
      </c>
      <c r="AI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3" t="s">
        <v>40</v>
      </c>
    </row>
    <row r="24" spans="1:36" x14ac:dyDescent="0.3">
      <c r="A24">
        <v>123</v>
      </c>
      <c r="B24">
        <v>1951</v>
      </c>
      <c r="C24" t="s">
        <v>28</v>
      </c>
      <c r="D24" t="s">
        <v>42</v>
      </c>
      <c r="E24">
        <v>67046</v>
      </c>
      <c r="F24">
        <v>0</v>
      </c>
      <c r="G24">
        <v>1</v>
      </c>
      <c r="H24" s="2" t="str">
        <f ca="1">TEXT(Table1_1[[#This Row],[Dt_Customer]],"yyyy-mm-dd")</f>
        <v>2013-01-06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f>Table1_1[[#This Row],[MntWines]]+Table1_1[[#This Row],[MntFruits]]+Table1_1[[#This Row],[MntMeatProducts]]+Table1_1[[#This Row],[MntFishProducts]]+Table1_1[[#This Row],[MntSweetProducts]]+Table1_1[[#This Row],[MntGoldProds]]</f>
        <v>993</v>
      </c>
      <c r="AC24">
        <f>Table1_1[[#This Row],[NumWebPurchases]]+Table1_1[[#This Row],[NumCatalogPurchases]]+Table1_1[[#This Row],[NumStorePurchases]]</f>
        <v>13</v>
      </c>
      <c r="AD24">
        <f>ROUND(IF(Table1_1[[#This Row],[Total_Purchases]]=0,0,(Table1_1[[#This Row],[Total_Spend]]*(Table1_1[[#This Row],[NumWebPurchases]]/Table1_1[[#This Row],[Total_Purchases]]))),2)</f>
        <v>305.54000000000002</v>
      </c>
      <c r="AE24">
        <f>ROUND(IF(Table1_1[[#This Row],[Total_Purchases]]=0,0,(Table1_1[[#This Row],[Total_Spend]]*(Table1_1[[#This Row],[NumStorePurchases]]/Table1_1[[#This Row],[Total_Purchases]]))),2)</f>
        <v>305.54000000000002</v>
      </c>
      <c r="AF24">
        <f>ROUND(IF(Table1_1[[#This Row],[Total_Purchases]]=0,0,(Table1_1[[#This Row],[Total_Spend]]*(Table1_1[[#This Row],[NumCatalogPurchases]]/Table1_1[[#This Row],[Total_Purchases]]))),2)</f>
        <v>381.92</v>
      </c>
      <c r="AG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4" s="6">
        <f ca="1">YEAR(TODAY())-B24</f>
        <v>75</v>
      </c>
      <c r="AI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4" t="s">
        <v>36</v>
      </c>
    </row>
    <row r="25" spans="1:36" x14ac:dyDescent="0.3">
      <c r="A25">
        <v>125</v>
      </c>
      <c r="B25">
        <v>1958</v>
      </c>
      <c r="C25" t="s">
        <v>38</v>
      </c>
      <c r="D25" t="s">
        <v>35</v>
      </c>
      <c r="E25">
        <v>53083</v>
      </c>
      <c r="F25">
        <v>1</v>
      </c>
      <c r="G25">
        <v>1</v>
      </c>
      <c r="H25" s="2" t="str">
        <f ca="1">TEXT(Table1_1[[#This Row],[Dt_Customer]],"yyyy-mm-dd")</f>
        <v>2013-05-15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f>Table1_1[[#This Row],[MntWines]]+Table1_1[[#This Row],[MntFruits]]+Table1_1[[#This Row],[MntMeatProducts]]+Table1_1[[#This Row],[MntFishProducts]]+Table1_1[[#This Row],[MntSweetProducts]]+Table1_1[[#This Row],[MntGoldProds]]</f>
        <v>271</v>
      </c>
      <c r="AC25">
        <f>Table1_1[[#This Row],[NumWebPurchases]]+Table1_1[[#This Row],[NumCatalogPurchases]]+Table1_1[[#This Row],[NumStorePurchases]]</f>
        <v>11</v>
      </c>
      <c r="AD25">
        <f>ROUND(IF(Table1_1[[#This Row],[Total_Purchases]]=0,0,(Table1_1[[#This Row],[Total_Spend]]*(Table1_1[[#This Row],[NumWebPurchases]]/Table1_1[[#This Row],[Total_Purchases]]))),2)</f>
        <v>123.18</v>
      </c>
      <c r="AE25">
        <f>ROUND(IF(Table1_1[[#This Row],[Total_Purchases]]=0,0,(Table1_1[[#This Row],[Total_Spend]]*(Table1_1[[#This Row],[NumStorePurchases]]/Table1_1[[#This Row],[Total_Purchases]]))),2)</f>
        <v>123.18</v>
      </c>
      <c r="AF25">
        <f>ROUND(IF(Table1_1[[#This Row],[Total_Purchases]]=0,0,(Table1_1[[#This Row],[Total_Spend]]*(Table1_1[[#This Row],[NumCatalogPurchases]]/Table1_1[[#This Row],[Total_Purchases]]))),2)</f>
        <v>24.64</v>
      </c>
      <c r="AG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" s="6">
        <f ca="1">YEAR(TODAY())-B25</f>
        <v>68</v>
      </c>
      <c r="AI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5" t="s">
        <v>40</v>
      </c>
    </row>
    <row r="26" spans="1:36" x14ac:dyDescent="0.3">
      <c r="A26">
        <v>143</v>
      </c>
      <c r="B26">
        <v>1970</v>
      </c>
      <c r="C26" t="s">
        <v>28</v>
      </c>
      <c r="D26" t="s">
        <v>31</v>
      </c>
      <c r="E26">
        <v>61209</v>
      </c>
      <c r="F26">
        <v>0</v>
      </c>
      <c r="G26">
        <v>0</v>
      </c>
      <c r="H26" s="2" t="str">
        <f ca="1">TEXT(Table1_1[[#This Row],[Dt_Customer]],"yyyy-mm-dd")</f>
        <v>2013-08-25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f>Table1_1[[#This Row],[MntWines]]+Table1_1[[#This Row],[MntFruits]]+Table1_1[[#This Row],[MntMeatProducts]]+Table1_1[[#This Row],[MntFishProducts]]+Table1_1[[#This Row],[MntSweetProducts]]+Table1_1[[#This Row],[MntGoldProds]]</f>
        <v>957</v>
      </c>
      <c r="AC26">
        <f>Table1_1[[#This Row],[NumWebPurchases]]+Table1_1[[#This Row],[NumCatalogPurchases]]+Table1_1[[#This Row],[NumStorePurchases]]</f>
        <v>12</v>
      </c>
      <c r="AD26">
        <f>ROUND(IF(Table1_1[[#This Row],[Total_Purchases]]=0,0,(Table1_1[[#This Row],[Total_Spend]]*(Table1_1[[#This Row],[NumWebPurchases]]/Table1_1[[#This Row],[Total_Purchases]]))),2)</f>
        <v>398.75</v>
      </c>
      <c r="AE26">
        <f>ROUND(IF(Table1_1[[#This Row],[Total_Purchases]]=0,0,(Table1_1[[#This Row],[Total_Spend]]*(Table1_1[[#This Row],[NumStorePurchases]]/Table1_1[[#This Row],[Total_Purchases]]))),2)</f>
        <v>319</v>
      </c>
      <c r="AF26">
        <f>ROUND(IF(Table1_1[[#This Row],[Total_Purchases]]=0,0,(Table1_1[[#This Row],[Total_Spend]]*(Table1_1[[#This Row],[NumCatalogPurchases]]/Table1_1[[#This Row],[Total_Purchases]]))),2)</f>
        <v>239.25</v>
      </c>
      <c r="AG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" s="6">
        <f ca="1">YEAR(TODAY())-B26</f>
        <v>56</v>
      </c>
      <c r="AI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6" t="s">
        <v>34</v>
      </c>
    </row>
    <row r="27" spans="1:36" x14ac:dyDescent="0.3">
      <c r="A27">
        <v>146</v>
      </c>
      <c r="B27">
        <v>1960</v>
      </c>
      <c r="C27" t="s">
        <v>37</v>
      </c>
      <c r="D27" t="s">
        <v>31</v>
      </c>
      <c r="E27">
        <v>76045</v>
      </c>
      <c r="F27">
        <v>0</v>
      </c>
      <c r="G27">
        <v>0</v>
      </c>
      <c r="H27" s="2" t="str">
        <f ca="1">TEXT(Table1_1[[#This Row],[Dt_Customer]],"yyyy-mm-dd")</f>
        <v>2013-11-15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f>Table1_1[[#This Row],[MntWines]]+Table1_1[[#This Row],[MntFruits]]+Table1_1[[#This Row],[MntMeatProducts]]+Table1_1[[#This Row],[MntFishProducts]]+Table1_1[[#This Row],[MntSweetProducts]]+Table1_1[[#This Row],[MntGoldProds]]</f>
        <v>1323</v>
      </c>
      <c r="AC27">
        <f>Table1_1[[#This Row],[NumWebPurchases]]+Table1_1[[#This Row],[NumCatalogPurchases]]+Table1_1[[#This Row],[NumStorePurchases]]</f>
        <v>20</v>
      </c>
      <c r="AD27">
        <f>ROUND(IF(Table1_1[[#This Row],[Total_Purchases]]=0,0,(Table1_1[[#This Row],[Total_Spend]]*(Table1_1[[#This Row],[NumWebPurchases]]/Table1_1[[#This Row],[Total_Purchases]]))),2)</f>
        <v>264.60000000000002</v>
      </c>
      <c r="AE27">
        <f>ROUND(IF(Table1_1[[#This Row],[Total_Purchases]]=0,0,(Table1_1[[#This Row],[Total_Spend]]*(Table1_1[[#This Row],[NumStorePurchases]]/Table1_1[[#This Row],[Total_Purchases]]))),2)</f>
        <v>727.65</v>
      </c>
      <c r="AF27">
        <f>ROUND(IF(Table1_1[[#This Row],[Total_Purchases]]=0,0,(Table1_1[[#This Row],[Total_Spend]]*(Table1_1[[#This Row],[NumCatalogPurchases]]/Table1_1[[#This Row],[Total_Purchases]]))),2)</f>
        <v>330.75</v>
      </c>
      <c r="AG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7" s="6">
        <f ca="1">YEAR(TODAY())-B27</f>
        <v>66</v>
      </c>
      <c r="AI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7" t="s">
        <v>30</v>
      </c>
    </row>
    <row r="28" spans="1:36" x14ac:dyDescent="0.3">
      <c r="A28">
        <v>153</v>
      </c>
      <c r="B28">
        <v>1953</v>
      </c>
      <c r="C28" t="s">
        <v>28</v>
      </c>
      <c r="D28" t="s">
        <v>29</v>
      </c>
      <c r="E28">
        <v>23272</v>
      </c>
      <c r="F28">
        <v>0</v>
      </c>
      <c r="G28">
        <v>0</v>
      </c>
      <c r="H28" s="2" t="str">
        <f ca="1">TEXT(Table1_1[[#This Row],[Dt_Customer]],"yyyy-mm-dd")</f>
        <v>2013-10-17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28">
        <f>Table1_1[[#This Row],[NumWebPurchases]]+Table1_1[[#This Row],[NumCatalogPurchases]]+Table1_1[[#This Row],[NumStorePurchases]]</f>
        <v>4</v>
      </c>
      <c r="AD28">
        <f>ROUND(IF(Table1_1[[#This Row],[Total_Purchases]]=0,0,(Table1_1[[#This Row],[Total_Spend]]*(Table1_1[[#This Row],[NumWebPurchases]]/Table1_1[[#This Row],[Total_Purchases]]))),2)</f>
        <v>11.5</v>
      </c>
      <c r="AE28">
        <f>ROUND(IF(Table1_1[[#This Row],[Total_Purchases]]=0,0,(Table1_1[[#This Row],[Total_Spend]]*(Table1_1[[#This Row],[NumStorePurchases]]/Table1_1[[#This Row],[Total_Purchases]]))),2)</f>
        <v>34.5</v>
      </c>
      <c r="AF28">
        <f>ROUND(IF(Table1_1[[#This Row],[Total_Purchases]]=0,0,(Table1_1[[#This Row],[Total_Spend]]*(Table1_1[[#This Row],[NumCatalogPurchases]]/Table1_1[[#This Row],[Total_Purchases]]))),2)</f>
        <v>0</v>
      </c>
      <c r="AG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8" s="6">
        <f ca="1">YEAR(TODAY())-B28</f>
        <v>73</v>
      </c>
      <c r="AI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8" t="s">
        <v>30</v>
      </c>
    </row>
    <row r="29" spans="1:36" x14ac:dyDescent="0.3">
      <c r="A29">
        <v>158</v>
      </c>
      <c r="B29">
        <v>1945</v>
      </c>
      <c r="C29" t="s">
        <v>37</v>
      </c>
      <c r="D29" t="s">
        <v>35</v>
      </c>
      <c r="E29">
        <v>71604</v>
      </c>
      <c r="F29">
        <v>0</v>
      </c>
      <c r="G29">
        <v>0</v>
      </c>
      <c r="H29" s="2" t="str">
        <f ca="1">TEXT(Table1_1[[#This Row],[Dt_Customer]],"yyyy-mm-dd")</f>
        <v>2013-11-17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f>Table1_1[[#This Row],[MntWines]]+Table1_1[[#This Row],[MntFruits]]+Table1_1[[#This Row],[MntMeatProducts]]+Table1_1[[#This Row],[MntFishProducts]]+Table1_1[[#This Row],[MntSweetProducts]]+Table1_1[[#This Row],[MntGoldProds]]</f>
        <v>1196</v>
      </c>
      <c r="AC29">
        <f>Table1_1[[#This Row],[NumWebPurchases]]+Table1_1[[#This Row],[NumCatalogPurchases]]+Table1_1[[#This Row],[NumStorePurchases]]</f>
        <v>16</v>
      </c>
      <c r="AD29">
        <f>ROUND(IF(Table1_1[[#This Row],[Total_Purchases]]=0,0,(Table1_1[[#This Row],[Total_Spend]]*(Table1_1[[#This Row],[NumWebPurchases]]/Table1_1[[#This Row],[Total_Purchases]]))),2)</f>
        <v>598</v>
      </c>
      <c r="AE29">
        <f>ROUND(IF(Table1_1[[#This Row],[Total_Purchases]]=0,0,(Table1_1[[#This Row],[Total_Spend]]*(Table1_1[[#This Row],[NumStorePurchases]]/Table1_1[[#This Row],[Total_Purchases]]))),2)</f>
        <v>373.75</v>
      </c>
      <c r="AF29">
        <f>ROUND(IF(Table1_1[[#This Row],[Total_Purchases]]=0,0,(Table1_1[[#This Row],[Total_Spend]]*(Table1_1[[#This Row],[NumCatalogPurchases]]/Table1_1[[#This Row],[Total_Purchases]]))),2)</f>
        <v>224.25</v>
      </c>
      <c r="AG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9" s="6">
        <f ca="1">YEAR(TODAY())-B29</f>
        <v>81</v>
      </c>
      <c r="AI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9" t="s">
        <v>30</v>
      </c>
    </row>
    <row r="30" spans="1:36" x14ac:dyDescent="0.3">
      <c r="A30">
        <v>164</v>
      </c>
      <c r="B30">
        <v>1977</v>
      </c>
      <c r="C30" t="s">
        <v>37</v>
      </c>
      <c r="D30" t="s">
        <v>33</v>
      </c>
      <c r="E30">
        <v>28973</v>
      </c>
      <c r="F30">
        <v>0</v>
      </c>
      <c r="G30">
        <v>0</v>
      </c>
      <c r="H30" s="2" t="str">
        <f ca="1">TEXT(Table1_1[[#This Row],[Dt_Customer]],"yyyy-mm-dd")</f>
        <v>2012-10-13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f>Table1_1[[#This Row],[MntWines]]+Table1_1[[#This Row],[MntFruits]]+Table1_1[[#This Row],[MntMeatProducts]]+Table1_1[[#This Row],[MntFishProducts]]+Table1_1[[#This Row],[MntSweetProducts]]+Table1_1[[#This Row],[MntGoldProds]]</f>
        <v>269</v>
      </c>
      <c r="AC30">
        <f>Table1_1[[#This Row],[NumWebPurchases]]+Table1_1[[#This Row],[NumCatalogPurchases]]+Table1_1[[#This Row],[NumStorePurchases]]</f>
        <v>11</v>
      </c>
      <c r="AD30">
        <f>ROUND(IF(Table1_1[[#This Row],[Total_Purchases]]=0,0,(Table1_1[[#This Row],[Total_Spend]]*(Table1_1[[#This Row],[NumWebPurchases]]/Table1_1[[#This Row],[Total_Purchases]]))),2)</f>
        <v>122.27</v>
      </c>
      <c r="AE30">
        <f>ROUND(IF(Table1_1[[#This Row],[Total_Purchases]]=0,0,(Table1_1[[#This Row],[Total_Spend]]*(Table1_1[[#This Row],[NumStorePurchases]]/Table1_1[[#This Row],[Total_Purchases]]))),2)</f>
        <v>122.27</v>
      </c>
      <c r="AF30">
        <f>ROUND(IF(Table1_1[[#This Row],[Total_Purchases]]=0,0,(Table1_1[[#This Row],[Total_Spend]]*(Table1_1[[#This Row],[NumCatalogPurchases]]/Table1_1[[#This Row],[Total_Purchases]]))),2)</f>
        <v>24.45</v>
      </c>
      <c r="AG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0" s="6">
        <f ca="1">YEAR(TODAY())-B30</f>
        <v>49</v>
      </c>
      <c r="AI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" t="s">
        <v>30</v>
      </c>
    </row>
    <row r="31" spans="1:36" x14ac:dyDescent="0.3">
      <c r="A31">
        <v>175</v>
      </c>
      <c r="B31">
        <v>1986</v>
      </c>
      <c r="C31" t="s">
        <v>28</v>
      </c>
      <c r="D31" t="s">
        <v>33</v>
      </c>
      <c r="E31">
        <v>71952</v>
      </c>
      <c r="F31">
        <v>1</v>
      </c>
      <c r="G31">
        <v>0</v>
      </c>
      <c r="H31" s="2" t="str">
        <f ca="1">TEXT(Table1_1[[#This Row],[Dt_Customer]],"yyyy-mm-dd")</f>
        <v>2013-01-10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f>Table1_1[[#This Row],[MntWines]]+Table1_1[[#This Row],[MntFruits]]+Table1_1[[#This Row],[MntMeatProducts]]+Table1_1[[#This Row],[MntFishProducts]]+Table1_1[[#This Row],[MntSweetProducts]]+Table1_1[[#This Row],[MntGoldProds]]</f>
        <v>1443</v>
      </c>
      <c r="AC31">
        <f>Table1_1[[#This Row],[NumWebPurchases]]+Table1_1[[#This Row],[NumCatalogPurchases]]+Table1_1[[#This Row],[NumStorePurchases]]</f>
        <v>20</v>
      </c>
      <c r="AD31">
        <f>ROUND(IF(Table1_1[[#This Row],[Total_Purchases]]=0,0,(Table1_1[[#This Row],[Total_Spend]]*(Table1_1[[#This Row],[NumWebPurchases]]/Table1_1[[#This Row],[Total_Purchases]]))),2)</f>
        <v>577.20000000000005</v>
      </c>
      <c r="AE31">
        <f>ROUND(IF(Table1_1[[#This Row],[Total_Purchases]]=0,0,(Table1_1[[#This Row],[Total_Spend]]*(Table1_1[[#This Row],[NumStorePurchases]]/Table1_1[[#This Row],[Total_Purchases]]))),2)</f>
        <v>577.20000000000005</v>
      </c>
      <c r="AF31">
        <f>ROUND(IF(Table1_1[[#This Row],[Total_Purchases]]=0,0,(Table1_1[[#This Row],[Total_Spend]]*(Table1_1[[#This Row],[NumCatalogPurchases]]/Table1_1[[#This Row],[Total_Purchases]]))),2)</f>
        <v>288.60000000000002</v>
      </c>
      <c r="AG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" s="6">
        <f ca="1">YEAR(TODAY())-B31</f>
        <v>40</v>
      </c>
      <c r="AI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1" t="s">
        <v>30</v>
      </c>
    </row>
    <row r="32" spans="1:36" x14ac:dyDescent="0.3">
      <c r="A32">
        <v>176</v>
      </c>
      <c r="B32">
        <v>1980</v>
      </c>
      <c r="C32" t="s">
        <v>38</v>
      </c>
      <c r="D32" t="s">
        <v>31</v>
      </c>
      <c r="E32">
        <v>67506</v>
      </c>
      <c r="F32">
        <v>0</v>
      </c>
      <c r="G32">
        <v>1</v>
      </c>
      <c r="H32" s="2" t="str">
        <f ca="1">TEXT(Table1_1[[#This Row],[Dt_Customer]],"yyyy-mm-dd")</f>
        <v>2014-01-02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f>Table1_1[[#This Row],[MntWines]]+Table1_1[[#This Row],[MntFruits]]+Table1_1[[#This Row],[MntMeatProducts]]+Table1_1[[#This Row],[MntFishProducts]]+Table1_1[[#This Row],[MntSweetProducts]]+Table1_1[[#This Row],[MntGoldProds]]</f>
        <v>331</v>
      </c>
      <c r="AC32">
        <f>Table1_1[[#This Row],[NumWebPurchases]]+Table1_1[[#This Row],[NumCatalogPurchases]]+Table1_1[[#This Row],[NumStorePurchases]]</f>
        <v>11</v>
      </c>
      <c r="AD32">
        <f>ROUND(IF(Table1_1[[#This Row],[Total_Purchases]]=0,0,(Table1_1[[#This Row],[Total_Spend]]*(Table1_1[[#This Row],[NumWebPurchases]]/Table1_1[[#This Row],[Total_Purchases]]))),2)</f>
        <v>120.36</v>
      </c>
      <c r="AE32">
        <f>ROUND(IF(Table1_1[[#This Row],[Total_Purchases]]=0,0,(Table1_1[[#This Row],[Total_Spend]]*(Table1_1[[#This Row],[NumStorePurchases]]/Table1_1[[#This Row],[Total_Purchases]]))),2)</f>
        <v>180.55</v>
      </c>
      <c r="AF32">
        <f>ROUND(IF(Table1_1[[#This Row],[Total_Purchases]]=0,0,(Table1_1[[#This Row],[Total_Spend]]*(Table1_1[[#This Row],[NumCatalogPurchases]]/Table1_1[[#This Row],[Total_Purchases]]))),2)</f>
        <v>30.09</v>
      </c>
      <c r="AG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2" s="6">
        <f ca="1">YEAR(TODAY())-B32</f>
        <v>46</v>
      </c>
      <c r="AI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2" t="s">
        <v>30</v>
      </c>
    </row>
    <row r="33" spans="1:36" x14ac:dyDescent="0.3">
      <c r="A33">
        <v>178</v>
      </c>
      <c r="B33">
        <v>1956</v>
      </c>
      <c r="C33" t="s">
        <v>28</v>
      </c>
      <c r="D33" t="s">
        <v>33</v>
      </c>
      <c r="E33">
        <v>62503</v>
      </c>
      <c r="F33">
        <v>0</v>
      </c>
      <c r="G33">
        <v>1</v>
      </c>
      <c r="H33" s="2" t="str">
        <f ca="1">TEXT(Table1_1[[#This Row],[Dt_Customer]],"yyyy-mm-dd")</f>
        <v>2013-02-18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f>Table1_1[[#This Row],[MntWines]]+Table1_1[[#This Row],[MntFruits]]+Table1_1[[#This Row],[MntMeatProducts]]+Table1_1[[#This Row],[MntFishProducts]]+Table1_1[[#This Row],[MntSweetProducts]]+Table1_1[[#This Row],[MntGoldProds]]</f>
        <v>973</v>
      </c>
      <c r="AC33">
        <f>Table1_1[[#This Row],[NumWebPurchases]]+Table1_1[[#This Row],[NumCatalogPurchases]]+Table1_1[[#This Row],[NumStorePurchases]]</f>
        <v>22</v>
      </c>
      <c r="AD33">
        <f>ROUND(IF(Table1_1[[#This Row],[Total_Purchases]]=0,0,(Table1_1[[#This Row],[Total_Spend]]*(Table1_1[[#This Row],[NumWebPurchases]]/Table1_1[[#This Row],[Total_Purchases]]))),2)</f>
        <v>353.82</v>
      </c>
      <c r="AE33">
        <f>ROUND(IF(Table1_1[[#This Row],[Total_Purchases]]=0,0,(Table1_1[[#This Row],[Total_Spend]]*(Table1_1[[#This Row],[NumStorePurchases]]/Table1_1[[#This Row],[Total_Purchases]]))),2)</f>
        <v>486.5</v>
      </c>
      <c r="AF33">
        <f>ROUND(IF(Table1_1[[#This Row],[Total_Purchases]]=0,0,(Table1_1[[#This Row],[Total_Spend]]*(Table1_1[[#This Row],[NumCatalogPurchases]]/Table1_1[[#This Row],[Total_Purchases]]))),2)</f>
        <v>132.68</v>
      </c>
      <c r="AG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" s="6">
        <f ca="1">YEAR(TODAY())-B33</f>
        <v>70</v>
      </c>
      <c r="AI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3" t="s">
        <v>30</v>
      </c>
    </row>
    <row r="34" spans="1:36" x14ac:dyDescent="0.3">
      <c r="A34">
        <v>182</v>
      </c>
      <c r="B34">
        <v>1946</v>
      </c>
      <c r="C34" t="s">
        <v>37</v>
      </c>
      <c r="D34" t="s">
        <v>35</v>
      </c>
      <c r="E34">
        <v>44124</v>
      </c>
      <c r="F34">
        <v>0</v>
      </c>
      <c r="G34">
        <v>1</v>
      </c>
      <c r="H34" s="2" t="str">
        <f ca="1">TEXT(Table1_1[[#This Row],[Dt_Customer]],"yyyy-mm-dd")</f>
        <v>2013-05-11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f>Table1_1[[#This Row],[MntWines]]+Table1_1[[#This Row],[MntFruits]]+Table1_1[[#This Row],[MntMeatProducts]]+Table1_1[[#This Row],[MntFishProducts]]+Table1_1[[#This Row],[MntSweetProducts]]+Table1_1[[#This Row],[MntGoldProds]]</f>
        <v>397</v>
      </c>
      <c r="AC34">
        <f>Table1_1[[#This Row],[NumWebPurchases]]+Table1_1[[#This Row],[NumCatalogPurchases]]+Table1_1[[#This Row],[NumStorePurchases]]</f>
        <v>13</v>
      </c>
      <c r="AD34">
        <f>ROUND(IF(Table1_1[[#This Row],[Total_Purchases]]=0,0,(Table1_1[[#This Row],[Total_Spend]]*(Table1_1[[#This Row],[NumWebPurchases]]/Table1_1[[#This Row],[Total_Purchases]]))),2)</f>
        <v>183.23</v>
      </c>
      <c r="AE34">
        <f>ROUND(IF(Table1_1[[#This Row],[Total_Purchases]]=0,0,(Table1_1[[#This Row],[Total_Spend]]*(Table1_1[[#This Row],[NumStorePurchases]]/Table1_1[[#This Row],[Total_Purchases]]))),2)</f>
        <v>152.69</v>
      </c>
      <c r="AF34">
        <f>ROUND(IF(Table1_1[[#This Row],[Total_Purchases]]=0,0,(Table1_1[[#This Row],[Total_Spend]]*(Table1_1[[#This Row],[NumCatalogPurchases]]/Table1_1[[#This Row],[Total_Purchases]]))),2)</f>
        <v>61.08</v>
      </c>
      <c r="AG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" s="6">
        <f ca="1">YEAR(TODAY())-B34</f>
        <v>80</v>
      </c>
      <c r="AI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4" t="s">
        <v>30</v>
      </c>
    </row>
    <row r="35" spans="1:36" x14ac:dyDescent="0.3">
      <c r="A35">
        <v>193</v>
      </c>
      <c r="B35">
        <v>1996</v>
      </c>
      <c r="C35" t="s">
        <v>44</v>
      </c>
      <c r="D35" t="s">
        <v>33</v>
      </c>
      <c r="E35">
        <v>14421</v>
      </c>
      <c r="F35">
        <v>0</v>
      </c>
      <c r="G35">
        <v>0</v>
      </c>
      <c r="H35" s="2" t="str">
        <f ca="1">TEXT(Table1_1[[#This Row],[Dt_Customer]],"yyyy-mm-dd")</f>
        <v>2014-02-17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35">
        <f>Table1_1[[#This Row],[NumWebPurchases]]+Table1_1[[#This Row],[NumCatalogPurchases]]+Table1_1[[#This Row],[NumStorePurchases]]</f>
        <v>3</v>
      </c>
      <c r="AD35">
        <f>ROUND(IF(Table1_1[[#This Row],[Total_Purchases]]=0,0,(Table1_1[[#This Row],[Total_Spend]]*(Table1_1[[#This Row],[NumWebPurchases]]/Table1_1[[#This Row],[Total_Purchases]]))),2)</f>
        <v>5.33</v>
      </c>
      <c r="AE35">
        <f>ROUND(IF(Table1_1[[#This Row],[Total_Purchases]]=0,0,(Table1_1[[#This Row],[Total_Spend]]*(Table1_1[[#This Row],[NumStorePurchases]]/Table1_1[[#This Row],[Total_Purchases]]))),2)</f>
        <v>10.67</v>
      </c>
      <c r="AF35">
        <f>ROUND(IF(Table1_1[[#This Row],[Total_Purchases]]=0,0,(Table1_1[[#This Row],[Total_Spend]]*(Table1_1[[#This Row],[NumCatalogPurchases]]/Table1_1[[#This Row],[Total_Purchases]]))),2)</f>
        <v>0</v>
      </c>
      <c r="AG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5" s="6">
        <f ca="1">YEAR(TODAY())-B35</f>
        <v>30</v>
      </c>
      <c r="AI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5" t="s">
        <v>30</v>
      </c>
    </row>
    <row r="36" spans="1:36" x14ac:dyDescent="0.3">
      <c r="A36">
        <v>194</v>
      </c>
      <c r="B36">
        <v>1965</v>
      </c>
      <c r="C36" t="s">
        <v>28</v>
      </c>
      <c r="D36" t="s">
        <v>33</v>
      </c>
      <c r="E36">
        <v>48006</v>
      </c>
      <c r="F36">
        <v>1</v>
      </c>
      <c r="G36">
        <v>1</v>
      </c>
      <c r="H36" s="2" t="str">
        <f ca="1">TEXT(Table1_1[[#This Row],[Dt_Customer]],"yyyy-mm-dd")</f>
        <v>2014-06-09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36">
        <f>Table1_1[[#This Row],[NumWebPurchases]]+Table1_1[[#This Row],[NumCatalogPurchases]]+Table1_1[[#This Row],[NumStorePurchases]]</f>
        <v>4</v>
      </c>
      <c r="AD36">
        <f>ROUND(IF(Table1_1[[#This Row],[Total_Purchases]]=0,0,(Table1_1[[#This Row],[Total_Spend]]*(Table1_1[[#This Row],[NumWebPurchases]]/Table1_1[[#This Row],[Total_Purchases]]))),2)</f>
        <v>10.25</v>
      </c>
      <c r="AE36">
        <f>ROUND(IF(Table1_1[[#This Row],[Total_Purchases]]=0,0,(Table1_1[[#This Row],[Total_Spend]]*(Table1_1[[#This Row],[NumStorePurchases]]/Table1_1[[#This Row],[Total_Purchases]]))),2)</f>
        <v>30.75</v>
      </c>
      <c r="AF36">
        <f>ROUND(IF(Table1_1[[#This Row],[Total_Purchases]]=0,0,(Table1_1[[#This Row],[Total_Spend]]*(Table1_1[[#This Row],[NumCatalogPurchases]]/Table1_1[[#This Row],[Total_Purchases]]))),2)</f>
        <v>0</v>
      </c>
      <c r="AG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" s="6">
        <f ca="1">YEAR(TODAY())-B36</f>
        <v>61</v>
      </c>
      <c r="AI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6" t="s">
        <v>30</v>
      </c>
    </row>
    <row r="37" spans="1:36" x14ac:dyDescent="0.3">
      <c r="A37">
        <v>195</v>
      </c>
      <c r="B37">
        <v>1972</v>
      </c>
      <c r="C37" t="s">
        <v>28</v>
      </c>
      <c r="D37" t="s">
        <v>31</v>
      </c>
      <c r="E37">
        <v>38808</v>
      </c>
      <c r="F37">
        <v>1</v>
      </c>
      <c r="G37">
        <v>0</v>
      </c>
      <c r="H37" s="2" t="str">
        <f ca="1">TEXT(Table1_1[[#This Row],[Dt_Customer]],"yyyy-mm-dd")</f>
        <v>2012-08-26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f>Table1_1[[#This Row],[MntWines]]+Table1_1[[#This Row],[MntFruits]]+Table1_1[[#This Row],[MntMeatProducts]]+Table1_1[[#This Row],[MntFishProducts]]+Table1_1[[#This Row],[MntSweetProducts]]+Table1_1[[#This Row],[MntGoldProds]]</f>
        <v>246</v>
      </c>
      <c r="AC37">
        <f>Table1_1[[#This Row],[NumWebPurchases]]+Table1_1[[#This Row],[NumCatalogPurchases]]+Table1_1[[#This Row],[NumStorePurchases]]</f>
        <v>10</v>
      </c>
      <c r="AD37">
        <f>ROUND(IF(Table1_1[[#This Row],[Total_Purchases]]=0,0,(Table1_1[[#This Row],[Total_Spend]]*(Table1_1[[#This Row],[NumWebPurchases]]/Table1_1[[#This Row],[Total_Purchases]]))),2)</f>
        <v>123</v>
      </c>
      <c r="AE37">
        <f>ROUND(IF(Table1_1[[#This Row],[Total_Purchases]]=0,0,(Table1_1[[#This Row],[Total_Spend]]*(Table1_1[[#This Row],[NumStorePurchases]]/Table1_1[[#This Row],[Total_Purchases]]))),2)</f>
        <v>98.4</v>
      </c>
      <c r="AF37">
        <f>ROUND(IF(Table1_1[[#This Row],[Total_Purchases]]=0,0,(Table1_1[[#This Row],[Total_Spend]]*(Table1_1[[#This Row],[NumCatalogPurchases]]/Table1_1[[#This Row],[Total_Purchases]]))),2)</f>
        <v>24.6</v>
      </c>
      <c r="AG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7" s="6">
        <f ca="1">YEAR(TODAY())-B37</f>
        <v>54</v>
      </c>
      <c r="AI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7" t="s">
        <v>30</v>
      </c>
    </row>
    <row r="38" spans="1:36" x14ac:dyDescent="0.3">
      <c r="A38">
        <v>199</v>
      </c>
      <c r="B38">
        <v>1962</v>
      </c>
      <c r="C38" t="s">
        <v>41</v>
      </c>
      <c r="D38" t="s">
        <v>31</v>
      </c>
      <c r="E38">
        <v>45183</v>
      </c>
      <c r="F38">
        <v>0</v>
      </c>
      <c r="G38">
        <v>0</v>
      </c>
      <c r="H38" s="2" t="str">
        <f ca="1">TEXT(Table1_1[[#This Row],[Dt_Customer]],"yyyy-mm-dd")</f>
        <v>2013-01-20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f>Table1_1[[#This Row],[MntWines]]+Table1_1[[#This Row],[MntFruits]]+Table1_1[[#This Row],[MntMeatProducts]]+Table1_1[[#This Row],[MntFishProducts]]+Table1_1[[#This Row],[MntSweetProducts]]+Table1_1[[#This Row],[MntGoldProds]]</f>
        <v>315</v>
      </c>
      <c r="AC38">
        <f>Table1_1[[#This Row],[NumWebPurchases]]+Table1_1[[#This Row],[NumCatalogPurchases]]+Table1_1[[#This Row],[NumStorePurchases]]</f>
        <v>12</v>
      </c>
      <c r="AD38">
        <f>ROUND(IF(Table1_1[[#This Row],[Total_Purchases]]=0,0,(Table1_1[[#This Row],[Total_Spend]]*(Table1_1[[#This Row],[NumWebPurchases]]/Table1_1[[#This Row],[Total_Purchases]]))),2)</f>
        <v>105</v>
      </c>
      <c r="AE38">
        <f>ROUND(IF(Table1_1[[#This Row],[Total_Purchases]]=0,0,(Table1_1[[#This Row],[Total_Spend]]*(Table1_1[[#This Row],[NumStorePurchases]]/Table1_1[[#This Row],[Total_Purchases]]))),2)</f>
        <v>183.75</v>
      </c>
      <c r="AF38">
        <f>ROUND(IF(Table1_1[[#This Row],[Total_Purchases]]=0,0,(Table1_1[[#This Row],[Total_Spend]]*(Table1_1[[#This Row],[NumCatalogPurchases]]/Table1_1[[#This Row],[Total_Purchases]]))),2)</f>
        <v>26.25</v>
      </c>
      <c r="AG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8" s="6">
        <f ca="1">YEAR(TODAY())-B38</f>
        <v>64</v>
      </c>
      <c r="AI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8" t="s">
        <v>32</v>
      </c>
    </row>
    <row r="39" spans="1:36" x14ac:dyDescent="0.3">
      <c r="A39">
        <v>202</v>
      </c>
      <c r="B39">
        <v>1948</v>
      </c>
      <c r="C39" t="s">
        <v>37</v>
      </c>
      <c r="D39" t="s">
        <v>42</v>
      </c>
      <c r="E39">
        <v>82032</v>
      </c>
      <c r="F39">
        <v>0</v>
      </c>
      <c r="G39">
        <v>0</v>
      </c>
      <c r="H39" s="2" t="str">
        <f ca="1">TEXT(Table1_1[[#This Row],[Dt_Customer]],"yyyy-mm-dd")</f>
        <v>2014-04-05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f>Table1_1[[#This Row],[MntWines]]+Table1_1[[#This Row],[MntFruits]]+Table1_1[[#This Row],[MntMeatProducts]]+Table1_1[[#This Row],[MntFishProducts]]+Table1_1[[#This Row],[MntSweetProducts]]+Table1_1[[#This Row],[MntGoldProds]]</f>
        <v>1234</v>
      </c>
      <c r="AC39">
        <f>Table1_1[[#This Row],[NumWebPurchases]]+Table1_1[[#This Row],[NumCatalogPurchases]]+Table1_1[[#This Row],[NumStorePurchases]]</f>
        <v>17</v>
      </c>
      <c r="AD39">
        <f>ROUND(IF(Table1_1[[#This Row],[Total_Purchases]]=0,0,(Table1_1[[#This Row],[Total_Spend]]*(Table1_1[[#This Row],[NumWebPurchases]]/Table1_1[[#This Row],[Total_Purchases]]))),2)</f>
        <v>290.35000000000002</v>
      </c>
      <c r="AE39">
        <f>ROUND(IF(Table1_1[[#This Row],[Total_Purchases]]=0,0,(Table1_1[[#This Row],[Total_Spend]]*(Table1_1[[#This Row],[NumStorePurchases]]/Table1_1[[#This Row],[Total_Purchases]]))),2)</f>
        <v>508.12</v>
      </c>
      <c r="AF39">
        <f>ROUND(IF(Table1_1[[#This Row],[Total_Purchases]]=0,0,(Table1_1[[#This Row],[Total_Spend]]*(Table1_1[[#This Row],[NumCatalogPurchases]]/Table1_1[[#This Row],[Total_Purchases]]))),2)</f>
        <v>435.53</v>
      </c>
      <c r="AG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" s="6">
        <f ca="1">YEAR(TODAY())-B39</f>
        <v>78</v>
      </c>
      <c r="AI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9" t="s">
        <v>40</v>
      </c>
    </row>
    <row r="40" spans="1:36" x14ac:dyDescent="0.3">
      <c r="A40">
        <v>203</v>
      </c>
      <c r="B40">
        <v>1975</v>
      </c>
      <c r="C40" t="s">
        <v>41</v>
      </c>
      <c r="D40" t="s">
        <v>31</v>
      </c>
      <c r="E40">
        <v>81169</v>
      </c>
      <c r="F40">
        <v>0</v>
      </c>
      <c r="G40">
        <v>0</v>
      </c>
      <c r="H40" s="2" t="str">
        <f ca="1">TEXT(Table1_1[[#This Row],[Dt_Customer]],"yyyy-mm-dd")</f>
        <v>2013-04-14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f>Table1_1[[#This Row],[MntWines]]+Table1_1[[#This Row],[MntFruits]]+Table1_1[[#This Row],[MntMeatProducts]]+Table1_1[[#This Row],[MntFishProducts]]+Table1_1[[#This Row],[MntSweetProducts]]+Table1_1[[#This Row],[MntGoldProds]]</f>
        <v>2089</v>
      </c>
      <c r="AC40">
        <f>Table1_1[[#This Row],[NumWebPurchases]]+Table1_1[[#This Row],[NumCatalogPurchases]]+Table1_1[[#This Row],[NumStorePurchases]]</f>
        <v>21</v>
      </c>
      <c r="AD40">
        <f>ROUND(IF(Table1_1[[#This Row],[Total_Purchases]]=0,0,(Table1_1[[#This Row],[Total_Spend]]*(Table1_1[[#This Row],[NumWebPurchases]]/Table1_1[[#This Row],[Total_Purchases]]))),2)</f>
        <v>497.38</v>
      </c>
      <c r="AE40">
        <f>ROUND(IF(Table1_1[[#This Row],[Total_Purchases]]=0,0,(Table1_1[[#This Row],[Total_Spend]]*(Table1_1[[#This Row],[NumStorePurchases]]/Table1_1[[#This Row],[Total_Purchases]]))),2)</f>
        <v>895.29</v>
      </c>
      <c r="AF40">
        <f>ROUND(IF(Table1_1[[#This Row],[Total_Purchases]]=0,0,(Table1_1[[#This Row],[Total_Spend]]*(Table1_1[[#This Row],[NumCatalogPurchases]]/Table1_1[[#This Row],[Total_Purchases]]))),2)</f>
        <v>696.33</v>
      </c>
      <c r="AG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" s="6">
        <f ca="1">YEAR(TODAY())-B40</f>
        <v>51</v>
      </c>
      <c r="AI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0" t="s">
        <v>30</v>
      </c>
    </row>
    <row r="41" spans="1:36" x14ac:dyDescent="0.3">
      <c r="A41">
        <v>213</v>
      </c>
      <c r="B41">
        <v>1963</v>
      </c>
      <c r="C41" t="s">
        <v>37</v>
      </c>
      <c r="D41" t="s">
        <v>31</v>
      </c>
      <c r="E41">
        <v>23091</v>
      </c>
      <c r="F41">
        <v>1</v>
      </c>
      <c r="G41">
        <v>1</v>
      </c>
      <c r="H41" s="2" t="str">
        <f ca="1">TEXT(Table1_1[[#This Row],[Dt_Customer]],"yyyy-mm-dd")</f>
        <v>2014-05-28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41">
        <f>Table1_1[[#This Row],[NumWebPurchases]]+Table1_1[[#This Row],[NumCatalogPurchases]]+Table1_1[[#This Row],[NumStorePurchases]]</f>
        <v>6</v>
      </c>
      <c r="AD41">
        <f>ROUND(IF(Table1_1[[#This Row],[Total_Purchases]]=0,0,(Table1_1[[#This Row],[Total_Spend]]*(Table1_1[[#This Row],[NumWebPurchases]]/Table1_1[[#This Row],[Total_Purchases]]))),2)</f>
        <v>16</v>
      </c>
      <c r="AE41">
        <f>ROUND(IF(Table1_1[[#This Row],[Total_Purchases]]=0,0,(Table1_1[[#This Row],[Total_Spend]]*(Table1_1[[#This Row],[NumStorePurchases]]/Table1_1[[#This Row],[Total_Purchases]]))),2)</f>
        <v>24</v>
      </c>
      <c r="AF41">
        <f>ROUND(IF(Table1_1[[#This Row],[Total_Purchases]]=0,0,(Table1_1[[#This Row],[Total_Spend]]*(Table1_1[[#This Row],[NumCatalogPurchases]]/Table1_1[[#This Row],[Total_Purchases]]))),2)</f>
        <v>8</v>
      </c>
      <c r="AG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1" s="6">
        <f ca="1">YEAR(TODAY())-B41</f>
        <v>63</v>
      </c>
      <c r="AI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1" t="s">
        <v>30</v>
      </c>
    </row>
    <row r="42" spans="1:36" x14ac:dyDescent="0.3">
      <c r="A42">
        <v>217</v>
      </c>
      <c r="B42">
        <v>1956</v>
      </c>
      <c r="C42" t="s">
        <v>41</v>
      </c>
      <c r="D42" t="s">
        <v>31</v>
      </c>
      <c r="E42">
        <v>64857</v>
      </c>
      <c r="F42">
        <v>0</v>
      </c>
      <c r="G42">
        <v>0</v>
      </c>
      <c r="H42" s="2" t="str">
        <f ca="1">TEXT(Table1_1[[#This Row],[Dt_Customer]],"yyyy-mm-dd")</f>
        <v>2012-11-23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f>Table1_1[[#This Row],[MntWines]]+Table1_1[[#This Row],[MntFruits]]+Table1_1[[#This Row],[MntMeatProducts]]+Table1_1[[#This Row],[MntFishProducts]]+Table1_1[[#This Row],[MntSweetProducts]]+Table1_1[[#This Row],[MntGoldProds]]</f>
        <v>1540</v>
      </c>
      <c r="AC42">
        <f>Table1_1[[#This Row],[NumWebPurchases]]+Table1_1[[#This Row],[NumCatalogPurchases]]+Table1_1[[#This Row],[NumStorePurchases]]</f>
        <v>22</v>
      </c>
      <c r="AD42">
        <f>ROUND(IF(Table1_1[[#This Row],[Total_Purchases]]=0,0,(Table1_1[[#This Row],[Total_Spend]]*(Table1_1[[#This Row],[NumWebPurchases]]/Table1_1[[#This Row],[Total_Purchases]]))),2)</f>
        <v>490</v>
      </c>
      <c r="AE42">
        <f>ROUND(IF(Table1_1[[#This Row],[Total_Purchases]]=0,0,(Table1_1[[#This Row],[Total_Spend]]*(Table1_1[[#This Row],[NumStorePurchases]]/Table1_1[[#This Row],[Total_Purchases]]))),2)</f>
        <v>700</v>
      </c>
      <c r="AF42">
        <f>ROUND(IF(Table1_1[[#This Row],[Total_Purchases]]=0,0,(Table1_1[[#This Row],[Total_Spend]]*(Table1_1[[#This Row],[NumCatalogPurchases]]/Table1_1[[#This Row],[Total_Purchases]]))),2)</f>
        <v>350</v>
      </c>
      <c r="AG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2" s="6">
        <f ca="1">YEAR(TODAY())-B42</f>
        <v>70</v>
      </c>
      <c r="AI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2" t="s">
        <v>32</v>
      </c>
    </row>
    <row r="43" spans="1:36" x14ac:dyDescent="0.3">
      <c r="A43">
        <v>221</v>
      </c>
      <c r="B43">
        <v>1955</v>
      </c>
      <c r="C43" t="s">
        <v>28</v>
      </c>
      <c r="D43" t="s">
        <v>33</v>
      </c>
      <c r="E43">
        <v>48726</v>
      </c>
      <c r="F43">
        <v>0</v>
      </c>
      <c r="G43">
        <v>1</v>
      </c>
      <c r="H43" s="2" t="str">
        <f ca="1">TEXT(Table1_1[[#This Row],[Dt_Customer]],"yyyy-mm-dd")</f>
        <v>2013-04-27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f>Table1_1[[#This Row],[MntWines]]+Table1_1[[#This Row],[MntFruits]]+Table1_1[[#This Row],[MntMeatProducts]]+Table1_1[[#This Row],[MntFishProducts]]+Table1_1[[#This Row],[MntSweetProducts]]+Table1_1[[#This Row],[MntGoldProds]]</f>
        <v>242</v>
      </c>
      <c r="AC43">
        <f>Table1_1[[#This Row],[NumWebPurchases]]+Table1_1[[#This Row],[NumCatalogPurchases]]+Table1_1[[#This Row],[NumStorePurchases]]</f>
        <v>9</v>
      </c>
      <c r="AD43">
        <f>ROUND(IF(Table1_1[[#This Row],[Total_Purchases]]=0,0,(Table1_1[[#This Row],[Total_Spend]]*(Table1_1[[#This Row],[NumWebPurchases]]/Table1_1[[#This Row],[Total_Purchases]]))),2)</f>
        <v>80.67</v>
      </c>
      <c r="AE43">
        <f>ROUND(IF(Table1_1[[#This Row],[Total_Purchases]]=0,0,(Table1_1[[#This Row],[Total_Spend]]*(Table1_1[[#This Row],[NumStorePurchases]]/Table1_1[[#This Row],[Total_Purchases]]))),2)</f>
        <v>107.56</v>
      </c>
      <c r="AF43">
        <f>ROUND(IF(Table1_1[[#This Row],[Total_Purchases]]=0,0,(Table1_1[[#This Row],[Total_Spend]]*(Table1_1[[#This Row],[NumCatalogPurchases]]/Table1_1[[#This Row],[Total_Purchases]]))),2)</f>
        <v>53.78</v>
      </c>
      <c r="AG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3" s="6">
        <f ca="1">YEAR(TODAY())-B43</f>
        <v>71</v>
      </c>
      <c r="AI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3" t="s">
        <v>39</v>
      </c>
    </row>
    <row r="44" spans="1:36" x14ac:dyDescent="0.3">
      <c r="A44">
        <v>231</v>
      </c>
      <c r="B44">
        <v>1956</v>
      </c>
      <c r="C44" t="s">
        <v>41</v>
      </c>
      <c r="D44" t="s">
        <v>35</v>
      </c>
      <c r="E44">
        <v>28839</v>
      </c>
      <c r="F44">
        <v>1</v>
      </c>
      <c r="G44">
        <v>1</v>
      </c>
      <c r="H44" s="2" t="str">
        <f ca="1">TEXT(Table1_1[[#This Row],[Dt_Customer]],"yyyy-mm-dd")</f>
        <v>2014-03-11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44">
        <f>Table1_1[[#This Row],[NumWebPurchases]]+Table1_1[[#This Row],[NumCatalogPurchases]]+Table1_1[[#This Row],[NumStorePurchases]]</f>
        <v>5</v>
      </c>
      <c r="AD44">
        <f>ROUND(IF(Table1_1[[#This Row],[Total_Purchases]]=0,0,(Table1_1[[#This Row],[Total_Spend]]*(Table1_1[[#This Row],[NumWebPurchases]]/Table1_1[[#This Row],[Total_Purchases]]))),2)</f>
        <v>12.8</v>
      </c>
      <c r="AE44">
        <f>ROUND(IF(Table1_1[[#This Row],[Total_Purchases]]=0,0,(Table1_1[[#This Row],[Total_Spend]]*(Table1_1[[#This Row],[NumStorePurchases]]/Table1_1[[#This Row],[Total_Purchases]]))),2)</f>
        <v>19.2</v>
      </c>
      <c r="AF44">
        <f>ROUND(IF(Table1_1[[#This Row],[Total_Purchases]]=0,0,(Table1_1[[#This Row],[Total_Spend]]*(Table1_1[[#This Row],[NumCatalogPurchases]]/Table1_1[[#This Row],[Total_Purchases]]))),2)</f>
        <v>0</v>
      </c>
      <c r="AG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" s="6">
        <f ca="1">YEAR(TODAY())-B44</f>
        <v>70</v>
      </c>
      <c r="AI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4" t="s">
        <v>30</v>
      </c>
    </row>
    <row r="45" spans="1:36" x14ac:dyDescent="0.3">
      <c r="A45">
        <v>232</v>
      </c>
      <c r="B45">
        <v>1965</v>
      </c>
      <c r="C45" t="s">
        <v>28</v>
      </c>
      <c r="D45" t="s">
        <v>31</v>
      </c>
      <c r="E45">
        <v>61559</v>
      </c>
      <c r="F45">
        <v>0</v>
      </c>
      <c r="G45">
        <v>1</v>
      </c>
      <c r="H45" s="2" t="str">
        <f ca="1">TEXT(Table1_1[[#This Row],[Dt_Customer]],"yyyy-mm-dd")</f>
        <v>2013-07-17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f>Table1_1[[#This Row],[MntWines]]+Table1_1[[#This Row],[MntFruits]]+Table1_1[[#This Row],[MntMeatProducts]]+Table1_1[[#This Row],[MntFishProducts]]+Table1_1[[#This Row],[MntSweetProducts]]+Table1_1[[#This Row],[MntGoldProds]]</f>
        <v>530</v>
      </c>
      <c r="AC45">
        <f>Table1_1[[#This Row],[NumWebPurchases]]+Table1_1[[#This Row],[NumCatalogPurchases]]+Table1_1[[#This Row],[NumStorePurchases]]</f>
        <v>16</v>
      </c>
      <c r="AD45">
        <f>ROUND(IF(Table1_1[[#This Row],[Total_Purchases]]=0,0,(Table1_1[[#This Row],[Total_Spend]]*(Table1_1[[#This Row],[NumWebPurchases]]/Table1_1[[#This Row],[Total_Purchases]]))),2)</f>
        <v>132.5</v>
      </c>
      <c r="AE45">
        <f>ROUND(IF(Table1_1[[#This Row],[Total_Purchases]]=0,0,(Table1_1[[#This Row],[Total_Spend]]*(Table1_1[[#This Row],[NumStorePurchases]]/Table1_1[[#This Row],[Total_Purchases]]))),2)</f>
        <v>331.25</v>
      </c>
      <c r="AF45">
        <f>ROUND(IF(Table1_1[[#This Row],[Total_Purchases]]=0,0,(Table1_1[[#This Row],[Total_Spend]]*(Table1_1[[#This Row],[NumCatalogPurchases]]/Table1_1[[#This Row],[Total_Purchases]]))),2)</f>
        <v>66.25</v>
      </c>
      <c r="AG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5" s="6">
        <f ca="1">YEAR(TODAY())-B45</f>
        <v>61</v>
      </c>
      <c r="AI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5" t="s">
        <v>30</v>
      </c>
    </row>
    <row r="46" spans="1:36" x14ac:dyDescent="0.3">
      <c r="A46">
        <v>234</v>
      </c>
      <c r="B46">
        <v>1979</v>
      </c>
      <c r="C46" t="s">
        <v>28</v>
      </c>
      <c r="D46" t="s">
        <v>29</v>
      </c>
      <c r="E46">
        <v>15287</v>
      </c>
      <c r="F46">
        <v>1</v>
      </c>
      <c r="G46">
        <v>0</v>
      </c>
      <c r="H46" s="2" t="str">
        <f ca="1">TEXT(Table1_1[[#This Row],[Dt_Customer]],"yyyy-mm-dd")</f>
        <v>2012-10-10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46">
        <f>Table1_1[[#This Row],[NumWebPurchases]]+Table1_1[[#This Row],[NumCatalogPurchases]]+Table1_1[[#This Row],[NumStorePurchases]]</f>
        <v>4</v>
      </c>
      <c r="AD46">
        <f>ROUND(IF(Table1_1[[#This Row],[Total_Purchases]]=0,0,(Table1_1[[#This Row],[Total_Spend]]*(Table1_1[[#This Row],[NumWebPurchases]]/Table1_1[[#This Row],[Total_Purchases]]))),2)</f>
        <v>7.75</v>
      </c>
      <c r="AE46">
        <f>ROUND(IF(Table1_1[[#This Row],[Total_Purchases]]=0,0,(Table1_1[[#This Row],[Total_Spend]]*(Table1_1[[#This Row],[NumStorePurchases]]/Table1_1[[#This Row],[Total_Purchases]]))),2)</f>
        <v>15.5</v>
      </c>
      <c r="AF46">
        <f>ROUND(IF(Table1_1[[#This Row],[Total_Purchases]]=0,0,(Table1_1[[#This Row],[Total_Spend]]*(Table1_1[[#This Row],[NumCatalogPurchases]]/Table1_1[[#This Row],[Total_Purchases]]))),2)</f>
        <v>7.75</v>
      </c>
      <c r="AG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" s="6">
        <f ca="1">YEAR(TODAY())-B46</f>
        <v>47</v>
      </c>
      <c r="AI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" t="s">
        <v>30</v>
      </c>
    </row>
    <row r="47" spans="1:36" x14ac:dyDescent="0.3">
      <c r="A47">
        <v>236</v>
      </c>
      <c r="B47">
        <v>1951</v>
      </c>
      <c r="C47" t="s">
        <v>28</v>
      </c>
      <c r="D47" t="s">
        <v>33</v>
      </c>
      <c r="E47">
        <v>34838</v>
      </c>
      <c r="F47">
        <v>1</v>
      </c>
      <c r="G47">
        <v>1</v>
      </c>
      <c r="H47" s="2" t="str">
        <f ca="1">TEXT(Table1_1[[#This Row],[Dt_Customer]],"yyyy-mm-dd")</f>
        <v>2013-01-19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>Table1_1[[#This Row],[MntWines]]+Table1_1[[#This Row],[MntFruits]]+Table1_1[[#This Row],[MntMeatProducts]]+Table1_1[[#This Row],[MntFishProducts]]+Table1_1[[#This Row],[MntSweetProducts]]+Table1_1[[#This Row],[MntGoldProds]]</f>
        <v>170</v>
      </c>
      <c r="AC47">
        <f>Table1_1[[#This Row],[NumWebPurchases]]+Table1_1[[#This Row],[NumCatalogPurchases]]+Table1_1[[#This Row],[NumStorePurchases]]</f>
        <v>7</v>
      </c>
      <c r="AD47">
        <f>ROUND(IF(Table1_1[[#This Row],[Total_Purchases]]=0,0,(Table1_1[[#This Row],[Total_Spend]]*(Table1_1[[#This Row],[NumWebPurchases]]/Table1_1[[#This Row],[Total_Purchases]]))),2)</f>
        <v>48.57</v>
      </c>
      <c r="AE47">
        <f>ROUND(IF(Table1_1[[#This Row],[Total_Purchases]]=0,0,(Table1_1[[#This Row],[Total_Spend]]*(Table1_1[[#This Row],[NumStorePurchases]]/Table1_1[[#This Row],[Total_Purchases]]))),2)</f>
        <v>97.14</v>
      </c>
      <c r="AF47">
        <f>ROUND(IF(Table1_1[[#This Row],[Total_Purchases]]=0,0,(Table1_1[[#This Row],[Total_Spend]]*(Table1_1[[#This Row],[NumCatalogPurchases]]/Table1_1[[#This Row],[Total_Purchases]]))),2)</f>
        <v>24.29</v>
      </c>
      <c r="AG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7" s="6">
        <f ca="1">YEAR(TODAY())-B47</f>
        <v>75</v>
      </c>
      <c r="AI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7" t="s">
        <v>32</v>
      </c>
    </row>
    <row r="48" spans="1:36" x14ac:dyDescent="0.3">
      <c r="A48">
        <v>238</v>
      </c>
      <c r="B48">
        <v>1967</v>
      </c>
      <c r="C48" t="s">
        <v>38</v>
      </c>
      <c r="D48" t="s">
        <v>35</v>
      </c>
      <c r="E48">
        <v>67309</v>
      </c>
      <c r="F48">
        <v>1</v>
      </c>
      <c r="G48">
        <v>1</v>
      </c>
      <c r="H48" s="2" t="str">
        <f ca="1">TEXT(Table1_1[[#This Row],[Dt_Customer]],"yyyy-mm-dd")</f>
        <v>2013-01-23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f>Table1_1[[#This Row],[MntWines]]+Table1_1[[#This Row],[MntFruits]]+Table1_1[[#This Row],[MntMeatProducts]]+Table1_1[[#This Row],[MntFishProducts]]+Table1_1[[#This Row],[MntSweetProducts]]+Table1_1[[#This Row],[MntGoldProds]]</f>
        <v>1082</v>
      </c>
      <c r="AC48">
        <f>Table1_1[[#This Row],[NumWebPurchases]]+Table1_1[[#This Row],[NumCatalogPurchases]]+Table1_1[[#This Row],[NumStorePurchases]]</f>
        <v>24</v>
      </c>
      <c r="AD48">
        <f>ROUND(IF(Table1_1[[#This Row],[Total_Purchases]]=0,0,(Table1_1[[#This Row],[Total_Spend]]*(Table1_1[[#This Row],[NumWebPurchases]]/Table1_1[[#This Row],[Total_Purchases]]))),2)</f>
        <v>405.75</v>
      </c>
      <c r="AE48">
        <f>ROUND(IF(Table1_1[[#This Row],[Total_Purchases]]=0,0,(Table1_1[[#This Row],[Total_Spend]]*(Table1_1[[#This Row],[NumStorePurchases]]/Table1_1[[#This Row],[Total_Purchases]]))),2)</f>
        <v>405.75</v>
      </c>
      <c r="AF48">
        <f>ROUND(IF(Table1_1[[#This Row],[Total_Purchases]]=0,0,(Table1_1[[#This Row],[Total_Spend]]*(Table1_1[[#This Row],[NumCatalogPurchases]]/Table1_1[[#This Row],[Total_Purchases]]))),2)</f>
        <v>270.5</v>
      </c>
      <c r="AG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8" s="6">
        <f ca="1">YEAR(TODAY())-B48</f>
        <v>59</v>
      </c>
      <c r="AI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8" t="s">
        <v>30</v>
      </c>
    </row>
    <row r="49" spans="1:36" x14ac:dyDescent="0.3">
      <c r="A49">
        <v>241</v>
      </c>
      <c r="B49">
        <v>1952</v>
      </c>
      <c r="C49" t="s">
        <v>28</v>
      </c>
      <c r="D49" t="s">
        <v>35</v>
      </c>
      <c r="E49">
        <v>83844</v>
      </c>
      <c r="F49">
        <v>0</v>
      </c>
      <c r="G49">
        <v>0</v>
      </c>
      <c r="H49" s="2" t="str">
        <f ca="1">TEXT(Table1_1[[#This Row],[Dt_Customer]],"yyyy-mm-dd")</f>
        <v>2013-05-12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f>Table1_1[[#This Row],[MntWines]]+Table1_1[[#This Row],[MntFruits]]+Table1_1[[#This Row],[MntMeatProducts]]+Table1_1[[#This Row],[MntFishProducts]]+Table1_1[[#This Row],[MntSweetProducts]]+Table1_1[[#This Row],[MntGoldProds]]</f>
        <v>1574</v>
      </c>
      <c r="AC49">
        <f>Table1_1[[#This Row],[NumWebPurchases]]+Table1_1[[#This Row],[NumCatalogPurchases]]+Table1_1[[#This Row],[NumStorePurchases]]</f>
        <v>19</v>
      </c>
      <c r="AD49">
        <f>ROUND(IF(Table1_1[[#This Row],[Total_Purchases]]=0,0,(Table1_1[[#This Row],[Total_Spend]]*(Table1_1[[#This Row],[NumWebPurchases]]/Table1_1[[#This Row],[Total_Purchases]]))),2)</f>
        <v>331.37</v>
      </c>
      <c r="AE49">
        <f>ROUND(IF(Table1_1[[#This Row],[Total_Purchases]]=0,0,(Table1_1[[#This Row],[Total_Spend]]*(Table1_1[[#This Row],[NumStorePurchases]]/Table1_1[[#This Row],[Total_Purchases]]))),2)</f>
        <v>911.26</v>
      </c>
      <c r="AF49">
        <f>ROUND(IF(Table1_1[[#This Row],[Total_Purchases]]=0,0,(Table1_1[[#This Row],[Total_Spend]]*(Table1_1[[#This Row],[NumCatalogPurchases]]/Table1_1[[#This Row],[Total_Purchases]]))),2)</f>
        <v>331.37</v>
      </c>
      <c r="AG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9" s="6">
        <f ca="1">YEAR(TODAY())-B49</f>
        <v>74</v>
      </c>
      <c r="AI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9" t="s">
        <v>30</v>
      </c>
    </row>
    <row r="50" spans="1:36" x14ac:dyDescent="0.3">
      <c r="A50">
        <v>246</v>
      </c>
      <c r="B50">
        <v>1965</v>
      </c>
      <c r="C50" t="s">
        <v>28</v>
      </c>
      <c r="D50" t="s">
        <v>33</v>
      </c>
      <c r="E50">
        <v>66480</v>
      </c>
      <c r="F50">
        <v>1</v>
      </c>
      <c r="G50">
        <v>1</v>
      </c>
      <c r="H50" s="2" t="str">
        <f ca="1">TEXT(Table1_1[[#This Row],[Dt_Customer]],"yyyy-mm-dd")</f>
        <v>2014-05-31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f>Table1_1[[#This Row],[MntWines]]+Table1_1[[#This Row],[MntFruits]]+Table1_1[[#This Row],[MntMeatProducts]]+Table1_1[[#This Row],[MntFishProducts]]+Table1_1[[#This Row],[MntSweetProducts]]+Table1_1[[#This Row],[MntGoldProds]]</f>
        <v>312</v>
      </c>
      <c r="AC50">
        <f>Table1_1[[#This Row],[NumWebPurchases]]+Table1_1[[#This Row],[NumCatalogPurchases]]+Table1_1[[#This Row],[NumStorePurchases]]</f>
        <v>12</v>
      </c>
      <c r="AD50">
        <f>ROUND(IF(Table1_1[[#This Row],[Total_Purchases]]=0,0,(Table1_1[[#This Row],[Total_Spend]]*(Table1_1[[#This Row],[NumWebPurchases]]/Table1_1[[#This Row],[Total_Purchases]]))),2)</f>
        <v>104</v>
      </c>
      <c r="AE50">
        <f>ROUND(IF(Table1_1[[#This Row],[Total_Purchases]]=0,0,(Table1_1[[#This Row],[Total_Spend]]*(Table1_1[[#This Row],[NumStorePurchases]]/Table1_1[[#This Row],[Total_Purchases]]))),2)</f>
        <v>182</v>
      </c>
      <c r="AF50">
        <f>ROUND(IF(Table1_1[[#This Row],[Total_Purchases]]=0,0,(Table1_1[[#This Row],[Total_Spend]]*(Table1_1[[#This Row],[NumCatalogPurchases]]/Table1_1[[#This Row],[Total_Purchases]]))),2)</f>
        <v>26</v>
      </c>
      <c r="AG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0" s="6">
        <f ca="1">YEAR(TODAY())-B50</f>
        <v>61</v>
      </c>
      <c r="AI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0" t="s">
        <v>30</v>
      </c>
    </row>
    <row r="51" spans="1:36" x14ac:dyDescent="0.3">
      <c r="A51">
        <v>247</v>
      </c>
      <c r="B51">
        <v>1971</v>
      </c>
      <c r="C51" t="s">
        <v>28</v>
      </c>
      <c r="D51" t="s">
        <v>33</v>
      </c>
      <c r="E51">
        <v>36715</v>
      </c>
      <c r="F51">
        <v>1</v>
      </c>
      <c r="G51">
        <v>0</v>
      </c>
      <c r="H51" s="2" t="str">
        <f ca="1">TEXT(Table1_1[[#This Row],[Dt_Customer]],"yyyy-mm-dd")</f>
        <v>2012-11-17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f>Table1_1[[#This Row],[MntWines]]+Table1_1[[#This Row],[MntFruits]]+Table1_1[[#This Row],[MntMeatProducts]]+Table1_1[[#This Row],[MntFishProducts]]+Table1_1[[#This Row],[MntSweetProducts]]+Table1_1[[#This Row],[MntGoldProds]]</f>
        <v>357</v>
      </c>
      <c r="AC51">
        <f>Table1_1[[#This Row],[NumWebPurchases]]+Table1_1[[#This Row],[NumCatalogPurchases]]+Table1_1[[#This Row],[NumStorePurchases]]</f>
        <v>13</v>
      </c>
      <c r="AD51">
        <f>ROUND(IF(Table1_1[[#This Row],[Total_Purchases]]=0,0,(Table1_1[[#This Row],[Total_Spend]]*(Table1_1[[#This Row],[NumWebPurchases]]/Table1_1[[#This Row],[Total_Purchases]]))),2)</f>
        <v>192.23</v>
      </c>
      <c r="AE51">
        <f>ROUND(IF(Table1_1[[#This Row],[Total_Purchases]]=0,0,(Table1_1[[#This Row],[Total_Spend]]*(Table1_1[[#This Row],[NumStorePurchases]]/Table1_1[[#This Row],[Total_Purchases]]))),2)</f>
        <v>109.85</v>
      </c>
      <c r="AF51">
        <f>ROUND(IF(Table1_1[[#This Row],[Total_Purchases]]=0,0,(Table1_1[[#This Row],[Total_Spend]]*(Table1_1[[#This Row],[NumCatalogPurchases]]/Table1_1[[#This Row],[Total_Purchases]]))),2)</f>
        <v>54.92</v>
      </c>
      <c r="AG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1" s="6">
        <f ca="1">YEAR(TODAY())-B51</f>
        <v>55</v>
      </c>
      <c r="AI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1" t="s">
        <v>30</v>
      </c>
    </row>
    <row r="52" spans="1:36" x14ac:dyDescent="0.3">
      <c r="A52">
        <v>252</v>
      </c>
      <c r="B52">
        <v>1963</v>
      </c>
      <c r="C52" t="s">
        <v>37</v>
      </c>
      <c r="D52" t="s">
        <v>29</v>
      </c>
      <c r="E52">
        <v>41003</v>
      </c>
      <c r="F52">
        <v>0</v>
      </c>
      <c r="G52">
        <v>0</v>
      </c>
      <c r="H52" s="2" t="str">
        <f ca="1">TEXT(Table1_1[[#This Row],[Dt_Customer]],"yyyy-mm-dd")</f>
        <v>2013-03-17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f>Table1_1[[#This Row],[MntWines]]+Table1_1[[#This Row],[MntFruits]]+Table1_1[[#This Row],[MntMeatProducts]]+Table1_1[[#This Row],[MntFishProducts]]+Table1_1[[#This Row],[MntSweetProducts]]+Table1_1[[#This Row],[MntGoldProds]]</f>
        <v>601</v>
      </c>
      <c r="AC52">
        <f>Table1_1[[#This Row],[NumWebPurchases]]+Table1_1[[#This Row],[NumCatalogPurchases]]+Table1_1[[#This Row],[NumStorePurchases]]</f>
        <v>16</v>
      </c>
      <c r="AD52">
        <f>ROUND(IF(Table1_1[[#This Row],[Total_Purchases]]=0,0,(Table1_1[[#This Row],[Total_Spend]]*(Table1_1[[#This Row],[NumWebPurchases]]/Table1_1[[#This Row],[Total_Purchases]]))),2)</f>
        <v>225.38</v>
      </c>
      <c r="AE52">
        <f>ROUND(IF(Table1_1[[#This Row],[Total_Purchases]]=0,0,(Table1_1[[#This Row],[Total_Spend]]*(Table1_1[[#This Row],[NumStorePurchases]]/Table1_1[[#This Row],[Total_Purchases]]))),2)</f>
        <v>300.5</v>
      </c>
      <c r="AF52">
        <f>ROUND(IF(Table1_1[[#This Row],[Total_Purchases]]=0,0,(Table1_1[[#This Row],[Total_Spend]]*(Table1_1[[#This Row],[NumCatalogPurchases]]/Table1_1[[#This Row],[Total_Purchases]]))),2)</f>
        <v>75.13</v>
      </c>
      <c r="AG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" s="6">
        <f ca="1">YEAR(TODAY())-B52</f>
        <v>63</v>
      </c>
      <c r="AI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2" t="s">
        <v>43</v>
      </c>
    </row>
    <row r="53" spans="1:36" x14ac:dyDescent="0.3">
      <c r="A53">
        <v>254</v>
      </c>
      <c r="B53">
        <v>1955</v>
      </c>
      <c r="C53" t="s">
        <v>28</v>
      </c>
      <c r="D53" t="s">
        <v>35</v>
      </c>
      <c r="E53">
        <v>53863</v>
      </c>
      <c r="F53">
        <v>0</v>
      </c>
      <c r="G53">
        <v>1</v>
      </c>
      <c r="H53" s="2" t="str">
        <f ca="1">TEXT(Table1_1[[#This Row],[Dt_Customer]],"yyyy-mm-dd")</f>
        <v>2014-05-17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f>Table1_1[[#This Row],[MntWines]]+Table1_1[[#This Row],[MntFruits]]+Table1_1[[#This Row],[MntMeatProducts]]+Table1_1[[#This Row],[MntFishProducts]]+Table1_1[[#This Row],[MntSweetProducts]]+Table1_1[[#This Row],[MntGoldProds]]</f>
        <v>473</v>
      </c>
      <c r="AC53">
        <f>Table1_1[[#This Row],[NumWebPurchases]]+Table1_1[[#This Row],[NumCatalogPurchases]]+Table1_1[[#This Row],[NumStorePurchases]]</f>
        <v>15</v>
      </c>
      <c r="AD53">
        <f>ROUND(IF(Table1_1[[#This Row],[Total_Purchases]]=0,0,(Table1_1[[#This Row],[Total_Spend]]*(Table1_1[[#This Row],[NumWebPurchases]]/Table1_1[[#This Row],[Total_Purchases]]))),2)</f>
        <v>220.73</v>
      </c>
      <c r="AE53">
        <f>ROUND(IF(Table1_1[[#This Row],[Total_Purchases]]=0,0,(Table1_1[[#This Row],[Total_Spend]]*(Table1_1[[#This Row],[NumStorePurchases]]/Table1_1[[#This Row],[Total_Purchases]]))),2)</f>
        <v>220.73</v>
      </c>
      <c r="AF53">
        <f>ROUND(IF(Table1_1[[#This Row],[Total_Purchases]]=0,0,(Table1_1[[#This Row],[Total_Spend]]*(Table1_1[[#This Row],[NumCatalogPurchases]]/Table1_1[[#This Row],[Total_Purchases]]))),2)</f>
        <v>31.53</v>
      </c>
      <c r="AG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3" s="6">
        <f ca="1">YEAR(TODAY())-B53</f>
        <v>71</v>
      </c>
      <c r="AI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3" t="s">
        <v>30</v>
      </c>
    </row>
    <row r="54" spans="1:36" x14ac:dyDescent="0.3">
      <c r="A54">
        <v>255</v>
      </c>
      <c r="B54">
        <v>1951</v>
      </c>
      <c r="C54" t="s">
        <v>28</v>
      </c>
      <c r="D54" t="s">
        <v>29</v>
      </c>
      <c r="E54">
        <v>22263</v>
      </c>
      <c r="F54">
        <v>1</v>
      </c>
      <c r="G54">
        <v>1</v>
      </c>
      <c r="H54" s="2" t="str">
        <f ca="1">TEXT(Table1_1[[#This Row],[Dt_Customer]],"yyyy-mm-dd")</f>
        <v>2014-03-30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54">
        <f>Table1_1[[#This Row],[NumWebPurchases]]+Table1_1[[#This Row],[NumCatalogPurchases]]+Table1_1[[#This Row],[NumStorePurchases]]</f>
        <v>4</v>
      </c>
      <c r="AD54">
        <f>ROUND(IF(Table1_1[[#This Row],[Total_Purchases]]=0,0,(Table1_1[[#This Row],[Total_Spend]]*(Table1_1[[#This Row],[NumWebPurchases]]/Table1_1[[#This Row],[Total_Purchases]]))),2)</f>
        <v>5.25</v>
      </c>
      <c r="AE54">
        <f>ROUND(IF(Table1_1[[#This Row],[Total_Purchases]]=0,0,(Table1_1[[#This Row],[Total_Spend]]*(Table1_1[[#This Row],[NumStorePurchases]]/Table1_1[[#This Row],[Total_Purchases]]))),2)</f>
        <v>15.75</v>
      </c>
      <c r="AF54">
        <f>ROUND(IF(Table1_1[[#This Row],[Total_Purchases]]=0,0,(Table1_1[[#This Row],[Total_Spend]]*(Table1_1[[#This Row],[NumCatalogPurchases]]/Table1_1[[#This Row],[Total_Purchases]]))),2)</f>
        <v>0</v>
      </c>
      <c r="AG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4" s="6">
        <f ca="1">YEAR(TODAY())-B54</f>
        <v>75</v>
      </c>
      <c r="AI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4" t="s">
        <v>30</v>
      </c>
    </row>
    <row r="55" spans="1:36" x14ac:dyDescent="0.3">
      <c r="A55">
        <v>257</v>
      </c>
      <c r="B55">
        <v>1959</v>
      </c>
      <c r="C55" t="s">
        <v>37</v>
      </c>
      <c r="D55" t="s">
        <v>33</v>
      </c>
      <c r="E55">
        <v>75032</v>
      </c>
      <c r="F55">
        <v>0</v>
      </c>
      <c r="G55">
        <v>1</v>
      </c>
      <c r="H55" s="2" t="str">
        <f ca="1">TEXT(Table1_1[[#This Row],[Dt_Customer]],"yyyy-mm-dd")</f>
        <v>2013-04-28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>Table1_1[[#This Row],[MntWines]]+Table1_1[[#This Row],[MntFruits]]+Table1_1[[#This Row],[MntMeatProducts]]+Table1_1[[#This Row],[MntFishProducts]]+Table1_1[[#This Row],[MntSweetProducts]]+Table1_1[[#This Row],[MntGoldProds]]</f>
        <v>1215</v>
      </c>
      <c r="AC55">
        <f>Table1_1[[#This Row],[NumWebPurchases]]+Table1_1[[#This Row],[NumCatalogPurchases]]+Table1_1[[#This Row],[NumStorePurchases]]</f>
        <v>18</v>
      </c>
      <c r="AD55">
        <f>ROUND(IF(Table1_1[[#This Row],[Total_Purchases]]=0,0,(Table1_1[[#This Row],[Total_Spend]]*(Table1_1[[#This Row],[NumWebPurchases]]/Table1_1[[#This Row],[Total_Purchases]]))),2)</f>
        <v>337.5</v>
      </c>
      <c r="AE55">
        <f>ROUND(IF(Table1_1[[#This Row],[Total_Purchases]]=0,0,(Table1_1[[#This Row],[Total_Spend]]*(Table1_1[[#This Row],[NumStorePurchases]]/Table1_1[[#This Row],[Total_Purchases]]))),2)</f>
        <v>607.5</v>
      </c>
      <c r="AF55">
        <f>ROUND(IF(Table1_1[[#This Row],[Total_Purchases]]=0,0,(Table1_1[[#This Row],[Total_Spend]]*(Table1_1[[#This Row],[NumCatalogPurchases]]/Table1_1[[#This Row],[Total_Purchases]]))),2)</f>
        <v>270</v>
      </c>
      <c r="AG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5" s="6">
        <f ca="1">YEAR(TODAY())-B55</f>
        <v>67</v>
      </c>
      <c r="AI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5" t="s">
        <v>30</v>
      </c>
    </row>
    <row r="56" spans="1:36" x14ac:dyDescent="0.3">
      <c r="A56">
        <v>263</v>
      </c>
      <c r="B56">
        <v>1945</v>
      </c>
      <c r="C56" t="s">
        <v>37</v>
      </c>
      <c r="D56" t="s">
        <v>31</v>
      </c>
      <c r="E56">
        <v>45576</v>
      </c>
      <c r="F56">
        <v>0</v>
      </c>
      <c r="G56">
        <v>0</v>
      </c>
      <c r="H56" s="2" t="str">
        <f ca="1">TEXT(Table1_1[[#This Row],[Dt_Customer]],"yyyy-mm-dd")</f>
        <v>2014-05-28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f>Table1_1[[#This Row],[MntWines]]+Table1_1[[#This Row],[MntFruits]]+Table1_1[[#This Row],[MntMeatProducts]]+Table1_1[[#This Row],[MntFishProducts]]+Table1_1[[#This Row],[MntSweetProducts]]+Table1_1[[#This Row],[MntGoldProds]]</f>
        <v>145</v>
      </c>
      <c r="AC56">
        <f>Table1_1[[#This Row],[NumWebPurchases]]+Table1_1[[#This Row],[NumCatalogPurchases]]+Table1_1[[#This Row],[NumStorePurchases]]</f>
        <v>7</v>
      </c>
      <c r="AD56">
        <f>ROUND(IF(Table1_1[[#This Row],[Total_Purchases]]=0,0,(Table1_1[[#This Row],[Total_Spend]]*(Table1_1[[#This Row],[NumWebPurchases]]/Table1_1[[#This Row],[Total_Purchases]]))),2)</f>
        <v>62.14</v>
      </c>
      <c r="AE56">
        <f>ROUND(IF(Table1_1[[#This Row],[Total_Purchases]]=0,0,(Table1_1[[#This Row],[Total_Spend]]*(Table1_1[[#This Row],[NumStorePurchases]]/Table1_1[[#This Row],[Total_Purchases]]))),2)</f>
        <v>62.14</v>
      </c>
      <c r="AF56">
        <f>ROUND(IF(Table1_1[[#This Row],[Total_Purchases]]=0,0,(Table1_1[[#This Row],[Total_Spend]]*(Table1_1[[#This Row],[NumCatalogPurchases]]/Table1_1[[#This Row],[Total_Purchases]]))),2)</f>
        <v>20.71</v>
      </c>
      <c r="AG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6" s="6">
        <f ca="1">YEAR(TODAY())-B56</f>
        <v>81</v>
      </c>
      <c r="AI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6" t="s">
        <v>30</v>
      </c>
    </row>
    <row r="57" spans="1:36" x14ac:dyDescent="0.3">
      <c r="A57">
        <v>269</v>
      </c>
      <c r="B57">
        <v>1963</v>
      </c>
      <c r="C57" t="s">
        <v>37</v>
      </c>
      <c r="D57" t="s">
        <v>31</v>
      </c>
      <c r="E57">
        <v>46757</v>
      </c>
      <c r="F57">
        <v>0</v>
      </c>
      <c r="G57">
        <v>1</v>
      </c>
      <c r="H57" s="2" t="str">
        <f ca="1">TEXT(Table1_1[[#This Row],[Dt_Customer]],"yyyy-mm-dd")</f>
        <v>2012-11-16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f>Table1_1[[#This Row],[MntWines]]+Table1_1[[#This Row],[MntFruits]]+Table1_1[[#This Row],[MntMeatProducts]]+Table1_1[[#This Row],[MntFishProducts]]+Table1_1[[#This Row],[MntSweetProducts]]+Table1_1[[#This Row],[MntGoldProds]]</f>
        <v>1143</v>
      </c>
      <c r="AC57">
        <f>Table1_1[[#This Row],[NumWebPurchases]]+Table1_1[[#This Row],[NumCatalogPurchases]]+Table1_1[[#This Row],[NumStorePurchases]]</f>
        <v>15</v>
      </c>
      <c r="AD57">
        <f>ROUND(IF(Table1_1[[#This Row],[Total_Purchases]]=0,0,(Table1_1[[#This Row],[Total_Spend]]*(Table1_1[[#This Row],[NumWebPurchases]]/Table1_1[[#This Row],[Total_Purchases]]))),2)</f>
        <v>304.8</v>
      </c>
      <c r="AE57">
        <f>ROUND(IF(Table1_1[[#This Row],[Total_Purchases]]=0,0,(Table1_1[[#This Row],[Total_Spend]]*(Table1_1[[#This Row],[NumStorePurchases]]/Table1_1[[#This Row],[Total_Purchases]]))),2)</f>
        <v>533.4</v>
      </c>
      <c r="AF57">
        <f>ROUND(IF(Table1_1[[#This Row],[Total_Purchases]]=0,0,(Table1_1[[#This Row],[Total_Spend]]*(Table1_1[[#This Row],[NumCatalogPurchases]]/Table1_1[[#This Row],[Total_Purchases]]))),2)</f>
        <v>304.8</v>
      </c>
      <c r="AG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7" s="6">
        <f ca="1">YEAR(TODAY())-B57</f>
        <v>63</v>
      </c>
      <c r="AI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7" t="s">
        <v>30</v>
      </c>
    </row>
    <row r="58" spans="1:36" x14ac:dyDescent="0.3">
      <c r="A58">
        <v>271</v>
      </c>
      <c r="B58">
        <v>1969</v>
      </c>
      <c r="C58" t="s">
        <v>28</v>
      </c>
      <c r="D58" t="s">
        <v>42</v>
      </c>
      <c r="E58">
        <v>40590</v>
      </c>
      <c r="F58">
        <v>1</v>
      </c>
      <c r="G58">
        <v>1</v>
      </c>
      <c r="H58" s="2" t="str">
        <f ca="1">TEXT(Table1_1[[#This Row],[Dt_Customer]],"yyyy-mm-dd")</f>
        <v>2013-10-02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>Table1_1[[#This Row],[MntWines]]+Table1_1[[#This Row],[MntFruits]]+Table1_1[[#This Row],[MntMeatProducts]]+Table1_1[[#This Row],[MntFishProducts]]+Table1_1[[#This Row],[MntSweetProducts]]+Table1_1[[#This Row],[MntGoldProds]]</f>
        <v>258</v>
      </c>
      <c r="AC58">
        <f>Table1_1[[#This Row],[NumWebPurchases]]+Table1_1[[#This Row],[NumCatalogPurchases]]+Table1_1[[#This Row],[NumStorePurchases]]</f>
        <v>10</v>
      </c>
      <c r="AD58">
        <f>ROUND(IF(Table1_1[[#This Row],[Total_Purchases]]=0,0,(Table1_1[[#This Row],[Total_Spend]]*(Table1_1[[#This Row],[NumWebPurchases]]/Table1_1[[#This Row],[Total_Purchases]]))),2)</f>
        <v>77.400000000000006</v>
      </c>
      <c r="AE58">
        <f>ROUND(IF(Table1_1[[#This Row],[Total_Purchases]]=0,0,(Table1_1[[#This Row],[Total_Spend]]*(Table1_1[[#This Row],[NumStorePurchases]]/Table1_1[[#This Row],[Total_Purchases]]))),2)</f>
        <v>77.400000000000006</v>
      </c>
      <c r="AF58">
        <f>ROUND(IF(Table1_1[[#This Row],[Total_Purchases]]=0,0,(Table1_1[[#This Row],[Total_Spend]]*(Table1_1[[#This Row],[NumCatalogPurchases]]/Table1_1[[#This Row],[Total_Purchases]]))),2)</f>
        <v>103.2</v>
      </c>
      <c r="AG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8" s="6">
        <f ca="1">YEAR(TODAY())-B58</f>
        <v>57</v>
      </c>
      <c r="AI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8" t="s">
        <v>32</v>
      </c>
    </row>
    <row r="59" spans="1:36" x14ac:dyDescent="0.3">
      <c r="A59">
        <v>273</v>
      </c>
      <c r="B59">
        <v>1970</v>
      </c>
      <c r="C59" t="s">
        <v>41</v>
      </c>
      <c r="D59" t="s">
        <v>33</v>
      </c>
      <c r="E59">
        <v>36138</v>
      </c>
      <c r="F59">
        <v>1</v>
      </c>
      <c r="G59">
        <v>1</v>
      </c>
      <c r="H59" s="2" t="str">
        <f ca="1">TEXT(Table1_1[[#This Row],[Dt_Customer]],"yyyy-mm-dd")</f>
        <v>2013-07-16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f>Table1_1[[#This Row],[MntWines]]+Table1_1[[#This Row],[MntFruits]]+Table1_1[[#This Row],[MntMeatProducts]]+Table1_1[[#This Row],[MntFishProducts]]+Table1_1[[#This Row],[MntSweetProducts]]+Table1_1[[#This Row],[MntGoldProds]]</f>
        <v>151</v>
      </c>
      <c r="AC59">
        <f>Table1_1[[#This Row],[NumWebPurchases]]+Table1_1[[#This Row],[NumCatalogPurchases]]+Table1_1[[#This Row],[NumStorePurchases]]</f>
        <v>8</v>
      </c>
      <c r="AD59">
        <f>ROUND(IF(Table1_1[[#This Row],[Total_Purchases]]=0,0,(Table1_1[[#This Row],[Total_Spend]]*(Table1_1[[#This Row],[NumWebPurchases]]/Table1_1[[#This Row],[Total_Purchases]]))),2)</f>
        <v>56.63</v>
      </c>
      <c r="AE59">
        <f>ROUND(IF(Table1_1[[#This Row],[Total_Purchases]]=0,0,(Table1_1[[#This Row],[Total_Spend]]*(Table1_1[[#This Row],[NumStorePurchases]]/Table1_1[[#This Row],[Total_Purchases]]))),2)</f>
        <v>75.5</v>
      </c>
      <c r="AF59">
        <f>ROUND(IF(Table1_1[[#This Row],[Total_Purchases]]=0,0,(Table1_1[[#This Row],[Total_Spend]]*(Table1_1[[#This Row],[NumCatalogPurchases]]/Table1_1[[#This Row],[Total_Purchases]]))),2)</f>
        <v>18.88</v>
      </c>
      <c r="AG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" s="6">
        <f ca="1">YEAR(TODAY())-B59</f>
        <v>56</v>
      </c>
      <c r="AI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9" t="s">
        <v>39</v>
      </c>
    </row>
    <row r="60" spans="1:36" x14ac:dyDescent="0.3">
      <c r="A60">
        <v>274</v>
      </c>
      <c r="B60">
        <v>1973</v>
      </c>
      <c r="C60" t="s">
        <v>28</v>
      </c>
      <c r="D60" t="s">
        <v>31</v>
      </c>
      <c r="E60">
        <v>34853</v>
      </c>
      <c r="F60">
        <v>1</v>
      </c>
      <c r="G60">
        <v>1</v>
      </c>
      <c r="H60" s="2" t="str">
        <f ca="1">TEXT(Table1_1[[#This Row],[Dt_Customer]],"yyyy-mm-dd")</f>
        <v>2013-12-23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60">
        <f>Table1_1[[#This Row],[NumWebPurchases]]+Table1_1[[#This Row],[NumCatalogPurchases]]+Table1_1[[#This Row],[NumStorePurchases]]</f>
        <v>5</v>
      </c>
      <c r="AD60">
        <f>ROUND(IF(Table1_1[[#This Row],[Total_Purchases]]=0,0,(Table1_1[[#This Row],[Total_Spend]]*(Table1_1[[#This Row],[NumWebPurchases]]/Table1_1[[#This Row],[Total_Purchases]]))),2)</f>
        <v>13.6</v>
      </c>
      <c r="AE60">
        <f>ROUND(IF(Table1_1[[#This Row],[Total_Purchases]]=0,0,(Table1_1[[#This Row],[Total_Spend]]*(Table1_1[[#This Row],[NumStorePurchases]]/Table1_1[[#This Row],[Total_Purchases]]))),2)</f>
        <v>20.399999999999999</v>
      </c>
      <c r="AF60">
        <f>ROUND(IF(Table1_1[[#This Row],[Total_Purchases]]=0,0,(Table1_1[[#This Row],[Total_Spend]]*(Table1_1[[#This Row],[NumCatalogPurchases]]/Table1_1[[#This Row],[Total_Purchases]]))),2)</f>
        <v>0</v>
      </c>
      <c r="AG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0" s="6">
        <f ca="1">YEAR(TODAY())-B60</f>
        <v>53</v>
      </c>
      <c r="AI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0" t="s">
        <v>39</v>
      </c>
    </row>
    <row r="61" spans="1:36" x14ac:dyDescent="0.3">
      <c r="A61">
        <v>286</v>
      </c>
      <c r="B61">
        <v>1952</v>
      </c>
      <c r="C61" t="s">
        <v>28</v>
      </c>
      <c r="D61" t="s">
        <v>31</v>
      </c>
      <c r="E61">
        <v>44213</v>
      </c>
      <c r="F61">
        <v>1</v>
      </c>
      <c r="G61">
        <v>1</v>
      </c>
      <c r="H61" s="2" t="str">
        <f ca="1">TEXT(Table1_1[[#This Row],[Dt_Customer]],"yyyy-mm-dd")</f>
        <v>2013-11-29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>Table1_1[[#This Row],[MntWines]]+Table1_1[[#This Row],[MntFruits]]+Table1_1[[#This Row],[MntMeatProducts]]+Table1_1[[#This Row],[MntFishProducts]]+Table1_1[[#This Row],[MntSweetProducts]]+Table1_1[[#This Row],[MntGoldProds]]</f>
        <v>152</v>
      </c>
      <c r="AC61">
        <f>Table1_1[[#This Row],[NumWebPurchases]]+Table1_1[[#This Row],[NumCatalogPurchases]]+Table1_1[[#This Row],[NumStorePurchases]]</f>
        <v>8</v>
      </c>
      <c r="AD61">
        <f>ROUND(IF(Table1_1[[#This Row],[Total_Purchases]]=0,0,(Table1_1[[#This Row],[Total_Spend]]*(Table1_1[[#This Row],[NumWebPurchases]]/Table1_1[[#This Row],[Total_Purchases]]))),2)</f>
        <v>38</v>
      </c>
      <c r="AE61">
        <f>ROUND(IF(Table1_1[[#This Row],[Total_Purchases]]=0,0,(Table1_1[[#This Row],[Total_Spend]]*(Table1_1[[#This Row],[NumStorePurchases]]/Table1_1[[#This Row],[Total_Purchases]]))),2)</f>
        <v>95</v>
      </c>
      <c r="AF61">
        <f>ROUND(IF(Table1_1[[#This Row],[Total_Purchases]]=0,0,(Table1_1[[#This Row],[Total_Spend]]*(Table1_1[[#This Row],[NumCatalogPurchases]]/Table1_1[[#This Row],[Total_Purchases]]))),2)</f>
        <v>19</v>
      </c>
      <c r="AG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1" s="6">
        <f ca="1">YEAR(TODAY())-B61</f>
        <v>74</v>
      </c>
      <c r="AI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1" t="s">
        <v>30</v>
      </c>
    </row>
    <row r="62" spans="1:36" x14ac:dyDescent="0.3">
      <c r="A62">
        <v>291</v>
      </c>
      <c r="B62">
        <v>1970</v>
      </c>
      <c r="C62" t="s">
        <v>28</v>
      </c>
      <c r="D62" t="s">
        <v>33</v>
      </c>
      <c r="E62">
        <v>72940</v>
      </c>
      <c r="F62">
        <v>0</v>
      </c>
      <c r="G62">
        <v>0</v>
      </c>
      <c r="H62" s="2" t="str">
        <f ca="1">TEXT(Table1_1[[#This Row],[Dt_Customer]],"yyyy-mm-dd")</f>
        <v>2013-06-19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>Table1_1[[#This Row],[MntWines]]+Table1_1[[#This Row],[MntFruits]]+Table1_1[[#This Row],[MntMeatProducts]]+Table1_1[[#This Row],[MntFishProducts]]+Table1_1[[#This Row],[MntSweetProducts]]+Table1_1[[#This Row],[MntGoldProds]]</f>
        <v>981</v>
      </c>
      <c r="AC62">
        <f>Table1_1[[#This Row],[NumWebPurchases]]+Table1_1[[#This Row],[NumCatalogPurchases]]+Table1_1[[#This Row],[NumStorePurchases]]</f>
        <v>12</v>
      </c>
      <c r="AD62">
        <f>ROUND(IF(Table1_1[[#This Row],[Total_Purchases]]=0,0,(Table1_1[[#This Row],[Total_Spend]]*(Table1_1[[#This Row],[NumWebPurchases]]/Table1_1[[#This Row],[Total_Purchases]]))),2)</f>
        <v>245.25</v>
      </c>
      <c r="AE62">
        <f>ROUND(IF(Table1_1[[#This Row],[Total_Purchases]]=0,0,(Table1_1[[#This Row],[Total_Spend]]*(Table1_1[[#This Row],[NumStorePurchases]]/Table1_1[[#This Row],[Total_Purchases]]))),2)</f>
        <v>490.5</v>
      </c>
      <c r="AF62">
        <f>ROUND(IF(Table1_1[[#This Row],[Total_Purchases]]=0,0,(Table1_1[[#This Row],[Total_Spend]]*(Table1_1[[#This Row],[NumCatalogPurchases]]/Table1_1[[#This Row],[Total_Purchases]]))),2)</f>
        <v>245.25</v>
      </c>
      <c r="AG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2" s="6">
        <f ca="1">YEAR(TODAY())-B62</f>
        <v>56</v>
      </c>
      <c r="AI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2" t="s">
        <v>43</v>
      </c>
    </row>
    <row r="63" spans="1:36" x14ac:dyDescent="0.3">
      <c r="A63">
        <v>295</v>
      </c>
      <c r="B63">
        <v>1989</v>
      </c>
      <c r="C63" t="s">
        <v>28</v>
      </c>
      <c r="D63" t="s">
        <v>31</v>
      </c>
      <c r="E63">
        <v>81217</v>
      </c>
      <c r="F63">
        <v>0</v>
      </c>
      <c r="G63">
        <v>0</v>
      </c>
      <c r="H63" s="2" t="str">
        <f ca="1">TEXT(Table1_1[[#This Row],[Dt_Customer]],"yyyy-mm-dd")</f>
        <v>2013-07-19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>Table1_1[[#This Row],[MntWines]]+Table1_1[[#This Row],[MntFruits]]+Table1_1[[#This Row],[MntMeatProducts]]+Table1_1[[#This Row],[MntFishProducts]]+Table1_1[[#This Row],[MntSweetProducts]]+Table1_1[[#This Row],[MntGoldProds]]</f>
        <v>1157</v>
      </c>
      <c r="AC63">
        <f>Table1_1[[#This Row],[NumWebPurchases]]+Table1_1[[#This Row],[NumCatalogPurchases]]+Table1_1[[#This Row],[NumStorePurchases]]</f>
        <v>21</v>
      </c>
      <c r="AD63">
        <f>ROUND(IF(Table1_1[[#This Row],[Total_Purchases]]=0,0,(Table1_1[[#This Row],[Total_Spend]]*(Table1_1[[#This Row],[NumWebPurchases]]/Table1_1[[#This Row],[Total_Purchases]]))),2)</f>
        <v>165.29</v>
      </c>
      <c r="AE63">
        <f>ROUND(IF(Table1_1[[#This Row],[Total_Purchases]]=0,0,(Table1_1[[#This Row],[Total_Spend]]*(Table1_1[[#This Row],[NumStorePurchases]]/Table1_1[[#This Row],[Total_Purchases]]))),2)</f>
        <v>606.04999999999995</v>
      </c>
      <c r="AF63">
        <f>ROUND(IF(Table1_1[[#This Row],[Total_Purchases]]=0,0,(Table1_1[[#This Row],[Total_Spend]]*(Table1_1[[#This Row],[NumCatalogPurchases]]/Table1_1[[#This Row],[Total_Purchases]]))),2)</f>
        <v>385.67</v>
      </c>
      <c r="AG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3" s="6">
        <f ca="1">YEAR(TODAY())-B63</f>
        <v>37</v>
      </c>
      <c r="AI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3" t="s">
        <v>30</v>
      </c>
    </row>
    <row r="64" spans="1:36" x14ac:dyDescent="0.3">
      <c r="A64">
        <v>304</v>
      </c>
      <c r="B64">
        <v>1981</v>
      </c>
      <c r="C64" t="s">
        <v>41</v>
      </c>
      <c r="D64" t="s">
        <v>31</v>
      </c>
      <c r="E64">
        <v>22944</v>
      </c>
      <c r="F64">
        <v>1</v>
      </c>
      <c r="G64">
        <v>0</v>
      </c>
      <c r="H64" s="2" t="str">
        <f ca="1">TEXT(Table1_1[[#This Row],[Dt_Customer]],"yyyy-mm-dd")</f>
        <v>2013-12-23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64">
        <f>Table1_1[[#This Row],[NumWebPurchases]]+Table1_1[[#This Row],[NumCatalogPurchases]]+Table1_1[[#This Row],[NumStorePurchases]]</f>
        <v>6</v>
      </c>
      <c r="AD64">
        <f>ROUND(IF(Table1_1[[#This Row],[Total_Purchases]]=0,0,(Table1_1[[#This Row],[Total_Spend]]*(Table1_1[[#This Row],[NumWebPurchases]]/Table1_1[[#This Row],[Total_Purchases]]))),2)</f>
        <v>38</v>
      </c>
      <c r="AE64">
        <f>ROUND(IF(Table1_1[[#This Row],[Total_Purchases]]=0,0,(Table1_1[[#This Row],[Total_Spend]]*(Table1_1[[#This Row],[NumStorePurchases]]/Table1_1[[#This Row],[Total_Purchases]]))),2)</f>
        <v>38</v>
      </c>
      <c r="AF64">
        <f>ROUND(IF(Table1_1[[#This Row],[Total_Purchases]]=0,0,(Table1_1[[#This Row],[Total_Spend]]*(Table1_1[[#This Row],[NumCatalogPurchases]]/Table1_1[[#This Row],[Total_Purchases]]))),2)</f>
        <v>0</v>
      </c>
      <c r="AG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4" s="6">
        <f ca="1">YEAR(TODAY())-B64</f>
        <v>45</v>
      </c>
      <c r="AI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" t="s">
        <v>30</v>
      </c>
    </row>
    <row r="65" spans="1:36" x14ac:dyDescent="0.3">
      <c r="A65">
        <v>309</v>
      </c>
      <c r="B65">
        <v>1961</v>
      </c>
      <c r="C65" t="s">
        <v>37</v>
      </c>
      <c r="D65" t="s">
        <v>35</v>
      </c>
      <c r="E65">
        <v>63342</v>
      </c>
      <c r="F65">
        <v>0</v>
      </c>
      <c r="G65">
        <v>1</v>
      </c>
      <c r="H65" s="2" t="str">
        <f ca="1">TEXT(Table1_1[[#This Row],[Dt_Customer]],"yyyy-mm-dd")</f>
        <v>2012-10-16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f>Table1_1[[#This Row],[MntWines]]+Table1_1[[#This Row],[MntFruits]]+Table1_1[[#This Row],[MntMeatProducts]]+Table1_1[[#This Row],[MntFishProducts]]+Table1_1[[#This Row],[MntSweetProducts]]+Table1_1[[#This Row],[MntGoldProds]]</f>
        <v>1101</v>
      </c>
      <c r="AC65">
        <f>Table1_1[[#This Row],[NumWebPurchases]]+Table1_1[[#This Row],[NumCatalogPurchases]]+Table1_1[[#This Row],[NumStorePurchases]]</f>
        <v>16</v>
      </c>
      <c r="AD65">
        <f>ROUND(IF(Table1_1[[#This Row],[Total_Purchases]]=0,0,(Table1_1[[#This Row],[Total_Spend]]*(Table1_1[[#This Row],[NumWebPurchases]]/Table1_1[[#This Row],[Total_Purchases]]))),2)</f>
        <v>550.5</v>
      </c>
      <c r="AE65">
        <f>ROUND(IF(Table1_1[[#This Row],[Total_Purchases]]=0,0,(Table1_1[[#This Row],[Total_Spend]]*(Table1_1[[#This Row],[NumStorePurchases]]/Table1_1[[#This Row],[Total_Purchases]]))),2)</f>
        <v>344.06</v>
      </c>
      <c r="AF65">
        <f>ROUND(IF(Table1_1[[#This Row],[Total_Purchases]]=0,0,(Table1_1[[#This Row],[Total_Spend]]*(Table1_1[[#This Row],[NumCatalogPurchases]]/Table1_1[[#This Row],[Total_Purchases]]))),2)</f>
        <v>206.44</v>
      </c>
      <c r="AG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5" s="6">
        <f ca="1">YEAR(TODAY())-B65</f>
        <v>65</v>
      </c>
      <c r="AI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" t="s">
        <v>43</v>
      </c>
    </row>
    <row r="66" spans="1:36" x14ac:dyDescent="0.3">
      <c r="A66">
        <v>310</v>
      </c>
      <c r="B66">
        <v>1970</v>
      </c>
      <c r="C66" t="s">
        <v>41</v>
      </c>
      <c r="D66" t="s">
        <v>33</v>
      </c>
      <c r="E66">
        <v>61872</v>
      </c>
      <c r="F66">
        <v>0</v>
      </c>
      <c r="G66">
        <v>1</v>
      </c>
      <c r="H66" s="2" t="str">
        <f ca="1">TEXT(Table1_1[[#This Row],[Dt_Customer]],"yyyy-mm-dd")</f>
        <v>2013-12-13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>Table1_1[[#This Row],[MntWines]]+Table1_1[[#This Row],[MntFruits]]+Table1_1[[#This Row],[MntMeatProducts]]+Table1_1[[#This Row],[MntFishProducts]]+Table1_1[[#This Row],[MntSweetProducts]]+Table1_1[[#This Row],[MntGoldProds]]</f>
        <v>573</v>
      </c>
      <c r="AC66">
        <f>Table1_1[[#This Row],[NumWebPurchases]]+Table1_1[[#This Row],[NumCatalogPurchases]]+Table1_1[[#This Row],[NumStorePurchases]]</f>
        <v>17</v>
      </c>
      <c r="AD66">
        <f>ROUND(IF(Table1_1[[#This Row],[Total_Purchases]]=0,0,(Table1_1[[#This Row],[Total_Spend]]*(Table1_1[[#This Row],[NumWebPurchases]]/Table1_1[[#This Row],[Total_Purchases]]))),2)</f>
        <v>134.82</v>
      </c>
      <c r="AE66">
        <f>ROUND(IF(Table1_1[[#This Row],[Total_Purchases]]=0,0,(Table1_1[[#This Row],[Total_Spend]]*(Table1_1[[#This Row],[NumStorePurchases]]/Table1_1[[#This Row],[Total_Purchases]]))),2)</f>
        <v>303.35000000000002</v>
      </c>
      <c r="AF66">
        <f>ROUND(IF(Table1_1[[#This Row],[Total_Purchases]]=0,0,(Table1_1[[#This Row],[Total_Spend]]*(Table1_1[[#This Row],[NumCatalogPurchases]]/Table1_1[[#This Row],[Total_Purchases]]))),2)</f>
        <v>134.82</v>
      </c>
      <c r="AG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6" s="6">
        <f ca="1">YEAR(TODAY())-B66</f>
        <v>56</v>
      </c>
      <c r="AI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6" t="s">
        <v>32</v>
      </c>
    </row>
    <row r="67" spans="1:36" x14ac:dyDescent="0.3">
      <c r="A67">
        <v>313</v>
      </c>
      <c r="B67">
        <v>1968</v>
      </c>
      <c r="C67" t="s">
        <v>28</v>
      </c>
      <c r="D67" t="s">
        <v>42</v>
      </c>
      <c r="E67">
        <v>73455</v>
      </c>
      <c r="F67">
        <v>0</v>
      </c>
      <c r="G67">
        <v>0</v>
      </c>
      <c r="H67" s="2" t="str">
        <f ca="1">TEXT(Table1_1[[#This Row],[Dt_Customer]],"yyyy-mm-dd")</f>
        <v>2013-10-28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f>Table1_1[[#This Row],[MntWines]]+Table1_1[[#This Row],[MntFruits]]+Table1_1[[#This Row],[MntMeatProducts]]+Table1_1[[#This Row],[MntFishProducts]]+Table1_1[[#This Row],[MntSweetProducts]]+Table1_1[[#This Row],[MntGoldProds]]</f>
        <v>2088</v>
      </c>
      <c r="AC67">
        <f>Table1_1[[#This Row],[NumWebPurchases]]+Table1_1[[#This Row],[NumCatalogPurchases]]+Table1_1[[#This Row],[NumStorePurchases]]</f>
        <v>21</v>
      </c>
      <c r="AD67">
        <f>ROUND(IF(Table1_1[[#This Row],[Total_Purchases]]=0,0,(Table1_1[[#This Row],[Total_Spend]]*(Table1_1[[#This Row],[NumWebPurchases]]/Table1_1[[#This Row],[Total_Purchases]]))),2)</f>
        <v>596.57000000000005</v>
      </c>
      <c r="AE67">
        <f>ROUND(IF(Table1_1[[#This Row],[Total_Purchases]]=0,0,(Table1_1[[#This Row],[Total_Spend]]*(Table1_1[[#This Row],[NumStorePurchases]]/Table1_1[[#This Row],[Total_Purchases]]))),2)</f>
        <v>994.29</v>
      </c>
      <c r="AF67">
        <f>ROUND(IF(Table1_1[[#This Row],[Total_Purchases]]=0,0,(Table1_1[[#This Row],[Total_Spend]]*(Table1_1[[#This Row],[NumCatalogPurchases]]/Table1_1[[#This Row],[Total_Purchases]]))),2)</f>
        <v>497.14</v>
      </c>
      <c r="AG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7" s="6">
        <f ca="1">YEAR(TODAY())-B67</f>
        <v>58</v>
      </c>
      <c r="AI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7" t="s">
        <v>43</v>
      </c>
    </row>
    <row r="68" spans="1:36" x14ac:dyDescent="0.3">
      <c r="A68">
        <v>322</v>
      </c>
      <c r="B68">
        <v>1978</v>
      </c>
      <c r="C68" t="s">
        <v>28</v>
      </c>
      <c r="D68" t="s">
        <v>35</v>
      </c>
      <c r="E68">
        <v>42554</v>
      </c>
      <c r="F68">
        <v>1</v>
      </c>
      <c r="G68">
        <v>1</v>
      </c>
      <c r="H68" s="2" t="str">
        <f ca="1">TEXT(Table1_1[[#This Row],[Dt_Customer]],"yyyy-mm-dd")</f>
        <v>2013-01-12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68">
        <f>Table1_1[[#This Row],[NumWebPurchases]]+Table1_1[[#This Row],[NumCatalogPurchases]]+Table1_1[[#This Row],[NumStorePurchases]]</f>
        <v>5</v>
      </c>
      <c r="AD68">
        <f>ROUND(IF(Table1_1[[#This Row],[Total_Purchases]]=0,0,(Table1_1[[#This Row],[Total_Spend]]*(Table1_1[[#This Row],[NumWebPurchases]]/Table1_1[[#This Row],[Total_Purchases]]))),2)</f>
        <v>16.399999999999999</v>
      </c>
      <c r="AE68">
        <f>ROUND(IF(Table1_1[[#This Row],[Total_Purchases]]=0,0,(Table1_1[[#This Row],[Total_Spend]]*(Table1_1[[#This Row],[NumStorePurchases]]/Table1_1[[#This Row],[Total_Purchases]]))),2)</f>
        <v>24.6</v>
      </c>
      <c r="AF68">
        <f>ROUND(IF(Table1_1[[#This Row],[Total_Purchases]]=0,0,(Table1_1[[#This Row],[Total_Spend]]*(Table1_1[[#This Row],[NumCatalogPurchases]]/Table1_1[[#This Row],[Total_Purchases]]))),2)</f>
        <v>0</v>
      </c>
      <c r="AG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8" s="6">
        <f ca="1">YEAR(TODAY())-B68</f>
        <v>48</v>
      </c>
      <c r="AI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8" t="s">
        <v>36</v>
      </c>
    </row>
    <row r="69" spans="1:36" x14ac:dyDescent="0.3">
      <c r="A69">
        <v>326</v>
      </c>
      <c r="B69">
        <v>1973</v>
      </c>
      <c r="C69" t="s">
        <v>28</v>
      </c>
      <c r="D69" t="s">
        <v>33</v>
      </c>
      <c r="E69">
        <v>51148</v>
      </c>
      <c r="F69">
        <v>1</v>
      </c>
      <c r="G69">
        <v>1</v>
      </c>
      <c r="H69" s="2" t="str">
        <f ca="1">TEXT(Table1_1[[#This Row],[Dt_Customer]],"yyyy-mm-dd")</f>
        <v>2013-02-18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>Table1_1[[#This Row],[MntWines]]+Table1_1[[#This Row],[MntFruits]]+Table1_1[[#This Row],[MntMeatProducts]]+Table1_1[[#This Row],[MntFishProducts]]+Table1_1[[#This Row],[MntSweetProducts]]+Table1_1[[#This Row],[MntGoldProds]]</f>
        <v>315</v>
      </c>
      <c r="AC69">
        <f>Table1_1[[#This Row],[NumWebPurchases]]+Table1_1[[#This Row],[NumCatalogPurchases]]+Table1_1[[#This Row],[NumStorePurchases]]</f>
        <v>12</v>
      </c>
      <c r="AD69">
        <f>ROUND(IF(Table1_1[[#This Row],[Total_Purchases]]=0,0,(Table1_1[[#This Row],[Total_Spend]]*(Table1_1[[#This Row],[NumWebPurchases]]/Table1_1[[#This Row],[Total_Purchases]]))),2)</f>
        <v>131.25</v>
      </c>
      <c r="AE69">
        <f>ROUND(IF(Table1_1[[#This Row],[Total_Purchases]]=0,0,(Table1_1[[#This Row],[Total_Spend]]*(Table1_1[[#This Row],[NumStorePurchases]]/Table1_1[[#This Row],[Total_Purchases]]))),2)</f>
        <v>157.5</v>
      </c>
      <c r="AF69">
        <f>ROUND(IF(Table1_1[[#This Row],[Total_Purchases]]=0,0,(Table1_1[[#This Row],[Total_Spend]]*(Table1_1[[#This Row],[NumCatalogPurchases]]/Table1_1[[#This Row],[Total_Purchases]]))),2)</f>
        <v>26.25</v>
      </c>
      <c r="AG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" s="6">
        <f ca="1">YEAR(TODAY())-B69</f>
        <v>53</v>
      </c>
      <c r="AI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9" t="s">
        <v>40</v>
      </c>
    </row>
    <row r="70" spans="1:36" x14ac:dyDescent="0.3">
      <c r="A70">
        <v>332</v>
      </c>
      <c r="B70">
        <v>1957</v>
      </c>
      <c r="C70" t="s">
        <v>28</v>
      </c>
      <c r="D70" t="s">
        <v>33</v>
      </c>
      <c r="E70">
        <v>47743</v>
      </c>
      <c r="F70">
        <v>0</v>
      </c>
      <c r="G70">
        <v>1</v>
      </c>
      <c r="H70" s="2" t="str">
        <f ca="1">TEXT(Table1_1[[#This Row],[Dt_Customer]],"yyyy-mm-dd")</f>
        <v>2013-03-22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f>Table1_1[[#This Row],[MntWines]]+Table1_1[[#This Row],[MntFruits]]+Table1_1[[#This Row],[MntMeatProducts]]+Table1_1[[#This Row],[MntFishProducts]]+Table1_1[[#This Row],[MntSweetProducts]]+Table1_1[[#This Row],[MntGoldProds]]</f>
        <v>275</v>
      </c>
      <c r="AC70">
        <f>Table1_1[[#This Row],[NumWebPurchases]]+Table1_1[[#This Row],[NumCatalogPurchases]]+Table1_1[[#This Row],[NumStorePurchases]]</f>
        <v>11</v>
      </c>
      <c r="AD70">
        <f>ROUND(IF(Table1_1[[#This Row],[Total_Purchases]]=0,0,(Table1_1[[#This Row],[Total_Spend]]*(Table1_1[[#This Row],[NumWebPurchases]]/Table1_1[[#This Row],[Total_Purchases]]))),2)</f>
        <v>100</v>
      </c>
      <c r="AE70">
        <f>ROUND(IF(Table1_1[[#This Row],[Total_Purchases]]=0,0,(Table1_1[[#This Row],[Total_Spend]]*(Table1_1[[#This Row],[NumStorePurchases]]/Table1_1[[#This Row],[Total_Purchases]]))),2)</f>
        <v>150</v>
      </c>
      <c r="AF70">
        <f>ROUND(IF(Table1_1[[#This Row],[Total_Purchases]]=0,0,(Table1_1[[#This Row],[Total_Spend]]*(Table1_1[[#This Row],[NumCatalogPurchases]]/Table1_1[[#This Row],[Total_Purchases]]))),2)</f>
        <v>25</v>
      </c>
      <c r="AG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" s="6">
        <f ca="1">YEAR(TODAY())-B70</f>
        <v>69</v>
      </c>
      <c r="AI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" t="s">
        <v>30</v>
      </c>
    </row>
    <row r="71" spans="1:36" x14ac:dyDescent="0.3">
      <c r="A71">
        <v>339</v>
      </c>
      <c r="B71">
        <v>1972</v>
      </c>
      <c r="C71" t="s">
        <v>37</v>
      </c>
      <c r="D71" t="s">
        <v>33</v>
      </c>
      <c r="E71">
        <v>57091</v>
      </c>
      <c r="F71">
        <v>0</v>
      </c>
      <c r="G71">
        <v>1</v>
      </c>
      <c r="H71" s="2" t="str">
        <f ca="1">TEXT(Table1_1[[#This Row],[Dt_Customer]],"yyyy-mm-dd")</f>
        <v>2012-11-23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f>Table1_1[[#This Row],[MntWines]]+Table1_1[[#This Row],[MntFruits]]+Table1_1[[#This Row],[MntMeatProducts]]+Table1_1[[#This Row],[MntFishProducts]]+Table1_1[[#This Row],[MntSweetProducts]]+Table1_1[[#This Row],[MntGoldProds]]</f>
        <v>496</v>
      </c>
      <c r="AC71">
        <f>Table1_1[[#This Row],[NumWebPurchases]]+Table1_1[[#This Row],[NumCatalogPurchases]]+Table1_1[[#This Row],[NumStorePurchases]]</f>
        <v>16</v>
      </c>
      <c r="AD71">
        <f>ROUND(IF(Table1_1[[#This Row],[Total_Purchases]]=0,0,(Table1_1[[#This Row],[Total_Spend]]*(Table1_1[[#This Row],[NumWebPurchases]]/Table1_1[[#This Row],[Total_Purchases]]))),2)</f>
        <v>279</v>
      </c>
      <c r="AE71">
        <f>ROUND(IF(Table1_1[[#This Row],[Total_Purchases]]=0,0,(Table1_1[[#This Row],[Total_Spend]]*(Table1_1[[#This Row],[NumStorePurchases]]/Table1_1[[#This Row],[Total_Purchases]]))),2)</f>
        <v>155</v>
      </c>
      <c r="AF71">
        <f>ROUND(IF(Table1_1[[#This Row],[Total_Purchases]]=0,0,(Table1_1[[#This Row],[Total_Spend]]*(Table1_1[[#This Row],[NumCatalogPurchases]]/Table1_1[[#This Row],[Total_Purchases]]))),2)</f>
        <v>62</v>
      </c>
      <c r="AG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1" s="6">
        <f ca="1">YEAR(TODAY())-B71</f>
        <v>54</v>
      </c>
      <c r="AI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1" t="s">
        <v>30</v>
      </c>
    </row>
    <row r="72" spans="1:36" x14ac:dyDescent="0.3">
      <c r="A72">
        <v>340</v>
      </c>
      <c r="B72">
        <v>1970</v>
      </c>
      <c r="C72" t="s">
        <v>28</v>
      </c>
      <c r="D72" t="s">
        <v>29</v>
      </c>
      <c r="E72">
        <v>72967</v>
      </c>
      <c r="F72">
        <v>0</v>
      </c>
      <c r="G72">
        <v>1</v>
      </c>
      <c r="H72" s="2" t="str">
        <f ca="1">TEXT(Table1_1[[#This Row],[Dt_Customer]],"yyyy-mm-dd")</f>
        <v>2012-12-15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f>Table1_1[[#This Row],[MntWines]]+Table1_1[[#This Row],[MntFruits]]+Table1_1[[#This Row],[MntMeatProducts]]+Table1_1[[#This Row],[MntFishProducts]]+Table1_1[[#This Row],[MntSweetProducts]]+Table1_1[[#This Row],[MntGoldProds]]</f>
        <v>497</v>
      </c>
      <c r="AC72">
        <f>Table1_1[[#This Row],[NumWebPurchases]]+Table1_1[[#This Row],[NumCatalogPurchases]]+Table1_1[[#This Row],[NumStorePurchases]]</f>
        <v>17</v>
      </c>
      <c r="AD72">
        <f>ROUND(IF(Table1_1[[#This Row],[Total_Purchases]]=0,0,(Table1_1[[#This Row],[Total_Spend]]*(Table1_1[[#This Row],[NumWebPurchases]]/Table1_1[[#This Row],[Total_Purchases]]))),2)</f>
        <v>204.65</v>
      </c>
      <c r="AE72">
        <f>ROUND(IF(Table1_1[[#This Row],[Total_Purchases]]=0,0,(Table1_1[[#This Row],[Total_Spend]]*(Table1_1[[#This Row],[NumStorePurchases]]/Table1_1[[#This Row],[Total_Purchases]]))),2)</f>
        <v>233.88</v>
      </c>
      <c r="AF72">
        <f>ROUND(IF(Table1_1[[#This Row],[Total_Purchases]]=0,0,(Table1_1[[#This Row],[Total_Spend]]*(Table1_1[[#This Row],[NumCatalogPurchases]]/Table1_1[[#This Row],[Total_Purchases]]))),2)</f>
        <v>58.47</v>
      </c>
      <c r="AG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" s="6">
        <f ca="1">YEAR(TODAY())-B72</f>
        <v>56</v>
      </c>
      <c r="AI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2" t="s">
        <v>39</v>
      </c>
    </row>
    <row r="73" spans="1:36" x14ac:dyDescent="0.3">
      <c r="A73">
        <v>347</v>
      </c>
      <c r="B73">
        <v>1976</v>
      </c>
      <c r="C73" t="s">
        <v>28</v>
      </c>
      <c r="D73" t="s">
        <v>29</v>
      </c>
      <c r="E73">
        <v>40780</v>
      </c>
      <c r="F73">
        <v>0</v>
      </c>
      <c r="G73">
        <v>1</v>
      </c>
      <c r="H73" s="2" t="str">
        <f ca="1">TEXT(Table1_1[[#This Row],[Dt_Customer]],"yyyy-mm-dd")</f>
        <v>2012-09-08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f>Table1_1[[#This Row],[MntWines]]+Table1_1[[#This Row],[MntFruits]]+Table1_1[[#This Row],[MntMeatProducts]]+Table1_1[[#This Row],[MntFishProducts]]+Table1_1[[#This Row],[MntSweetProducts]]+Table1_1[[#This Row],[MntGoldProds]]</f>
        <v>377</v>
      </c>
      <c r="AC73">
        <f>Table1_1[[#This Row],[NumWebPurchases]]+Table1_1[[#This Row],[NumCatalogPurchases]]+Table1_1[[#This Row],[NumStorePurchases]]</f>
        <v>13</v>
      </c>
      <c r="AD73">
        <f>ROUND(IF(Table1_1[[#This Row],[Total_Purchases]]=0,0,(Table1_1[[#This Row],[Total_Spend]]*(Table1_1[[#This Row],[NumWebPurchases]]/Table1_1[[#This Row],[Total_Purchases]]))),2)</f>
        <v>203</v>
      </c>
      <c r="AE73">
        <f>ROUND(IF(Table1_1[[#This Row],[Total_Purchases]]=0,0,(Table1_1[[#This Row],[Total_Spend]]*(Table1_1[[#This Row],[NumStorePurchases]]/Table1_1[[#This Row],[Total_Purchases]]))),2)</f>
        <v>145</v>
      </c>
      <c r="AF73">
        <f>ROUND(IF(Table1_1[[#This Row],[Total_Purchases]]=0,0,(Table1_1[[#This Row],[Total_Spend]]*(Table1_1[[#This Row],[NumCatalogPurchases]]/Table1_1[[#This Row],[Total_Purchases]]))),2)</f>
        <v>29</v>
      </c>
      <c r="AG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3" s="6">
        <f ca="1">YEAR(TODAY())-B73</f>
        <v>50</v>
      </c>
      <c r="AI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" t="s">
        <v>32</v>
      </c>
    </row>
    <row r="74" spans="1:36" x14ac:dyDescent="0.3">
      <c r="A74">
        <v>359</v>
      </c>
      <c r="B74">
        <v>1950</v>
      </c>
      <c r="C74" t="s">
        <v>28</v>
      </c>
      <c r="D74" t="s">
        <v>35</v>
      </c>
      <c r="E74">
        <v>48070</v>
      </c>
      <c r="F74">
        <v>0</v>
      </c>
      <c r="G74">
        <v>1</v>
      </c>
      <c r="H74" s="2" t="str">
        <f ca="1">TEXT(Table1_1[[#This Row],[Dt_Customer]],"yyyy-mm-dd")</f>
        <v>2013-01-13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f>Table1_1[[#This Row],[MntWines]]+Table1_1[[#This Row],[MntFruits]]+Table1_1[[#This Row],[MntMeatProducts]]+Table1_1[[#This Row],[MntFishProducts]]+Table1_1[[#This Row],[MntSweetProducts]]+Table1_1[[#This Row],[MntGoldProds]]</f>
        <v>504</v>
      </c>
      <c r="AC74">
        <f>Table1_1[[#This Row],[NumWebPurchases]]+Table1_1[[#This Row],[NumCatalogPurchases]]+Table1_1[[#This Row],[NumStorePurchases]]</f>
        <v>16</v>
      </c>
      <c r="AD74">
        <f>ROUND(IF(Table1_1[[#This Row],[Total_Purchases]]=0,0,(Table1_1[[#This Row],[Total_Spend]]*(Table1_1[[#This Row],[NumWebPurchases]]/Table1_1[[#This Row],[Total_Purchases]]))),2)</f>
        <v>252</v>
      </c>
      <c r="AE74">
        <f>ROUND(IF(Table1_1[[#This Row],[Total_Purchases]]=0,0,(Table1_1[[#This Row],[Total_Spend]]*(Table1_1[[#This Row],[NumStorePurchases]]/Table1_1[[#This Row],[Total_Purchases]]))),2)</f>
        <v>189</v>
      </c>
      <c r="AF74">
        <f>ROUND(IF(Table1_1[[#This Row],[Total_Purchases]]=0,0,(Table1_1[[#This Row],[Total_Spend]]*(Table1_1[[#This Row],[NumCatalogPurchases]]/Table1_1[[#This Row],[Total_Purchases]]))),2)</f>
        <v>63</v>
      </c>
      <c r="AG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4" s="6">
        <f ca="1">YEAR(TODAY())-B74</f>
        <v>76</v>
      </c>
      <c r="AI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4" t="s">
        <v>30</v>
      </c>
    </row>
    <row r="75" spans="1:36" x14ac:dyDescent="0.3">
      <c r="A75">
        <v>361</v>
      </c>
      <c r="B75">
        <v>1969</v>
      </c>
      <c r="C75" t="s">
        <v>41</v>
      </c>
      <c r="D75" t="s">
        <v>33</v>
      </c>
      <c r="E75">
        <v>43142</v>
      </c>
      <c r="F75">
        <v>1</v>
      </c>
      <c r="G75">
        <v>1</v>
      </c>
      <c r="H75" s="2" t="str">
        <f ca="1">TEXT(Table1_1[[#This Row],[Dt_Customer]],"yyyy-mm-dd")</f>
        <v>2014-02-18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75">
        <f>Table1_1[[#This Row],[NumWebPurchases]]+Table1_1[[#This Row],[NumCatalogPurchases]]+Table1_1[[#This Row],[NumStorePurchases]]</f>
        <v>3</v>
      </c>
      <c r="AD75">
        <f>ROUND(IF(Table1_1[[#This Row],[Total_Purchases]]=0,0,(Table1_1[[#This Row],[Total_Spend]]*(Table1_1[[#This Row],[NumWebPurchases]]/Table1_1[[#This Row],[Total_Purchases]]))),2)</f>
        <v>6.67</v>
      </c>
      <c r="AE75">
        <f>ROUND(IF(Table1_1[[#This Row],[Total_Purchases]]=0,0,(Table1_1[[#This Row],[Total_Spend]]*(Table1_1[[#This Row],[NumStorePurchases]]/Table1_1[[#This Row],[Total_Purchases]]))),2)</f>
        <v>13.33</v>
      </c>
      <c r="AF75">
        <f>ROUND(IF(Table1_1[[#This Row],[Total_Purchases]]=0,0,(Table1_1[[#This Row],[Total_Spend]]*(Table1_1[[#This Row],[NumCatalogPurchases]]/Table1_1[[#This Row],[Total_Purchases]]))),2)</f>
        <v>0</v>
      </c>
      <c r="AG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5" s="6">
        <f ca="1">YEAR(TODAY())-B75</f>
        <v>57</v>
      </c>
      <c r="AI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5" t="s">
        <v>36</v>
      </c>
    </row>
    <row r="76" spans="1:36" x14ac:dyDescent="0.3">
      <c r="A76">
        <v>367</v>
      </c>
      <c r="B76">
        <v>1978</v>
      </c>
      <c r="C76" t="s">
        <v>38</v>
      </c>
      <c r="D76" t="s">
        <v>33</v>
      </c>
      <c r="E76">
        <v>36550</v>
      </c>
      <c r="F76">
        <v>1</v>
      </c>
      <c r="G76">
        <v>0</v>
      </c>
      <c r="H76" s="2" t="str">
        <f ca="1">TEXT(Table1_1[[#This Row],[Dt_Customer]],"yyyy-mm-dd")</f>
        <v>2013-02-19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f>Table1_1[[#This Row],[MntWines]]+Table1_1[[#This Row],[MntFruits]]+Table1_1[[#This Row],[MntMeatProducts]]+Table1_1[[#This Row],[MntFishProducts]]+Table1_1[[#This Row],[MntSweetProducts]]+Table1_1[[#This Row],[MntGoldProds]]</f>
        <v>577</v>
      </c>
      <c r="AC76">
        <f>Table1_1[[#This Row],[NumWebPurchases]]+Table1_1[[#This Row],[NumCatalogPurchases]]+Table1_1[[#This Row],[NumStorePurchases]]</f>
        <v>15</v>
      </c>
      <c r="AD76">
        <f>ROUND(IF(Table1_1[[#This Row],[Total_Purchases]]=0,0,(Table1_1[[#This Row],[Total_Spend]]*(Table1_1[[#This Row],[NumWebPurchases]]/Table1_1[[#This Row],[Total_Purchases]]))),2)</f>
        <v>346.2</v>
      </c>
      <c r="AE76">
        <f>ROUND(IF(Table1_1[[#This Row],[Total_Purchases]]=0,0,(Table1_1[[#This Row],[Total_Spend]]*(Table1_1[[#This Row],[NumStorePurchases]]/Table1_1[[#This Row],[Total_Purchases]]))),2)</f>
        <v>192.33</v>
      </c>
      <c r="AF76">
        <f>ROUND(IF(Table1_1[[#This Row],[Total_Purchases]]=0,0,(Table1_1[[#This Row],[Total_Spend]]*(Table1_1[[#This Row],[NumCatalogPurchases]]/Table1_1[[#This Row],[Total_Purchases]]))),2)</f>
        <v>38.47</v>
      </c>
      <c r="AG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6" s="6">
        <f ca="1">YEAR(TODAY())-B76</f>
        <v>48</v>
      </c>
      <c r="AI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6" t="s">
        <v>32</v>
      </c>
    </row>
    <row r="77" spans="1:36" x14ac:dyDescent="0.3">
      <c r="A77">
        <v>368</v>
      </c>
      <c r="B77">
        <v>1974</v>
      </c>
      <c r="C77" t="s">
        <v>28</v>
      </c>
      <c r="D77" t="s">
        <v>33</v>
      </c>
      <c r="E77">
        <v>40049</v>
      </c>
      <c r="F77">
        <v>0</v>
      </c>
      <c r="G77">
        <v>1</v>
      </c>
      <c r="H77" s="2" t="str">
        <f ca="1">TEXT(Table1_1[[#This Row],[Dt_Customer]],"yyyy-mm-dd")</f>
        <v>2012-11-29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f>Table1_1[[#This Row],[MntWines]]+Table1_1[[#This Row],[MntFruits]]+Table1_1[[#This Row],[MntMeatProducts]]+Table1_1[[#This Row],[MntFishProducts]]+Table1_1[[#This Row],[MntSweetProducts]]+Table1_1[[#This Row],[MntGoldProds]]</f>
        <v>290</v>
      </c>
      <c r="AC77">
        <f>Table1_1[[#This Row],[NumWebPurchases]]+Table1_1[[#This Row],[NumCatalogPurchases]]+Table1_1[[#This Row],[NumStorePurchases]]</f>
        <v>11</v>
      </c>
      <c r="AD77">
        <f>ROUND(IF(Table1_1[[#This Row],[Total_Purchases]]=0,0,(Table1_1[[#This Row],[Total_Spend]]*(Table1_1[[#This Row],[NumWebPurchases]]/Table1_1[[#This Row],[Total_Purchases]]))),2)</f>
        <v>79.09</v>
      </c>
      <c r="AE77">
        <f>ROUND(IF(Table1_1[[#This Row],[Total_Purchases]]=0,0,(Table1_1[[#This Row],[Total_Spend]]*(Table1_1[[#This Row],[NumStorePurchases]]/Table1_1[[#This Row],[Total_Purchases]]))),2)</f>
        <v>158.18</v>
      </c>
      <c r="AF77">
        <f>ROUND(IF(Table1_1[[#This Row],[Total_Purchases]]=0,0,(Table1_1[[#This Row],[Total_Spend]]*(Table1_1[[#This Row],[NumCatalogPurchases]]/Table1_1[[#This Row],[Total_Purchases]]))),2)</f>
        <v>52.73</v>
      </c>
      <c r="AG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7" s="6">
        <f ca="1">YEAR(TODAY())-B77</f>
        <v>52</v>
      </c>
      <c r="AI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7" t="s">
        <v>40</v>
      </c>
    </row>
    <row r="78" spans="1:36" x14ac:dyDescent="0.3">
      <c r="A78">
        <v>375</v>
      </c>
      <c r="B78">
        <v>1954</v>
      </c>
      <c r="C78" t="s">
        <v>28</v>
      </c>
      <c r="D78" t="s">
        <v>29</v>
      </c>
      <c r="E78">
        <v>76773</v>
      </c>
      <c r="F78">
        <v>0</v>
      </c>
      <c r="G78">
        <v>0</v>
      </c>
      <c r="H78" s="2" t="str">
        <f ca="1">TEXT(Table1_1[[#This Row],[Dt_Customer]],"yyyy-mm-dd")</f>
        <v>2013-02-25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>Table1_1[[#This Row],[MntWines]]+Table1_1[[#This Row],[MntFruits]]+Table1_1[[#This Row],[MntMeatProducts]]+Table1_1[[#This Row],[MntFishProducts]]+Table1_1[[#This Row],[MntSweetProducts]]+Table1_1[[#This Row],[MntGoldProds]]</f>
        <v>1156</v>
      </c>
      <c r="AC78">
        <f>Table1_1[[#This Row],[NumWebPurchases]]+Table1_1[[#This Row],[NumCatalogPurchases]]+Table1_1[[#This Row],[NumStorePurchases]]</f>
        <v>15</v>
      </c>
      <c r="AD78">
        <f>ROUND(IF(Table1_1[[#This Row],[Total_Purchases]]=0,0,(Table1_1[[#This Row],[Total_Spend]]*(Table1_1[[#This Row],[NumWebPurchases]]/Table1_1[[#This Row],[Total_Purchases]]))),2)</f>
        <v>154.13</v>
      </c>
      <c r="AE78">
        <f>ROUND(IF(Table1_1[[#This Row],[Total_Purchases]]=0,0,(Table1_1[[#This Row],[Total_Spend]]*(Table1_1[[#This Row],[NumStorePurchases]]/Table1_1[[#This Row],[Total_Purchases]]))),2)</f>
        <v>847.73</v>
      </c>
      <c r="AF78">
        <f>ROUND(IF(Table1_1[[#This Row],[Total_Purchases]]=0,0,(Table1_1[[#This Row],[Total_Spend]]*(Table1_1[[#This Row],[NumCatalogPurchases]]/Table1_1[[#This Row],[Total_Purchases]]))),2)</f>
        <v>154.13</v>
      </c>
      <c r="AG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8" s="6">
        <f ca="1">YEAR(TODAY())-B78</f>
        <v>72</v>
      </c>
      <c r="AI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8" t="s">
        <v>30</v>
      </c>
    </row>
    <row r="79" spans="1:36" x14ac:dyDescent="0.3">
      <c r="A79">
        <v>378</v>
      </c>
      <c r="B79">
        <v>1971</v>
      </c>
      <c r="C79" t="s">
        <v>28</v>
      </c>
      <c r="D79" t="s">
        <v>33</v>
      </c>
      <c r="E79">
        <v>52531</v>
      </c>
      <c r="F79">
        <v>0</v>
      </c>
      <c r="G79">
        <v>0</v>
      </c>
      <c r="H79" s="2" t="str">
        <f ca="1">TEXT(Table1_1[[#This Row],[Dt_Customer]],"yyyy-mm-dd")</f>
        <v>2012-12-30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f>Table1_1[[#This Row],[MntWines]]+Table1_1[[#This Row],[MntFruits]]+Table1_1[[#This Row],[MntMeatProducts]]+Table1_1[[#This Row],[MntFishProducts]]+Table1_1[[#This Row],[MntSweetProducts]]+Table1_1[[#This Row],[MntGoldProds]]</f>
        <v>794</v>
      </c>
      <c r="AC79">
        <f>Table1_1[[#This Row],[NumWebPurchases]]+Table1_1[[#This Row],[NumCatalogPurchases]]+Table1_1[[#This Row],[NumStorePurchases]]</f>
        <v>19</v>
      </c>
      <c r="AD79">
        <f>ROUND(IF(Table1_1[[#This Row],[Total_Purchases]]=0,0,(Table1_1[[#This Row],[Total_Spend]]*(Table1_1[[#This Row],[NumWebPurchases]]/Table1_1[[#This Row],[Total_Purchases]]))),2)</f>
        <v>292.52999999999997</v>
      </c>
      <c r="AE79">
        <f>ROUND(IF(Table1_1[[#This Row],[Total_Purchases]]=0,0,(Table1_1[[#This Row],[Total_Spend]]*(Table1_1[[#This Row],[NumStorePurchases]]/Table1_1[[#This Row],[Total_Purchases]]))),2)</f>
        <v>417.89</v>
      </c>
      <c r="AF79">
        <f>ROUND(IF(Table1_1[[#This Row],[Total_Purchases]]=0,0,(Table1_1[[#This Row],[Total_Spend]]*(Table1_1[[#This Row],[NumCatalogPurchases]]/Table1_1[[#This Row],[Total_Purchases]]))),2)</f>
        <v>83.58</v>
      </c>
      <c r="AG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" s="6">
        <f ca="1">YEAR(TODAY())-B79</f>
        <v>55</v>
      </c>
      <c r="AI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9" t="s">
        <v>30</v>
      </c>
    </row>
    <row r="80" spans="1:36" x14ac:dyDescent="0.3">
      <c r="A80">
        <v>380</v>
      </c>
      <c r="B80">
        <v>1954</v>
      </c>
      <c r="C80" t="s">
        <v>28</v>
      </c>
      <c r="D80" t="s">
        <v>29</v>
      </c>
      <c r="E80">
        <v>64497</v>
      </c>
      <c r="F80">
        <v>0</v>
      </c>
      <c r="G80">
        <v>1</v>
      </c>
      <c r="H80" s="2" t="str">
        <f ca="1">TEXT(Table1_1[[#This Row],[Dt_Customer]],"yyyy-mm-dd")</f>
        <v>2012-09-10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f>Table1_1[[#This Row],[MntWines]]+Table1_1[[#This Row],[MntFruits]]+Table1_1[[#This Row],[MntMeatProducts]]+Table1_1[[#This Row],[MntFishProducts]]+Table1_1[[#This Row],[MntSweetProducts]]+Table1_1[[#This Row],[MntGoldProds]]</f>
        <v>1804</v>
      </c>
      <c r="AC80">
        <f>Table1_1[[#This Row],[NumWebPurchases]]+Table1_1[[#This Row],[NumCatalogPurchases]]+Table1_1[[#This Row],[NumStorePurchases]]</f>
        <v>24</v>
      </c>
      <c r="AD80">
        <f>ROUND(IF(Table1_1[[#This Row],[Total_Purchases]]=0,0,(Table1_1[[#This Row],[Total_Spend]]*(Table1_1[[#This Row],[NumWebPurchases]]/Table1_1[[#This Row],[Total_Purchases]]))),2)</f>
        <v>826.83</v>
      </c>
      <c r="AE80">
        <f>ROUND(IF(Table1_1[[#This Row],[Total_Purchases]]=0,0,(Table1_1[[#This Row],[Total_Spend]]*(Table1_1[[#This Row],[NumStorePurchases]]/Table1_1[[#This Row],[Total_Purchases]]))),2)</f>
        <v>676.5</v>
      </c>
      <c r="AF80">
        <f>ROUND(IF(Table1_1[[#This Row],[Total_Purchases]]=0,0,(Table1_1[[#This Row],[Total_Spend]]*(Table1_1[[#This Row],[NumCatalogPurchases]]/Table1_1[[#This Row],[Total_Purchases]]))),2)</f>
        <v>300.67</v>
      </c>
      <c r="AG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0" s="6">
        <f ca="1">YEAR(TODAY())-B80</f>
        <v>72</v>
      </c>
      <c r="AI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0" t="s">
        <v>43</v>
      </c>
    </row>
    <row r="81" spans="1:36" x14ac:dyDescent="0.3">
      <c r="A81">
        <v>387</v>
      </c>
      <c r="B81">
        <v>1976</v>
      </c>
      <c r="C81" t="s">
        <v>44</v>
      </c>
      <c r="D81" t="s">
        <v>33</v>
      </c>
      <c r="E81">
        <v>7500</v>
      </c>
      <c r="F81">
        <v>0</v>
      </c>
      <c r="G81">
        <v>0</v>
      </c>
      <c r="H81" s="2" t="str">
        <f ca="1">TEXT(Table1_1[[#This Row],[Dt_Customer]],"yyyy-mm-dd")</f>
        <v>2012-11-13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81">
        <f>Table1_1[[#This Row],[NumWebPurchases]]+Table1_1[[#This Row],[NumCatalogPurchases]]+Table1_1[[#This Row],[NumStorePurchases]]</f>
        <v>5</v>
      </c>
      <c r="AD81">
        <f>ROUND(IF(Table1_1[[#This Row],[Total_Purchases]]=0,0,(Table1_1[[#This Row],[Total_Spend]]*(Table1_1[[#This Row],[NumWebPurchases]]/Table1_1[[#This Row],[Total_Purchases]]))),2)</f>
        <v>24.4</v>
      </c>
      <c r="AE81">
        <f>ROUND(IF(Table1_1[[#This Row],[Total_Purchases]]=0,0,(Table1_1[[#This Row],[Total_Spend]]*(Table1_1[[#This Row],[NumStorePurchases]]/Table1_1[[#This Row],[Total_Purchases]]))),2)</f>
        <v>36.6</v>
      </c>
      <c r="AF81">
        <f>ROUND(IF(Table1_1[[#This Row],[Total_Purchases]]=0,0,(Table1_1[[#This Row],[Total_Spend]]*(Table1_1[[#This Row],[NumCatalogPurchases]]/Table1_1[[#This Row],[Total_Purchases]]))),2)</f>
        <v>0</v>
      </c>
      <c r="AG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" s="6">
        <f ca="1">YEAR(TODAY())-B81</f>
        <v>50</v>
      </c>
      <c r="AI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1" t="s">
        <v>34</v>
      </c>
    </row>
    <row r="82" spans="1:36" x14ac:dyDescent="0.3">
      <c r="A82">
        <v>405</v>
      </c>
      <c r="B82">
        <v>1964</v>
      </c>
      <c r="C82" t="s">
        <v>28</v>
      </c>
      <c r="D82" t="s">
        <v>29</v>
      </c>
      <c r="E82">
        <v>41638</v>
      </c>
      <c r="F82">
        <v>0</v>
      </c>
      <c r="G82">
        <v>1</v>
      </c>
      <c r="H82" s="2" t="str">
        <f ca="1">TEXT(Table1_1[[#This Row],[Dt_Customer]],"yyyy-mm-dd")</f>
        <v>2013-02-13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f>Table1_1[[#This Row],[MntWines]]+Table1_1[[#This Row],[MntFruits]]+Table1_1[[#This Row],[MntMeatProducts]]+Table1_1[[#This Row],[MntFishProducts]]+Table1_1[[#This Row],[MntSweetProducts]]+Table1_1[[#This Row],[MntGoldProds]]</f>
        <v>441</v>
      </c>
      <c r="AC82">
        <f>Table1_1[[#This Row],[NumWebPurchases]]+Table1_1[[#This Row],[NumCatalogPurchases]]+Table1_1[[#This Row],[NumStorePurchases]]</f>
        <v>13</v>
      </c>
      <c r="AD82">
        <f>ROUND(IF(Table1_1[[#This Row],[Total_Purchases]]=0,0,(Table1_1[[#This Row],[Total_Spend]]*(Table1_1[[#This Row],[NumWebPurchases]]/Table1_1[[#This Row],[Total_Purchases]]))),2)</f>
        <v>169.62</v>
      </c>
      <c r="AE82">
        <f>ROUND(IF(Table1_1[[#This Row],[Total_Purchases]]=0,0,(Table1_1[[#This Row],[Total_Spend]]*(Table1_1[[#This Row],[NumStorePurchases]]/Table1_1[[#This Row],[Total_Purchases]]))),2)</f>
        <v>101.77</v>
      </c>
      <c r="AF82">
        <f>ROUND(IF(Table1_1[[#This Row],[Total_Purchases]]=0,0,(Table1_1[[#This Row],[Total_Spend]]*(Table1_1[[#This Row],[NumCatalogPurchases]]/Table1_1[[#This Row],[Total_Purchases]]))),2)</f>
        <v>169.62</v>
      </c>
      <c r="AG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2" s="6">
        <f ca="1">YEAR(TODAY())-B82</f>
        <v>62</v>
      </c>
      <c r="AI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2" t="s">
        <v>30</v>
      </c>
    </row>
    <row r="83" spans="1:36" x14ac:dyDescent="0.3">
      <c r="A83">
        <v>425</v>
      </c>
      <c r="B83">
        <v>1985</v>
      </c>
      <c r="C83" t="s">
        <v>28</v>
      </c>
      <c r="D83" t="s">
        <v>33</v>
      </c>
      <c r="E83">
        <v>55357</v>
      </c>
      <c r="F83">
        <v>2</v>
      </c>
      <c r="G83">
        <v>0</v>
      </c>
      <c r="H83" s="2" t="str">
        <f ca="1">TEXT(Table1_1[[#This Row],[Dt_Customer]],"yyyy-mm-dd")</f>
        <v>2013-02-19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f>Table1_1[[#This Row],[MntWines]]+Table1_1[[#This Row],[MntFruits]]+Table1_1[[#This Row],[MntMeatProducts]]+Table1_1[[#This Row],[MntFishProducts]]+Table1_1[[#This Row],[MntSweetProducts]]+Table1_1[[#This Row],[MntGoldProds]]</f>
        <v>727</v>
      </c>
      <c r="AC83">
        <f>Table1_1[[#This Row],[NumWebPurchases]]+Table1_1[[#This Row],[NumCatalogPurchases]]+Table1_1[[#This Row],[NumStorePurchases]]</f>
        <v>19</v>
      </c>
      <c r="AD83">
        <f>ROUND(IF(Table1_1[[#This Row],[Total_Purchases]]=0,0,(Table1_1[[#This Row],[Total_Spend]]*(Table1_1[[#This Row],[NumWebPurchases]]/Table1_1[[#This Row],[Total_Purchases]]))),2)</f>
        <v>229.58</v>
      </c>
      <c r="AE83">
        <f>ROUND(IF(Table1_1[[#This Row],[Total_Purchases]]=0,0,(Table1_1[[#This Row],[Total_Spend]]*(Table1_1[[#This Row],[NumStorePurchases]]/Table1_1[[#This Row],[Total_Purchases]]))),2)</f>
        <v>420.89</v>
      </c>
      <c r="AF83">
        <f>ROUND(IF(Table1_1[[#This Row],[Total_Purchases]]=0,0,(Table1_1[[#This Row],[Total_Spend]]*(Table1_1[[#This Row],[NumCatalogPurchases]]/Table1_1[[#This Row],[Total_Purchases]]))),2)</f>
        <v>76.53</v>
      </c>
      <c r="AG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3" s="6">
        <f ca="1">YEAR(TODAY())-B83</f>
        <v>41</v>
      </c>
      <c r="AI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3" t="s">
        <v>40</v>
      </c>
    </row>
    <row r="84" spans="1:36" x14ac:dyDescent="0.3">
      <c r="A84">
        <v>433</v>
      </c>
      <c r="B84">
        <v>1958</v>
      </c>
      <c r="C84" t="s">
        <v>41</v>
      </c>
      <c r="D84" t="s">
        <v>47</v>
      </c>
      <c r="E84">
        <v>61331</v>
      </c>
      <c r="F84">
        <v>1</v>
      </c>
      <c r="G84">
        <v>1</v>
      </c>
      <c r="H84" s="2" t="str">
        <f ca="1">TEXT(Table1_1[[#This Row],[Dt_Customer]],"yyyy-mm-dd")</f>
        <v>2013-03-10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>Table1_1[[#This Row],[MntWines]]+Table1_1[[#This Row],[MntFruits]]+Table1_1[[#This Row],[MntMeatProducts]]+Table1_1[[#This Row],[MntFishProducts]]+Table1_1[[#This Row],[MntSweetProducts]]+Table1_1[[#This Row],[MntGoldProds]]</f>
        <v>632</v>
      </c>
      <c r="AC84">
        <f>Table1_1[[#This Row],[NumWebPurchases]]+Table1_1[[#This Row],[NumCatalogPurchases]]+Table1_1[[#This Row],[NumStorePurchases]]</f>
        <v>18</v>
      </c>
      <c r="AD84">
        <f>ROUND(IF(Table1_1[[#This Row],[Total_Purchases]]=0,0,(Table1_1[[#This Row],[Total_Spend]]*(Table1_1[[#This Row],[NumWebPurchases]]/Table1_1[[#This Row],[Total_Purchases]]))),2)</f>
        <v>386.22</v>
      </c>
      <c r="AE84">
        <f>ROUND(IF(Table1_1[[#This Row],[Total_Purchases]]=0,0,(Table1_1[[#This Row],[Total_Spend]]*(Table1_1[[#This Row],[NumStorePurchases]]/Table1_1[[#This Row],[Total_Purchases]]))),2)</f>
        <v>210.67</v>
      </c>
      <c r="AF84">
        <f>ROUND(IF(Table1_1[[#This Row],[Total_Purchases]]=0,0,(Table1_1[[#This Row],[Total_Spend]]*(Table1_1[[#This Row],[NumCatalogPurchases]]/Table1_1[[#This Row],[Total_Purchases]]))),2)</f>
        <v>35.11</v>
      </c>
      <c r="AG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4" s="6">
        <f ca="1">YEAR(TODAY())-B84</f>
        <v>68</v>
      </c>
      <c r="AI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4" t="s">
        <v>32</v>
      </c>
    </row>
    <row r="85" spans="1:36" x14ac:dyDescent="0.3">
      <c r="A85">
        <v>437</v>
      </c>
      <c r="B85">
        <v>1976</v>
      </c>
      <c r="C85" t="s">
        <v>41</v>
      </c>
      <c r="D85" t="s">
        <v>29</v>
      </c>
      <c r="E85">
        <v>75012</v>
      </c>
      <c r="F85">
        <v>0</v>
      </c>
      <c r="G85">
        <v>0</v>
      </c>
      <c r="H85" s="2" t="str">
        <f ca="1">TEXT(Table1_1[[#This Row],[Dt_Customer]],"yyyy-mm-dd")</f>
        <v>2014-01-25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f>Table1_1[[#This Row],[MntWines]]+Table1_1[[#This Row],[MntFruits]]+Table1_1[[#This Row],[MntMeatProducts]]+Table1_1[[#This Row],[MntFishProducts]]+Table1_1[[#This Row],[MntSweetProducts]]+Table1_1[[#This Row],[MntGoldProds]]</f>
        <v>1027</v>
      </c>
      <c r="AC85">
        <f>Table1_1[[#This Row],[NumWebPurchases]]+Table1_1[[#This Row],[NumCatalogPurchases]]+Table1_1[[#This Row],[NumStorePurchases]]</f>
        <v>22</v>
      </c>
      <c r="AD85">
        <f>ROUND(IF(Table1_1[[#This Row],[Total_Purchases]]=0,0,(Table1_1[[#This Row],[Total_Spend]]*(Table1_1[[#This Row],[NumWebPurchases]]/Table1_1[[#This Row],[Total_Purchases]]))),2)</f>
        <v>140.05000000000001</v>
      </c>
      <c r="AE85">
        <f>ROUND(IF(Table1_1[[#This Row],[Total_Purchases]]=0,0,(Table1_1[[#This Row],[Total_Spend]]*(Table1_1[[#This Row],[NumStorePurchases]]/Table1_1[[#This Row],[Total_Purchases]]))),2)</f>
        <v>513.5</v>
      </c>
      <c r="AF85">
        <f>ROUND(IF(Table1_1[[#This Row],[Total_Purchases]]=0,0,(Table1_1[[#This Row],[Total_Spend]]*(Table1_1[[#This Row],[NumCatalogPurchases]]/Table1_1[[#This Row],[Total_Purchases]]))),2)</f>
        <v>373.45</v>
      </c>
      <c r="AG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5" s="6">
        <f ca="1">YEAR(TODAY())-B85</f>
        <v>50</v>
      </c>
      <c r="AI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5" t="s">
        <v>36</v>
      </c>
    </row>
    <row r="86" spans="1:36" x14ac:dyDescent="0.3">
      <c r="A86">
        <v>448</v>
      </c>
      <c r="B86">
        <v>1978</v>
      </c>
      <c r="C86" t="s">
        <v>37</v>
      </c>
      <c r="D86" t="s">
        <v>31</v>
      </c>
      <c r="E86">
        <v>54880</v>
      </c>
      <c r="F86">
        <v>1</v>
      </c>
      <c r="G86">
        <v>0</v>
      </c>
      <c r="H86" s="2" t="str">
        <f ca="1">TEXT(Table1_1[[#This Row],[Dt_Customer]],"yyyy-mm-dd")</f>
        <v>2013-03-01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f>Table1_1[[#This Row],[MntWines]]+Table1_1[[#This Row],[MntFruits]]+Table1_1[[#This Row],[MntMeatProducts]]+Table1_1[[#This Row],[MntFishProducts]]+Table1_1[[#This Row],[MntSweetProducts]]+Table1_1[[#This Row],[MntGoldProds]]</f>
        <v>795</v>
      </c>
      <c r="AC86">
        <f>Table1_1[[#This Row],[NumWebPurchases]]+Table1_1[[#This Row],[NumCatalogPurchases]]+Table1_1[[#This Row],[NumStorePurchases]]</f>
        <v>19</v>
      </c>
      <c r="AD86">
        <f>ROUND(IF(Table1_1[[#This Row],[Total_Purchases]]=0,0,(Table1_1[[#This Row],[Total_Spend]]*(Table1_1[[#This Row],[NumWebPurchases]]/Table1_1[[#This Row],[Total_Purchases]]))),2)</f>
        <v>251.05</v>
      </c>
      <c r="AE86">
        <f>ROUND(IF(Table1_1[[#This Row],[Total_Purchases]]=0,0,(Table1_1[[#This Row],[Total_Spend]]*(Table1_1[[#This Row],[NumStorePurchases]]/Table1_1[[#This Row],[Total_Purchases]]))),2)</f>
        <v>460.26</v>
      </c>
      <c r="AF86">
        <f>ROUND(IF(Table1_1[[#This Row],[Total_Purchases]]=0,0,(Table1_1[[#This Row],[Total_Spend]]*(Table1_1[[#This Row],[NumCatalogPurchases]]/Table1_1[[#This Row],[Total_Purchases]]))),2)</f>
        <v>83.68</v>
      </c>
      <c r="AG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6" s="6">
        <f ca="1">YEAR(TODAY())-B86</f>
        <v>48</v>
      </c>
      <c r="AI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6" t="s">
        <v>30</v>
      </c>
    </row>
    <row r="87" spans="1:36" x14ac:dyDescent="0.3">
      <c r="A87">
        <v>450</v>
      </c>
      <c r="B87">
        <v>1958</v>
      </c>
      <c r="C87" t="s">
        <v>41</v>
      </c>
      <c r="D87" t="s">
        <v>35</v>
      </c>
      <c r="E87">
        <v>42315</v>
      </c>
      <c r="F87">
        <v>0</v>
      </c>
      <c r="G87">
        <v>1</v>
      </c>
      <c r="H87" s="2" t="str">
        <f ca="1">TEXT(Table1_1[[#This Row],[Dt_Customer]],"yyyy-mm-dd")</f>
        <v>2013-07-12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f>Table1_1[[#This Row],[MntWines]]+Table1_1[[#This Row],[MntFruits]]+Table1_1[[#This Row],[MntMeatProducts]]+Table1_1[[#This Row],[MntFishProducts]]+Table1_1[[#This Row],[MntSweetProducts]]+Table1_1[[#This Row],[MntGoldProds]]</f>
        <v>270</v>
      </c>
      <c r="AC87">
        <f>Table1_1[[#This Row],[NumWebPurchases]]+Table1_1[[#This Row],[NumCatalogPurchases]]+Table1_1[[#This Row],[NumStorePurchases]]</f>
        <v>9</v>
      </c>
      <c r="AD87">
        <f>ROUND(IF(Table1_1[[#This Row],[Total_Purchases]]=0,0,(Table1_1[[#This Row],[Total_Spend]]*(Table1_1[[#This Row],[NumWebPurchases]]/Table1_1[[#This Row],[Total_Purchases]]))),2)</f>
        <v>30</v>
      </c>
      <c r="AE87">
        <f>ROUND(IF(Table1_1[[#This Row],[Total_Purchases]]=0,0,(Table1_1[[#This Row],[Total_Spend]]*(Table1_1[[#This Row],[NumStorePurchases]]/Table1_1[[#This Row],[Total_Purchases]]))),2)</f>
        <v>120</v>
      </c>
      <c r="AF87">
        <f>ROUND(IF(Table1_1[[#This Row],[Total_Purchases]]=0,0,(Table1_1[[#This Row],[Total_Spend]]*(Table1_1[[#This Row],[NumCatalogPurchases]]/Table1_1[[#This Row],[Total_Purchases]]))),2)</f>
        <v>120</v>
      </c>
      <c r="AG8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7" s="6">
        <f ca="1">YEAR(TODAY())-B87</f>
        <v>68</v>
      </c>
      <c r="AI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7" t="s">
        <v>34</v>
      </c>
    </row>
    <row r="88" spans="1:36" x14ac:dyDescent="0.3">
      <c r="A88">
        <v>451</v>
      </c>
      <c r="B88">
        <v>1989</v>
      </c>
      <c r="C88" t="s">
        <v>28</v>
      </c>
      <c r="D88" t="s">
        <v>31</v>
      </c>
      <c r="E88">
        <v>9255</v>
      </c>
      <c r="F88">
        <v>1</v>
      </c>
      <c r="G88">
        <v>0</v>
      </c>
      <c r="H88" s="2" t="str">
        <f ca="1">TEXT(Table1_1[[#This Row],[Dt_Customer]],"yyyy-mm-dd")</f>
        <v>2013-12-20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88">
        <f>Table1_1[[#This Row],[NumWebPurchases]]+Table1_1[[#This Row],[NumCatalogPurchases]]+Table1_1[[#This Row],[NumStorePurchases]]</f>
        <v>4</v>
      </c>
      <c r="AD88">
        <f>ROUND(IF(Table1_1[[#This Row],[Total_Purchases]]=0,0,(Table1_1[[#This Row],[Total_Spend]]*(Table1_1[[#This Row],[NumWebPurchases]]/Table1_1[[#This Row],[Total_Purchases]]))),2)</f>
        <v>5.5</v>
      </c>
      <c r="AE88">
        <f>ROUND(IF(Table1_1[[#This Row],[Total_Purchases]]=0,0,(Table1_1[[#This Row],[Total_Spend]]*(Table1_1[[#This Row],[NumStorePurchases]]/Table1_1[[#This Row],[Total_Purchases]]))),2)</f>
        <v>11</v>
      </c>
      <c r="AF88">
        <f>ROUND(IF(Table1_1[[#This Row],[Total_Purchases]]=0,0,(Table1_1[[#This Row],[Total_Spend]]*(Table1_1[[#This Row],[NumCatalogPurchases]]/Table1_1[[#This Row],[Total_Purchases]]))),2)</f>
        <v>5.5</v>
      </c>
      <c r="AG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8" s="6">
        <f ca="1">YEAR(TODAY())-B88</f>
        <v>37</v>
      </c>
      <c r="AI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88" t="s">
        <v>40</v>
      </c>
    </row>
    <row r="89" spans="1:36" x14ac:dyDescent="0.3">
      <c r="A89">
        <v>453</v>
      </c>
      <c r="B89">
        <v>1956</v>
      </c>
      <c r="C89" t="s">
        <v>37</v>
      </c>
      <c r="D89" t="s">
        <v>42</v>
      </c>
      <c r="E89">
        <v>35340</v>
      </c>
      <c r="F89">
        <v>1</v>
      </c>
      <c r="G89">
        <v>1</v>
      </c>
      <c r="H89" s="2" t="str">
        <f ca="1">TEXT(Table1_1[[#This Row],[Dt_Customer]],"yyyy-mm-dd")</f>
        <v>2014-06-29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89">
        <f>Table1_1[[#This Row],[NumWebPurchases]]+Table1_1[[#This Row],[NumCatalogPurchases]]+Table1_1[[#This Row],[NumStorePurchases]]</f>
        <v>5</v>
      </c>
      <c r="AD89">
        <f>ROUND(IF(Table1_1[[#This Row],[Total_Purchases]]=0,0,(Table1_1[[#This Row],[Total_Spend]]*(Table1_1[[#This Row],[NumWebPurchases]]/Table1_1[[#This Row],[Total_Purchases]]))),2)</f>
        <v>18</v>
      </c>
      <c r="AE89">
        <f>ROUND(IF(Table1_1[[#This Row],[Total_Purchases]]=0,0,(Table1_1[[#This Row],[Total_Spend]]*(Table1_1[[#This Row],[NumStorePurchases]]/Table1_1[[#This Row],[Total_Purchases]]))),2)</f>
        <v>27</v>
      </c>
      <c r="AF89">
        <f>ROUND(IF(Table1_1[[#This Row],[Total_Purchases]]=0,0,(Table1_1[[#This Row],[Total_Spend]]*(Table1_1[[#This Row],[NumCatalogPurchases]]/Table1_1[[#This Row],[Total_Purchases]]))),2)</f>
        <v>0</v>
      </c>
      <c r="AG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9" s="6">
        <f ca="1">YEAR(TODAY())-B89</f>
        <v>70</v>
      </c>
      <c r="AI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9" t="s">
        <v>30</v>
      </c>
    </row>
    <row r="90" spans="1:36" x14ac:dyDescent="0.3">
      <c r="A90">
        <v>454</v>
      </c>
      <c r="B90">
        <v>1980</v>
      </c>
      <c r="C90" t="s">
        <v>28</v>
      </c>
      <c r="D90" t="s">
        <v>35</v>
      </c>
      <c r="E90">
        <v>69508</v>
      </c>
      <c r="F90">
        <v>1</v>
      </c>
      <c r="G90">
        <v>0</v>
      </c>
      <c r="H90" s="2" t="str">
        <f ca="1">TEXT(Table1_1[[#This Row],[Dt_Customer]],"yyyy-mm-dd")</f>
        <v>2012-11-14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f>Table1_1[[#This Row],[MntWines]]+Table1_1[[#This Row],[MntFruits]]+Table1_1[[#This Row],[MntMeatProducts]]+Table1_1[[#This Row],[MntFishProducts]]+Table1_1[[#This Row],[MntSweetProducts]]+Table1_1[[#This Row],[MntGoldProds]]</f>
        <v>1135</v>
      </c>
      <c r="AC90">
        <f>Table1_1[[#This Row],[NumWebPurchases]]+Table1_1[[#This Row],[NumCatalogPurchases]]+Table1_1[[#This Row],[NumStorePurchases]]</f>
        <v>26</v>
      </c>
      <c r="AD90">
        <f>ROUND(IF(Table1_1[[#This Row],[Total_Purchases]]=0,0,(Table1_1[[#This Row],[Total_Spend]]*(Table1_1[[#This Row],[NumWebPurchases]]/Table1_1[[#This Row],[Total_Purchases]]))),2)</f>
        <v>480.19</v>
      </c>
      <c r="AE90">
        <f>ROUND(IF(Table1_1[[#This Row],[Total_Purchases]]=0,0,(Table1_1[[#This Row],[Total_Spend]]*(Table1_1[[#This Row],[NumStorePurchases]]/Table1_1[[#This Row],[Total_Purchases]]))),2)</f>
        <v>480.19</v>
      </c>
      <c r="AF90">
        <f>ROUND(IF(Table1_1[[#This Row],[Total_Purchases]]=0,0,(Table1_1[[#This Row],[Total_Spend]]*(Table1_1[[#This Row],[NumCatalogPurchases]]/Table1_1[[#This Row],[Total_Purchases]]))),2)</f>
        <v>174.62</v>
      </c>
      <c r="AG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" s="6">
        <f ca="1">YEAR(TODAY())-B90</f>
        <v>46</v>
      </c>
      <c r="AI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0" t="s">
        <v>43</v>
      </c>
    </row>
    <row r="91" spans="1:36" x14ac:dyDescent="0.3">
      <c r="A91">
        <v>455</v>
      </c>
      <c r="B91">
        <v>1946</v>
      </c>
      <c r="C91" t="s">
        <v>37</v>
      </c>
      <c r="D91" t="s">
        <v>33</v>
      </c>
      <c r="E91">
        <v>51012</v>
      </c>
      <c r="F91">
        <v>0</v>
      </c>
      <c r="G91">
        <v>0</v>
      </c>
      <c r="H91" s="2" t="str">
        <f ca="1">TEXT(Table1_1[[#This Row],[Dt_Customer]],"yyyy-mm-dd")</f>
        <v>2013-04-18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f>Table1_1[[#This Row],[MntWines]]+Table1_1[[#This Row],[MntFruits]]+Table1_1[[#This Row],[MntMeatProducts]]+Table1_1[[#This Row],[MntFishProducts]]+Table1_1[[#This Row],[MntSweetProducts]]+Table1_1[[#This Row],[MntGoldProds]]</f>
        <v>209</v>
      </c>
      <c r="AC91">
        <f>Table1_1[[#This Row],[NumWebPurchases]]+Table1_1[[#This Row],[NumCatalogPurchases]]+Table1_1[[#This Row],[NumStorePurchases]]</f>
        <v>9</v>
      </c>
      <c r="AD91">
        <f>ROUND(IF(Table1_1[[#This Row],[Total_Purchases]]=0,0,(Table1_1[[#This Row],[Total_Spend]]*(Table1_1[[#This Row],[NumWebPurchases]]/Table1_1[[#This Row],[Total_Purchases]]))),2)</f>
        <v>92.89</v>
      </c>
      <c r="AE91">
        <f>ROUND(IF(Table1_1[[#This Row],[Total_Purchases]]=0,0,(Table1_1[[#This Row],[Total_Spend]]*(Table1_1[[#This Row],[NumStorePurchases]]/Table1_1[[#This Row],[Total_Purchases]]))),2)</f>
        <v>92.89</v>
      </c>
      <c r="AF91">
        <f>ROUND(IF(Table1_1[[#This Row],[Total_Purchases]]=0,0,(Table1_1[[#This Row],[Total_Spend]]*(Table1_1[[#This Row],[NumCatalogPurchases]]/Table1_1[[#This Row],[Total_Purchases]]))),2)</f>
        <v>23.22</v>
      </c>
      <c r="AG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" s="6">
        <f ca="1">YEAR(TODAY())-B91</f>
        <v>80</v>
      </c>
      <c r="AI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1" t="s">
        <v>30</v>
      </c>
    </row>
    <row r="92" spans="1:36" x14ac:dyDescent="0.3">
      <c r="A92">
        <v>456</v>
      </c>
      <c r="B92">
        <v>1986</v>
      </c>
      <c r="C92" t="s">
        <v>38</v>
      </c>
      <c r="D92" t="s">
        <v>33</v>
      </c>
      <c r="E92">
        <v>7500</v>
      </c>
      <c r="F92">
        <v>1</v>
      </c>
      <c r="G92">
        <v>0</v>
      </c>
      <c r="H92" s="2" t="str">
        <f ca="1">TEXT(Table1_1[[#This Row],[Dt_Customer]],"yyyy-mm-dd")</f>
        <v>2013-02-07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f>Table1_1[[#This Row],[MntWines]]+Table1_1[[#This Row],[MntFruits]]+Table1_1[[#This Row],[MntMeatProducts]]+Table1_1[[#This Row],[MntFishProducts]]+Table1_1[[#This Row],[MntSweetProducts]]+Table1_1[[#This Row],[MntGoldProds]]</f>
        <v>36</v>
      </c>
      <c r="AC92">
        <f>Table1_1[[#This Row],[NumWebPurchases]]+Table1_1[[#This Row],[NumCatalogPurchases]]+Table1_1[[#This Row],[NumStorePurchases]]</f>
        <v>5</v>
      </c>
      <c r="AD92">
        <f>ROUND(IF(Table1_1[[#This Row],[Total_Purchases]]=0,0,(Table1_1[[#This Row],[Total_Spend]]*(Table1_1[[#This Row],[NumWebPurchases]]/Table1_1[[#This Row],[Total_Purchases]]))),2)</f>
        <v>14.4</v>
      </c>
      <c r="AE92">
        <f>ROUND(IF(Table1_1[[#This Row],[Total_Purchases]]=0,0,(Table1_1[[#This Row],[Total_Spend]]*(Table1_1[[#This Row],[NumStorePurchases]]/Table1_1[[#This Row],[Total_Purchases]]))),2)</f>
        <v>21.6</v>
      </c>
      <c r="AF92">
        <f>ROUND(IF(Table1_1[[#This Row],[Total_Purchases]]=0,0,(Table1_1[[#This Row],[Total_Spend]]*(Table1_1[[#This Row],[NumCatalogPurchases]]/Table1_1[[#This Row],[Total_Purchases]]))),2)</f>
        <v>0</v>
      </c>
      <c r="AG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" s="6">
        <f ca="1">YEAR(TODAY())-B92</f>
        <v>40</v>
      </c>
      <c r="AI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2" t="s">
        <v>30</v>
      </c>
    </row>
    <row r="93" spans="1:36" x14ac:dyDescent="0.3">
      <c r="A93">
        <v>460</v>
      </c>
      <c r="B93">
        <v>1972</v>
      </c>
      <c r="C93" t="s">
        <v>37</v>
      </c>
      <c r="D93" t="s">
        <v>33</v>
      </c>
      <c r="E93">
        <v>79930</v>
      </c>
      <c r="F93">
        <v>0</v>
      </c>
      <c r="G93">
        <v>0</v>
      </c>
      <c r="H93" s="2" t="str">
        <f ca="1">TEXT(Table1_1[[#This Row],[Dt_Customer]],"yyyy-mm-dd")</f>
        <v>2012-08-08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>Table1_1[[#This Row],[MntWines]]+Table1_1[[#This Row],[MntFruits]]+Table1_1[[#This Row],[MntMeatProducts]]+Table1_1[[#This Row],[MntFishProducts]]+Table1_1[[#This Row],[MntSweetProducts]]+Table1_1[[#This Row],[MntGoldProds]]</f>
        <v>1753</v>
      </c>
      <c r="AC93">
        <f>Table1_1[[#This Row],[NumWebPurchases]]+Table1_1[[#This Row],[NumCatalogPurchases]]+Table1_1[[#This Row],[NumStorePurchases]]</f>
        <v>16</v>
      </c>
      <c r="AD93">
        <f>ROUND(IF(Table1_1[[#This Row],[Total_Purchases]]=0,0,(Table1_1[[#This Row],[Total_Spend]]*(Table1_1[[#This Row],[NumWebPurchases]]/Table1_1[[#This Row],[Total_Purchases]]))),2)</f>
        <v>328.69</v>
      </c>
      <c r="AE93">
        <f>ROUND(IF(Table1_1[[#This Row],[Total_Purchases]]=0,0,(Table1_1[[#This Row],[Total_Spend]]*(Table1_1[[#This Row],[NumStorePurchases]]/Table1_1[[#This Row],[Total_Purchases]]))),2)</f>
        <v>876.5</v>
      </c>
      <c r="AF93">
        <f>ROUND(IF(Table1_1[[#This Row],[Total_Purchases]]=0,0,(Table1_1[[#This Row],[Total_Spend]]*(Table1_1[[#This Row],[NumCatalogPurchases]]/Table1_1[[#This Row],[Total_Purchases]]))),2)</f>
        <v>547.80999999999995</v>
      </c>
      <c r="AG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" s="6">
        <f ca="1">YEAR(TODAY())-B93</f>
        <v>54</v>
      </c>
      <c r="AI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3" t="s">
        <v>43</v>
      </c>
    </row>
    <row r="94" spans="1:36" x14ac:dyDescent="0.3">
      <c r="A94">
        <v>466</v>
      </c>
      <c r="B94">
        <v>1944</v>
      </c>
      <c r="C94" t="s">
        <v>28</v>
      </c>
      <c r="D94" t="s">
        <v>33</v>
      </c>
      <c r="E94">
        <v>65275</v>
      </c>
      <c r="F94">
        <v>0</v>
      </c>
      <c r="G94">
        <v>0</v>
      </c>
      <c r="H94" s="2" t="str">
        <f ca="1">TEXT(Table1_1[[#This Row],[Dt_Customer]],"yyyy-mm-dd")</f>
        <v>2013-04-03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>Table1_1[[#This Row],[MntWines]]+Table1_1[[#This Row],[MntFruits]]+Table1_1[[#This Row],[MntMeatProducts]]+Table1_1[[#This Row],[MntFishProducts]]+Table1_1[[#This Row],[MntSweetProducts]]+Table1_1[[#This Row],[MntGoldProds]]</f>
        <v>746</v>
      </c>
      <c r="AC94">
        <f>Table1_1[[#This Row],[NumWebPurchases]]+Table1_1[[#This Row],[NumCatalogPurchases]]+Table1_1[[#This Row],[NumStorePurchases]]</f>
        <v>20</v>
      </c>
      <c r="AD94">
        <f>ROUND(IF(Table1_1[[#This Row],[Total_Purchases]]=0,0,(Table1_1[[#This Row],[Total_Spend]]*(Table1_1[[#This Row],[NumWebPurchases]]/Table1_1[[#This Row],[Total_Purchases]]))),2)</f>
        <v>149.19999999999999</v>
      </c>
      <c r="AE94">
        <f>ROUND(IF(Table1_1[[#This Row],[Total_Purchases]]=0,0,(Table1_1[[#This Row],[Total_Spend]]*(Table1_1[[#This Row],[NumStorePurchases]]/Table1_1[[#This Row],[Total_Purchases]]))),2)</f>
        <v>484.9</v>
      </c>
      <c r="AF94">
        <f>ROUND(IF(Table1_1[[#This Row],[Total_Purchases]]=0,0,(Table1_1[[#This Row],[Total_Spend]]*(Table1_1[[#This Row],[NumCatalogPurchases]]/Table1_1[[#This Row],[Total_Purchases]]))),2)</f>
        <v>111.9</v>
      </c>
      <c r="AG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" s="6">
        <f ca="1">YEAR(TODAY())-B94</f>
        <v>82</v>
      </c>
      <c r="AI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4" t="s">
        <v>30</v>
      </c>
    </row>
    <row r="95" spans="1:36" x14ac:dyDescent="0.3">
      <c r="A95">
        <v>477</v>
      </c>
      <c r="B95">
        <v>1986</v>
      </c>
      <c r="C95" t="s">
        <v>28</v>
      </c>
      <c r="D95" t="s">
        <v>33</v>
      </c>
      <c r="E95">
        <v>83512</v>
      </c>
      <c r="F95">
        <v>0</v>
      </c>
      <c r="G95">
        <v>0</v>
      </c>
      <c r="H95" s="2" t="str">
        <f ca="1">TEXT(Table1_1[[#This Row],[Dt_Customer]],"yyyy-mm-dd")</f>
        <v>2014-06-17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>
        <f>Table1_1[[#This Row],[MntWines]]+Table1_1[[#This Row],[MntFruits]]+Table1_1[[#This Row],[MntMeatProducts]]+Table1_1[[#This Row],[MntFishProducts]]+Table1_1[[#This Row],[MntSweetProducts]]+Table1_1[[#This Row],[MntGoldProds]]</f>
        <v>2157</v>
      </c>
      <c r="AC95">
        <f>Table1_1[[#This Row],[NumWebPurchases]]+Table1_1[[#This Row],[NumCatalogPurchases]]+Table1_1[[#This Row],[NumStorePurchases]]</f>
        <v>21</v>
      </c>
      <c r="AD95">
        <f>ROUND(IF(Table1_1[[#This Row],[Total_Purchases]]=0,0,(Table1_1[[#This Row],[Total_Spend]]*(Table1_1[[#This Row],[NumWebPurchases]]/Table1_1[[#This Row],[Total_Purchases]]))),2)</f>
        <v>410.86</v>
      </c>
      <c r="AE95">
        <f>ROUND(IF(Table1_1[[#This Row],[Total_Purchases]]=0,0,(Table1_1[[#This Row],[Total_Spend]]*(Table1_1[[#This Row],[NumStorePurchases]]/Table1_1[[#This Row],[Total_Purchases]]))),2)</f>
        <v>1027.1400000000001</v>
      </c>
      <c r="AF95">
        <f>ROUND(IF(Table1_1[[#This Row],[Total_Purchases]]=0,0,(Table1_1[[#This Row],[Total_Spend]]*(Table1_1[[#This Row],[NumCatalogPurchases]]/Table1_1[[#This Row],[Total_Purchases]]))),2)</f>
        <v>719</v>
      </c>
      <c r="AG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5" s="6">
        <f ca="1">YEAR(TODAY())-B95</f>
        <v>40</v>
      </c>
      <c r="AI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5" t="s">
        <v>30</v>
      </c>
    </row>
    <row r="96" spans="1:36" x14ac:dyDescent="0.3">
      <c r="A96">
        <v>486</v>
      </c>
      <c r="B96">
        <v>1988</v>
      </c>
      <c r="C96" t="s">
        <v>28</v>
      </c>
      <c r="D96" t="s">
        <v>33</v>
      </c>
      <c r="E96">
        <v>84219</v>
      </c>
      <c r="F96">
        <v>0</v>
      </c>
      <c r="G96">
        <v>0</v>
      </c>
      <c r="H96" s="2" t="str">
        <f ca="1">TEXT(Table1_1[[#This Row],[Dt_Customer]],"yyyy-mm-dd")</f>
        <v>2014-02-02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f>Table1_1[[#This Row],[MntWines]]+Table1_1[[#This Row],[MntFruits]]+Table1_1[[#This Row],[MntMeatProducts]]+Table1_1[[#This Row],[MntFishProducts]]+Table1_1[[#This Row],[MntSweetProducts]]+Table1_1[[#This Row],[MntGoldProds]]</f>
        <v>1198</v>
      </c>
      <c r="AC96">
        <f>Table1_1[[#This Row],[NumWebPurchases]]+Table1_1[[#This Row],[NumCatalogPurchases]]+Table1_1[[#This Row],[NumStorePurchases]]</f>
        <v>17</v>
      </c>
      <c r="AD96">
        <f>ROUND(IF(Table1_1[[#This Row],[Total_Purchases]]=0,0,(Table1_1[[#This Row],[Total_Spend]]*(Table1_1[[#This Row],[NumWebPurchases]]/Table1_1[[#This Row],[Total_Purchases]]))),2)</f>
        <v>211.41</v>
      </c>
      <c r="AE96">
        <f>ROUND(IF(Table1_1[[#This Row],[Total_Purchases]]=0,0,(Table1_1[[#This Row],[Total_Spend]]*(Table1_1[[#This Row],[NumStorePurchases]]/Table1_1[[#This Row],[Total_Purchases]]))),2)</f>
        <v>704.71</v>
      </c>
      <c r="AF96">
        <f>ROUND(IF(Table1_1[[#This Row],[Total_Purchases]]=0,0,(Table1_1[[#This Row],[Total_Spend]]*(Table1_1[[#This Row],[NumCatalogPurchases]]/Table1_1[[#This Row],[Total_Purchases]]))),2)</f>
        <v>281.88</v>
      </c>
      <c r="AG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" s="6">
        <f ca="1">YEAR(TODAY())-B96</f>
        <v>38</v>
      </c>
      <c r="AI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6" t="s">
        <v>32</v>
      </c>
    </row>
    <row r="97" spans="1:36" x14ac:dyDescent="0.3">
      <c r="A97">
        <v>492</v>
      </c>
      <c r="B97">
        <v>1973</v>
      </c>
      <c r="C97" t="s">
        <v>37</v>
      </c>
      <c r="D97" t="s">
        <v>45</v>
      </c>
      <c r="E97">
        <v>48432</v>
      </c>
      <c r="F97">
        <v>0</v>
      </c>
      <c r="G97">
        <v>1</v>
      </c>
      <c r="H97" s="2" t="str">
        <f ca="1">TEXT(Table1_1[[#This Row],[Dt_Customer]],"yyyy-mm-dd")</f>
        <v>2012-10-18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f>Table1_1[[#This Row],[MntWines]]+Table1_1[[#This Row],[MntFruits]]+Table1_1[[#This Row],[MntMeatProducts]]+Table1_1[[#This Row],[MntFishProducts]]+Table1_1[[#This Row],[MntSweetProducts]]+Table1_1[[#This Row],[MntGoldProds]]</f>
        <v>424</v>
      </c>
      <c r="AC97">
        <f>Table1_1[[#This Row],[NumWebPurchases]]+Table1_1[[#This Row],[NumCatalogPurchases]]+Table1_1[[#This Row],[NumStorePurchases]]</f>
        <v>14</v>
      </c>
      <c r="AD97">
        <f>ROUND(IF(Table1_1[[#This Row],[Total_Purchases]]=0,0,(Table1_1[[#This Row],[Total_Spend]]*(Table1_1[[#This Row],[NumWebPurchases]]/Table1_1[[#This Row],[Total_Purchases]]))),2)</f>
        <v>212</v>
      </c>
      <c r="AE97">
        <f>ROUND(IF(Table1_1[[#This Row],[Total_Purchases]]=0,0,(Table1_1[[#This Row],[Total_Spend]]*(Table1_1[[#This Row],[NumStorePurchases]]/Table1_1[[#This Row],[Total_Purchases]]))),2)</f>
        <v>181.71</v>
      </c>
      <c r="AF97">
        <f>ROUND(IF(Table1_1[[#This Row],[Total_Purchases]]=0,0,(Table1_1[[#This Row],[Total_Spend]]*(Table1_1[[#This Row],[NumCatalogPurchases]]/Table1_1[[#This Row],[Total_Purchases]]))),2)</f>
        <v>30.29</v>
      </c>
      <c r="AG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" s="6">
        <f ca="1">YEAR(TODAY())-B97</f>
        <v>53</v>
      </c>
      <c r="AI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7" t="s">
        <v>32</v>
      </c>
    </row>
    <row r="98" spans="1:36" x14ac:dyDescent="0.3">
      <c r="A98">
        <v>498</v>
      </c>
      <c r="B98">
        <v>1970</v>
      </c>
      <c r="C98" t="s">
        <v>28</v>
      </c>
      <c r="D98" t="s">
        <v>31</v>
      </c>
      <c r="E98">
        <v>30015</v>
      </c>
      <c r="F98">
        <v>1</v>
      </c>
      <c r="G98">
        <v>0</v>
      </c>
      <c r="H98" s="2" t="str">
        <f ca="1">TEXT(Table1_1[[#This Row],[Dt_Customer]],"yyyy-mm-dd")</f>
        <v>2014-02-02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98">
        <f>Table1_1[[#This Row],[NumWebPurchases]]+Table1_1[[#This Row],[NumCatalogPurchases]]+Table1_1[[#This Row],[NumStorePurchases]]</f>
        <v>5</v>
      </c>
      <c r="AD98">
        <f>ROUND(IF(Table1_1[[#This Row],[Total_Purchases]]=0,0,(Table1_1[[#This Row],[Total_Spend]]*(Table1_1[[#This Row],[NumWebPurchases]]/Table1_1[[#This Row],[Total_Purchases]]))),2)</f>
        <v>11.4</v>
      </c>
      <c r="AE98">
        <f>ROUND(IF(Table1_1[[#This Row],[Total_Purchases]]=0,0,(Table1_1[[#This Row],[Total_Spend]]*(Table1_1[[#This Row],[NumStorePurchases]]/Table1_1[[#This Row],[Total_Purchases]]))),2)</f>
        <v>45.6</v>
      </c>
      <c r="AF98">
        <f>ROUND(IF(Table1_1[[#This Row],[Total_Purchases]]=0,0,(Table1_1[[#This Row],[Total_Spend]]*(Table1_1[[#This Row],[NumCatalogPurchases]]/Table1_1[[#This Row],[Total_Purchases]]))),2)</f>
        <v>0</v>
      </c>
      <c r="AG9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8" s="6">
        <f ca="1">YEAR(TODAY())-B98</f>
        <v>56</v>
      </c>
      <c r="AI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8" t="s">
        <v>30</v>
      </c>
    </row>
    <row r="99" spans="1:36" x14ac:dyDescent="0.3">
      <c r="A99">
        <v>500</v>
      </c>
      <c r="B99">
        <v>1977</v>
      </c>
      <c r="C99" t="s">
        <v>28</v>
      </c>
      <c r="D99" t="s">
        <v>35</v>
      </c>
      <c r="E99">
        <v>96876</v>
      </c>
      <c r="F99">
        <v>0</v>
      </c>
      <c r="G99">
        <v>0</v>
      </c>
      <c r="H99" s="2" t="str">
        <f ca="1">TEXT(Table1_1[[#This Row],[Dt_Customer]],"yyyy-mm-dd")</f>
        <v>2013-08-06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f>Table1_1[[#This Row],[MntWines]]+Table1_1[[#This Row],[MntFruits]]+Table1_1[[#This Row],[MntMeatProducts]]+Table1_1[[#This Row],[MntFishProducts]]+Table1_1[[#This Row],[MntSweetProducts]]+Table1_1[[#This Row],[MntGoldProds]]</f>
        <v>1941</v>
      </c>
      <c r="AC99">
        <f>Table1_1[[#This Row],[NumWebPurchases]]+Table1_1[[#This Row],[NumCatalogPurchases]]+Table1_1[[#This Row],[NumStorePurchases]]</f>
        <v>23</v>
      </c>
      <c r="AD99">
        <f>ROUND(IF(Table1_1[[#This Row],[Total_Purchases]]=0,0,(Table1_1[[#This Row],[Total_Spend]]*(Table1_1[[#This Row],[NumWebPurchases]]/Table1_1[[#This Row],[Total_Purchases]]))),2)</f>
        <v>590.74</v>
      </c>
      <c r="AE99">
        <f>ROUND(IF(Table1_1[[#This Row],[Total_Purchases]]=0,0,(Table1_1[[#This Row],[Total_Spend]]*(Table1_1[[#This Row],[NumStorePurchases]]/Table1_1[[#This Row],[Total_Purchases]]))),2)</f>
        <v>759.52</v>
      </c>
      <c r="AF99">
        <f>ROUND(IF(Table1_1[[#This Row],[Total_Purchases]]=0,0,(Table1_1[[#This Row],[Total_Spend]]*(Table1_1[[#This Row],[NumCatalogPurchases]]/Table1_1[[#This Row],[Total_Purchases]]))),2)</f>
        <v>590.74</v>
      </c>
      <c r="AG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9" s="6">
        <f ca="1">YEAR(TODAY())-B99</f>
        <v>49</v>
      </c>
      <c r="AI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9" t="s">
        <v>30</v>
      </c>
    </row>
    <row r="100" spans="1:36" x14ac:dyDescent="0.3">
      <c r="A100">
        <v>503</v>
      </c>
      <c r="B100">
        <v>1985</v>
      </c>
      <c r="C100" t="s">
        <v>41</v>
      </c>
      <c r="D100" t="s">
        <v>33</v>
      </c>
      <c r="E100">
        <v>20559</v>
      </c>
      <c r="F100">
        <v>1</v>
      </c>
      <c r="G100">
        <v>0</v>
      </c>
      <c r="H100" s="2" t="str">
        <f ca="1">TEXT(Table1_1[[#This Row],[Dt_Customer]],"yyyy-mm-dd")</f>
        <v>2013-03-12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100">
        <f>Table1_1[[#This Row],[NumWebPurchases]]+Table1_1[[#This Row],[NumCatalogPurchases]]+Table1_1[[#This Row],[NumStorePurchases]]</f>
        <v>5</v>
      </c>
      <c r="AD100">
        <f>ROUND(IF(Table1_1[[#This Row],[Total_Purchases]]=0,0,(Table1_1[[#This Row],[Total_Spend]]*(Table1_1[[#This Row],[NumWebPurchases]]/Table1_1[[#This Row],[Total_Purchases]]))),2)</f>
        <v>21.2</v>
      </c>
      <c r="AE100">
        <f>ROUND(IF(Table1_1[[#This Row],[Total_Purchases]]=0,0,(Table1_1[[#This Row],[Total_Spend]]*(Table1_1[[#This Row],[NumStorePurchases]]/Table1_1[[#This Row],[Total_Purchases]]))),2)</f>
        <v>31.8</v>
      </c>
      <c r="AF100">
        <f>ROUND(IF(Table1_1[[#This Row],[Total_Purchases]]=0,0,(Table1_1[[#This Row],[Total_Spend]]*(Table1_1[[#This Row],[NumCatalogPurchases]]/Table1_1[[#This Row],[Total_Purchases]]))),2)</f>
        <v>0</v>
      </c>
      <c r="AG1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" s="6">
        <f ca="1">YEAR(TODAY())-B100</f>
        <v>41</v>
      </c>
      <c r="AI1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0" t="s">
        <v>36</v>
      </c>
    </row>
    <row r="101" spans="1:36" x14ac:dyDescent="0.3">
      <c r="A101">
        <v>520</v>
      </c>
      <c r="B101">
        <v>1974</v>
      </c>
      <c r="C101" t="s">
        <v>28</v>
      </c>
      <c r="D101" t="s">
        <v>33</v>
      </c>
      <c r="E101">
        <v>34421</v>
      </c>
      <c r="F101">
        <v>1</v>
      </c>
      <c r="G101">
        <v>0</v>
      </c>
      <c r="H101" s="2" t="str">
        <f ca="1">TEXT(Table1_1[[#This Row],[Dt_Customer]],"yyyy-mm-dd")</f>
        <v>2013-07-01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101">
        <f>Table1_1[[#This Row],[NumWebPurchases]]+Table1_1[[#This Row],[NumCatalogPurchases]]+Table1_1[[#This Row],[NumStorePurchases]]</f>
        <v>3</v>
      </c>
      <c r="AD101">
        <f>ROUND(IF(Table1_1[[#This Row],[Total_Purchases]]=0,0,(Table1_1[[#This Row],[Total_Spend]]*(Table1_1[[#This Row],[NumWebPurchases]]/Table1_1[[#This Row],[Total_Purchases]]))),2)</f>
        <v>10</v>
      </c>
      <c r="AE101">
        <f>ROUND(IF(Table1_1[[#This Row],[Total_Purchases]]=0,0,(Table1_1[[#This Row],[Total_Spend]]*(Table1_1[[#This Row],[NumStorePurchases]]/Table1_1[[#This Row],[Total_Purchases]]))),2)</f>
        <v>20</v>
      </c>
      <c r="AF101">
        <f>ROUND(IF(Table1_1[[#This Row],[Total_Purchases]]=0,0,(Table1_1[[#This Row],[Total_Spend]]*(Table1_1[[#This Row],[NumCatalogPurchases]]/Table1_1[[#This Row],[Total_Purchases]]))),2)</f>
        <v>0</v>
      </c>
      <c r="AG1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" s="6">
        <f ca="1">YEAR(TODAY())-B101</f>
        <v>52</v>
      </c>
      <c r="AI1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1" t="s">
        <v>30</v>
      </c>
    </row>
    <row r="102" spans="1:36" x14ac:dyDescent="0.3">
      <c r="A102">
        <v>521</v>
      </c>
      <c r="B102">
        <v>1985</v>
      </c>
      <c r="C102" t="s">
        <v>28</v>
      </c>
      <c r="D102" t="s">
        <v>35</v>
      </c>
      <c r="E102">
        <v>54006</v>
      </c>
      <c r="F102">
        <v>1</v>
      </c>
      <c r="G102">
        <v>0</v>
      </c>
      <c r="H102" s="2" t="str">
        <f ca="1">TEXT(Table1_1[[#This Row],[Dt_Customer]],"yyyy-mm-dd")</f>
        <v>2012-09-18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f>Table1_1[[#This Row],[MntWines]]+Table1_1[[#This Row],[MntFruits]]+Table1_1[[#This Row],[MntMeatProducts]]+Table1_1[[#This Row],[MntFishProducts]]+Table1_1[[#This Row],[MntSweetProducts]]+Table1_1[[#This Row],[MntGoldProds]]</f>
        <v>581</v>
      </c>
      <c r="AC102">
        <f>Table1_1[[#This Row],[NumWebPurchases]]+Table1_1[[#This Row],[NumCatalogPurchases]]+Table1_1[[#This Row],[NumStorePurchases]]</f>
        <v>16</v>
      </c>
      <c r="AD102">
        <f>ROUND(IF(Table1_1[[#This Row],[Total_Purchases]]=0,0,(Table1_1[[#This Row],[Total_Spend]]*(Table1_1[[#This Row],[NumWebPurchases]]/Table1_1[[#This Row],[Total_Purchases]]))),2)</f>
        <v>290.5</v>
      </c>
      <c r="AE102">
        <f>ROUND(IF(Table1_1[[#This Row],[Total_Purchases]]=0,0,(Table1_1[[#This Row],[Total_Spend]]*(Table1_1[[#This Row],[NumStorePurchases]]/Table1_1[[#This Row],[Total_Purchases]]))),2)</f>
        <v>254.19</v>
      </c>
      <c r="AF102">
        <f>ROUND(IF(Table1_1[[#This Row],[Total_Purchases]]=0,0,(Table1_1[[#This Row],[Total_Spend]]*(Table1_1[[#This Row],[NumCatalogPurchases]]/Table1_1[[#This Row],[Total_Purchases]]))),2)</f>
        <v>36.31</v>
      </c>
      <c r="AG1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2" s="6">
        <f ca="1">YEAR(TODAY())-B102</f>
        <v>41</v>
      </c>
      <c r="AI1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2" t="s">
        <v>30</v>
      </c>
    </row>
    <row r="103" spans="1:36" x14ac:dyDescent="0.3">
      <c r="A103">
        <v>523</v>
      </c>
      <c r="B103">
        <v>1989</v>
      </c>
      <c r="C103" t="s">
        <v>28</v>
      </c>
      <c r="D103" t="s">
        <v>33</v>
      </c>
      <c r="E103">
        <v>37155</v>
      </c>
      <c r="F103">
        <v>1</v>
      </c>
      <c r="G103">
        <v>0</v>
      </c>
      <c r="H103" s="2" t="str">
        <f ca="1">TEXT(Table1_1[[#This Row],[Dt_Customer]],"yyyy-mm-dd")</f>
        <v>2013-01-31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>Table1_1[[#This Row],[MntWines]]+Table1_1[[#This Row],[MntFruits]]+Table1_1[[#This Row],[MntMeatProducts]]+Table1_1[[#This Row],[MntFishProducts]]+Table1_1[[#This Row],[MntSweetProducts]]+Table1_1[[#This Row],[MntGoldProds]]</f>
        <v>74</v>
      </c>
      <c r="AC103">
        <f>Table1_1[[#This Row],[NumWebPurchases]]+Table1_1[[#This Row],[NumCatalogPurchases]]+Table1_1[[#This Row],[NumStorePurchases]]</f>
        <v>6</v>
      </c>
      <c r="AD103">
        <f>ROUND(IF(Table1_1[[#This Row],[Total_Purchases]]=0,0,(Table1_1[[#This Row],[Total_Spend]]*(Table1_1[[#This Row],[NumWebPurchases]]/Table1_1[[#This Row],[Total_Purchases]]))),2)</f>
        <v>24.67</v>
      </c>
      <c r="AE103">
        <f>ROUND(IF(Table1_1[[#This Row],[Total_Purchases]]=0,0,(Table1_1[[#This Row],[Total_Spend]]*(Table1_1[[#This Row],[NumStorePurchases]]/Table1_1[[#This Row],[Total_Purchases]]))),2)</f>
        <v>49.33</v>
      </c>
      <c r="AF103">
        <f>ROUND(IF(Table1_1[[#This Row],[Total_Purchases]]=0,0,(Table1_1[[#This Row],[Total_Spend]]*(Table1_1[[#This Row],[NumCatalogPurchases]]/Table1_1[[#This Row],[Total_Purchases]]))),2)</f>
        <v>0</v>
      </c>
      <c r="AG1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3" s="6">
        <f ca="1">YEAR(TODAY())-B103</f>
        <v>37</v>
      </c>
      <c r="AI1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3" t="s">
        <v>30</v>
      </c>
    </row>
    <row r="104" spans="1:36" x14ac:dyDescent="0.3">
      <c r="A104">
        <v>524</v>
      </c>
      <c r="B104">
        <v>1966</v>
      </c>
      <c r="C104" t="s">
        <v>44</v>
      </c>
      <c r="D104" t="s">
        <v>35</v>
      </c>
      <c r="E104">
        <v>22634</v>
      </c>
      <c r="F104">
        <v>0</v>
      </c>
      <c r="G104">
        <v>0</v>
      </c>
      <c r="H104" s="2" t="str">
        <f ca="1">TEXT(Table1_1[[#This Row],[Dt_Customer]],"yyyy-mm-dd")</f>
        <v>2013-01-16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104">
        <f>Table1_1[[#This Row],[NumWebPurchases]]+Table1_1[[#This Row],[NumCatalogPurchases]]+Table1_1[[#This Row],[NumStorePurchases]]</f>
        <v>5</v>
      </c>
      <c r="AD104">
        <f>ROUND(IF(Table1_1[[#This Row],[Total_Purchases]]=0,0,(Table1_1[[#This Row],[Total_Spend]]*(Table1_1[[#This Row],[NumWebPurchases]]/Table1_1[[#This Row],[Total_Purchases]]))),2)</f>
        <v>38.4</v>
      </c>
      <c r="AE104">
        <f>ROUND(IF(Table1_1[[#This Row],[Total_Purchases]]=0,0,(Table1_1[[#This Row],[Total_Spend]]*(Table1_1[[#This Row],[NumStorePurchases]]/Table1_1[[#This Row],[Total_Purchases]]))),2)</f>
        <v>38.4</v>
      </c>
      <c r="AF104">
        <f>ROUND(IF(Table1_1[[#This Row],[Total_Purchases]]=0,0,(Table1_1[[#This Row],[Total_Spend]]*(Table1_1[[#This Row],[NumCatalogPurchases]]/Table1_1[[#This Row],[Total_Purchases]]))),2)</f>
        <v>19.2</v>
      </c>
      <c r="AG1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4" s="6">
        <f ca="1">YEAR(TODAY())-B104</f>
        <v>60</v>
      </c>
      <c r="AI1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4" t="s">
        <v>36</v>
      </c>
    </row>
    <row r="105" spans="1:36" x14ac:dyDescent="0.3">
      <c r="A105">
        <v>528</v>
      </c>
      <c r="B105">
        <v>1978</v>
      </c>
      <c r="C105" t="s">
        <v>28</v>
      </c>
      <c r="D105" t="s">
        <v>33</v>
      </c>
      <c r="E105">
        <v>65819</v>
      </c>
      <c r="F105">
        <v>0</v>
      </c>
      <c r="G105">
        <v>0</v>
      </c>
      <c r="H105" s="2" t="str">
        <f ca="1">TEXT(Table1_1[[#This Row],[Dt_Customer]],"yyyy-mm-dd")</f>
        <v>2012-11-29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>Table1_1[[#This Row],[MntWines]]+Table1_1[[#This Row],[MntFruits]]+Table1_1[[#This Row],[MntMeatProducts]]+Table1_1[[#This Row],[MntFishProducts]]+Table1_1[[#This Row],[MntSweetProducts]]+Table1_1[[#This Row],[MntGoldProds]]</f>
        <v>1383</v>
      </c>
      <c r="AC105">
        <f>Table1_1[[#This Row],[NumWebPurchases]]+Table1_1[[#This Row],[NumCatalogPurchases]]+Table1_1[[#This Row],[NumStorePurchases]]</f>
        <v>19</v>
      </c>
      <c r="AD105">
        <f>ROUND(IF(Table1_1[[#This Row],[Total_Purchases]]=0,0,(Table1_1[[#This Row],[Total_Spend]]*(Table1_1[[#This Row],[NumWebPurchases]]/Table1_1[[#This Row],[Total_Purchases]]))),2)</f>
        <v>363.95</v>
      </c>
      <c r="AE105">
        <f>ROUND(IF(Table1_1[[#This Row],[Total_Purchases]]=0,0,(Table1_1[[#This Row],[Total_Spend]]*(Table1_1[[#This Row],[NumStorePurchases]]/Table1_1[[#This Row],[Total_Purchases]]))),2)</f>
        <v>727.89</v>
      </c>
      <c r="AF105">
        <f>ROUND(IF(Table1_1[[#This Row],[Total_Purchases]]=0,0,(Table1_1[[#This Row],[Total_Spend]]*(Table1_1[[#This Row],[NumCatalogPurchases]]/Table1_1[[#This Row],[Total_Purchases]]))),2)</f>
        <v>291.16000000000003</v>
      </c>
      <c r="AG1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" s="6">
        <f ca="1">YEAR(TODAY())-B105</f>
        <v>48</v>
      </c>
      <c r="AI1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5" t="s">
        <v>40</v>
      </c>
    </row>
    <row r="106" spans="1:36" x14ac:dyDescent="0.3">
      <c r="A106">
        <v>531</v>
      </c>
      <c r="B106">
        <v>1954</v>
      </c>
      <c r="C106" t="s">
        <v>37</v>
      </c>
      <c r="D106" t="s">
        <v>29</v>
      </c>
      <c r="E106">
        <v>57333</v>
      </c>
      <c r="F106">
        <v>0</v>
      </c>
      <c r="G106">
        <v>1</v>
      </c>
      <c r="H106" s="2" t="str">
        <f ca="1">TEXT(Table1_1[[#This Row],[Dt_Customer]],"yyyy-mm-dd")</f>
        <v>2012-09-22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f>Table1_1[[#This Row],[MntWines]]+Table1_1[[#This Row],[MntFruits]]+Table1_1[[#This Row],[MntMeatProducts]]+Table1_1[[#This Row],[MntFishProducts]]+Table1_1[[#This Row],[MntSweetProducts]]+Table1_1[[#This Row],[MntGoldProds]]</f>
        <v>1662</v>
      </c>
      <c r="AC106">
        <f>Table1_1[[#This Row],[NumWebPurchases]]+Table1_1[[#This Row],[NumCatalogPurchases]]+Table1_1[[#This Row],[NumStorePurchases]]</f>
        <v>22</v>
      </c>
      <c r="AD106">
        <f>ROUND(IF(Table1_1[[#This Row],[Total_Purchases]]=0,0,(Table1_1[[#This Row],[Total_Spend]]*(Table1_1[[#This Row],[NumWebPurchases]]/Table1_1[[#This Row],[Total_Purchases]]))),2)</f>
        <v>604.36</v>
      </c>
      <c r="AE106">
        <f>ROUND(IF(Table1_1[[#This Row],[Total_Purchases]]=0,0,(Table1_1[[#This Row],[Total_Spend]]*(Table1_1[[#This Row],[NumStorePurchases]]/Table1_1[[#This Row],[Total_Purchases]]))),2)</f>
        <v>679.91</v>
      </c>
      <c r="AF106">
        <f>ROUND(IF(Table1_1[[#This Row],[Total_Purchases]]=0,0,(Table1_1[[#This Row],[Total_Spend]]*(Table1_1[[#This Row],[NumCatalogPurchases]]/Table1_1[[#This Row],[Total_Purchases]]))),2)</f>
        <v>377.73</v>
      </c>
      <c r="AG1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" s="6">
        <f ca="1">YEAR(TODAY())-B106</f>
        <v>72</v>
      </c>
      <c r="AI1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6" t="s">
        <v>30</v>
      </c>
    </row>
    <row r="107" spans="1:36" x14ac:dyDescent="0.3">
      <c r="A107">
        <v>535</v>
      </c>
      <c r="B107">
        <v>1987</v>
      </c>
      <c r="C107" t="s">
        <v>28</v>
      </c>
      <c r="D107" t="s">
        <v>29</v>
      </c>
      <c r="E107">
        <v>81361</v>
      </c>
      <c r="F107">
        <v>0</v>
      </c>
      <c r="G107">
        <v>0</v>
      </c>
      <c r="H107" s="2" t="str">
        <f ca="1">TEXT(Table1_1[[#This Row],[Dt_Customer]],"yyyy-mm-dd")</f>
        <v>2014-02-25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f>Table1_1[[#This Row],[MntWines]]+Table1_1[[#This Row],[MntFruits]]+Table1_1[[#This Row],[MntMeatProducts]]+Table1_1[[#This Row],[MntFishProducts]]+Table1_1[[#This Row],[MntSweetProducts]]+Table1_1[[#This Row],[MntGoldProds]]</f>
        <v>778</v>
      </c>
      <c r="AC107">
        <f>Table1_1[[#This Row],[NumWebPurchases]]+Table1_1[[#This Row],[NumCatalogPurchases]]+Table1_1[[#This Row],[NumStorePurchases]]</f>
        <v>26</v>
      </c>
      <c r="AD107">
        <f>ROUND(IF(Table1_1[[#This Row],[Total_Purchases]]=0,0,(Table1_1[[#This Row],[Total_Spend]]*(Table1_1[[#This Row],[NumWebPurchases]]/Table1_1[[#This Row],[Total_Purchases]]))),2)</f>
        <v>89.77</v>
      </c>
      <c r="AE107">
        <f>ROUND(IF(Table1_1[[#This Row],[Total_Purchases]]=0,0,(Table1_1[[#This Row],[Total_Spend]]*(Table1_1[[#This Row],[NumStorePurchases]]/Table1_1[[#This Row],[Total_Purchases]]))),2)</f>
        <v>389</v>
      </c>
      <c r="AF107">
        <f>ROUND(IF(Table1_1[[#This Row],[Total_Purchases]]=0,0,(Table1_1[[#This Row],[Total_Spend]]*(Table1_1[[#This Row],[NumCatalogPurchases]]/Table1_1[[#This Row],[Total_Purchases]]))),2)</f>
        <v>299.23</v>
      </c>
      <c r="AG1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7" s="6">
        <f ca="1">YEAR(TODAY())-B107</f>
        <v>39</v>
      </c>
      <c r="AI1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7" t="s">
        <v>39</v>
      </c>
    </row>
    <row r="108" spans="1:36" x14ac:dyDescent="0.3">
      <c r="A108">
        <v>538</v>
      </c>
      <c r="B108">
        <v>1989</v>
      </c>
      <c r="C108" t="s">
        <v>28</v>
      </c>
      <c r="D108" t="s">
        <v>31</v>
      </c>
      <c r="E108">
        <v>46107</v>
      </c>
      <c r="F108">
        <v>1</v>
      </c>
      <c r="G108">
        <v>0</v>
      </c>
      <c r="H108" s="2" t="str">
        <f ca="1">TEXT(Table1_1[[#This Row],[Dt_Customer]],"yyyy-mm-dd")</f>
        <v>2014-02-10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f>Table1_1[[#This Row],[MntWines]]+Table1_1[[#This Row],[MntFruits]]+Table1_1[[#This Row],[MntMeatProducts]]+Table1_1[[#This Row],[MntFishProducts]]+Table1_1[[#This Row],[MntSweetProducts]]+Table1_1[[#This Row],[MntGoldProds]]</f>
        <v>125</v>
      </c>
      <c r="AC108">
        <f>Table1_1[[#This Row],[NumWebPurchases]]+Table1_1[[#This Row],[NumCatalogPurchases]]+Table1_1[[#This Row],[NumStorePurchases]]</f>
        <v>6</v>
      </c>
      <c r="AD108">
        <f>ROUND(IF(Table1_1[[#This Row],[Total_Purchases]]=0,0,(Table1_1[[#This Row],[Total_Spend]]*(Table1_1[[#This Row],[NumWebPurchases]]/Table1_1[[#This Row],[Total_Purchases]]))),2)</f>
        <v>20.83</v>
      </c>
      <c r="AE108">
        <f>ROUND(IF(Table1_1[[#This Row],[Total_Purchases]]=0,0,(Table1_1[[#This Row],[Total_Spend]]*(Table1_1[[#This Row],[NumStorePurchases]]/Table1_1[[#This Row],[Total_Purchases]]))),2)</f>
        <v>83.33</v>
      </c>
      <c r="AF108">
        <f>ROUND(IF(Table1_1[[#This Row],[Total_Purchases]]=0,0,(Table1_1[[#This Row],[Total_Spend]]*(Table1_1[[#This Row],[NumCatalogPurchases]]/Table1_1[[#This Row],[Total_Purchases]]))),2)</f>
        <v>20.83</v>
      </c>
      <c r="AG1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" s="6">
        <f ca="1">YEAR(TODAY())-B108</f>
        <v>37</v>
      </c>
      <c r="AI1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8" t="s">
        <v>43</v>
      </c>
    </row>
    <row r="109" spans="1:36" x14ac:dyDescent="0.3">
      <c r="A109">
        <v>544</v>
      </c>
      <c r="B109">
        <v>1954</v>
      </c>
      <c r="C109" t="s">
        <v>28</v>
      </c>
      <c r="D109" t="s">
        <v>33</v>
      </c>
      <c r="E109">
        <v>62820</v>
      </c>
      <c r="F109">
        <v>0</v>
      </c>
      <c r="G109">
        <v>0</v>
      </c>
      <c r="H109" s="2" t="str">
        <f ca="1">TEXT(Table1_1[[#This Row],[Dt_Customer]],"yyyy-mm-dd")</f>
        <v>2013-05-11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f>Table1_1[[#This Row],[MntWines]]+Table1_1[[#This Row],[MntFruits]]+Table1_1[[#This Row],[MntMeatProducts]]+Table1_1[[#This Row],[MntFishProducts]]+Table1_1[[#This Row],[MntSweetProducts]]+Table1_1[[#This Row],[MntGoldProds]]</f>
        <v>976</v>
      </c>
      <c r="AC109">
        <f>Table1_1[[#This Row],[NumWebPurchases]]+Table1_1[[#This Row],[NumCatalogPurchases]]+Table1_1[[#This Row],[NumStorePurchases]]</f>
        <v>13</v>
      </c>
      <c r="AD109">
        <f>ROUND(IF(Table1_1[[#This Row],[Total_Purchases]]=0,0,(Table1_1[[#This Row],[Total_Spend]]*(Table1_1[[#This Row],[NumWebPurchases]]/Table1_1[[#This Row],[Total_Purchases]]))),2)</f>
        <v>225.23</v>
      </c>
      <c r="AE109">
        <f>ROUND(IF(Table1_1[[#This Row],[Total_Purchases]]=0,0,(Table1_1[[#This Row],[Total_Spend]]*(Table1_1[[#This Row],[NumStorePurchases]]/Table1_1[[#This Row],[Total_Purchases]]))),2)</f>
        <v>450.46</v>
      </c>
      <c r="AF109">
        <f>ROUND(IF(Table1_1[[#This Row],[Total_Purchases]]=0,0,(Table1_1[[#This Row],[Total_Spend]]*(Table1_1[[#This Row],[NumCatalogPurchases]]/Table1_1[[#This Row],[Total_Purchases]]))),2)</f>
        <v>300.31</v>
      </c>
      <c r="AG1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9" s="6">
        <f ca="1">YEAR(TODAY())-B109</f>
        <v>72</v>
      </c>
      <c r="AI1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9" t="s">
        <v>30</v>
      </c>
    </row>
    <row r="110" spans="1:36" x14ac:dyDescent="0.3">
      <c r="A110">
        <v>550</v>
      </c>
      <c r="B110">
        <v>1952</v>
      </c>
      <c r="C110" t="s">
        <v>28</v>
      </c>
      <c r="D110" t="s">
        <v>29</v>
      </c>
      <c r="E110">
        <v>62335</v>
      </c>
      <c r="F110">
        <v>0</v>
      </c>
      <c r="G110">
        <v>1</v>
      </c>
      <c r="H110" s="2" t="str">
        <f ca="1">TEXT(Table1_1[[#This Row],[Dt_Customer]],"yyyy-mm-dd")</f>
        <v>2013-05-23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>Table1_1[[#This Row],[MntWines]]+Table1_1[[#This Row],[MntFruits]]+Table1_1[[#This Row],[MntMeatProducts]]+Table1_1[[#This Row],[MntFishProducts]]+Table1_1[[#This Row],[MntSweetProducts]]+Table1_1[[#This Row],[MntGoldProds]]</f>
        <v>708</v>
      </c>
      <c r="AC110">
        <f>Table1_1[[#This Row],[NumWebPurchases]]+Table1_1[[#This Row],[NumCatalogPurchases]]+Table1_1[[#This Row],[NumStorePurchases]]</f>
        <v>19</v>
      </c>
      <c r="AD110">
        <f>ROUND(IF(Table1_1[[#This Row],[Total_Purchases]]=0,0,(Table1_1[[#This Row],[Total_Spend]]*(Table1_1[[#This Row],[NumWebPurchases]]/Table1_1[[#This Row],[Total_Purchases]]))),2)</f>
        <v>111.79</v>
      </c>
      <c r="AE110">
        <f>ROUND(IF(Table1_1[[#This Row],[Total_Purchases]]=0,0,(Table1_1[[#This Row],[Total_Spend]]*(Table1_1[[#This Row],[NumStorePurchases]]/Table1_1[[#This Row],[Total_Purchases]]))),2)</f>
        <v>484.42</v>
      </c>
      <c r="AF110">
        <f>ROUND(IF(Table1_1[[#This Row],[Total_Purchases]]=0,0,(Table1_1[[#This Row],[Total_Spend]]*(Table1_1[[#This Row],[NumCatalogPurchases]]/Table1_1[[#This Row],[Total_Purchases]]))),2)</f>
        <v>111.79</v>
      </c>
      <c r="AG1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0" s="6">
        <f ca="1">YEAR(TODAY())-B110</f>
        <v>74</v>
      </c>
      <c r="AI1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0" t="s">
        <v>30</v>
      </c>
    </row>
    <row r="111" spans="1:36" x14ac:dyDescent="0.3">
      <c r="A111">
        <v>564</v>
      </c>
      <c r="B111">
        <v>1981</v>
      </c>
      <c r="C111" t="s">
        <v>37</v>
      </c>
      <c r="D111" t="s">
        <v>35</v>
      </c>
      <c r="E111">
        <v>56937</v>
      </c>
      <c r="F111">
        <v>1</v>
      </c>
      <c r="G111">
        <v>0</v>
      </c>
      <c r="H111" s="2" t="str">
        <f ca="1">TEXT(Table1_1[[#This Row],[Dt_Customer]],"yyyy-mm-dd")</f>
        <v>2012-08-04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f>Table1_1[[#This Row],[MntWines]]+Table1_1[[#This Row],[MntFruits]]+Table1_1[[#This Row],[MntMeatProducts]]+Table1_1[[#This Row],[MntFishProducts]]+Table1_1[[#This Row],[MntSweetProducts]]+Table1_1[[#This Row],[MntGoldProds]]</f>
        <v>906</v>
      </c>
      <c r="AC111">
        <f>Table1_1[[#This Row],[NumWebPurchases]]+Table1_1[[#This Row],[NumCatalogPurchases]]+Table1_1[[#This Row],[NumStorePurchases]]</f>
        <v>23</v>
      </c>
      <c r="AD111">
        <f>ROUND(IF(Table1_1[[#This Row],[Total_Purchases]]=0,0,(Table1_1[[#This Row],[Total_Spend]]*(Table1_1[[#This Row],[NumWebPurchases]]/Table1_1[[#This Row],[Total_Purchases]]))),2)</f>
        <v>315.13</v>
      </c>
      <c r="AE111">
        <f>ROUND(IF(Table1_1[[#This Row],[Total_Purchases]]=0,0,(Table1_1[[#This Row],[Total_Spend]]*(Table1_1[[#This Row],[NumStorePurchases]]/Table1_1[[#This Row],[Total_Purchases]]))),2)</f>
        <v>354.52</v>
      </c>
      <c r="AF111">
        <f>ROUND(IF(Table1_1[[#This Row],[Total_Purchases]]=0,0,(Table1_1[[#This Row],[Total_Spend]]*(Table1_1[[#This Row],[NumCatalogPurchases]]/Table1_1[[#This Row],[Total_Purchases]]))),2)</f>
        <v>236.35</v>
      </c>
      <c r="AG1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1" s="6">
        <f ca="1">YEAR(TODAY())-B111</f>
        <v>45</v>
      </c>
      <c r="AI1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1" t="s">
        <v>30</v>
      </c>
    </row>
    <row r="112" spans="1:36" x14ac:dyDescent="0.3">
      <c r="A112">
        <v>569</v>
      </c>
      <c r="B112">
        <v>1991</v>
      </c>
      <c r="C112" t="s">
        <v>28</v>
      </c>
      <c r="D112" t="s">
        <v>31</v>
      </c>
      <c r="E112">
        <v>90273</v>
      </c>
      <c r="F112">
        <v>0</v>
      </c>
      <c r="G112">
        <v>0</v>
      </c>
      <c r="H112" s="2" t="str">
        <f ca="1">TEXT(Table1_1[[#This Row],[Dt_Customer]],"yyyy-mm-dd")</f>
        <v>2013-12-14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f>Table1_1[[#This Row],[MntWines]]+Table1_1[[#This Row],[MntFruits]]+Table1_1[[#This Row],[MntMeatProducts]]+Table1_1[[#This Row],[MntFishProducts]]+Table1_1[[#This Row],[MntSweetProducts]]+Table1_1[[#This Row],[MntGoldProds]]</f>
        <v>1991</v>
      </c>
      <c r="AC112">
        <f>Table1_1[[#This Row],[NumWebPurchases]]+Table1_1[[#This Row],[NumCatalogPurchases]]+Table1_1[[#This Row],[NumStorePurchases]]</f>
        <v>18</v>
      </c>
      <c r="AD112">
        <f>ROUND(IF(Table1_1[[#This Row],[Total_Purchases]]=0,0,(Table1_1[[#This Row],[Total_Spend]]*(Table1_1[[#This Row],[NumWebPurchases]]/Table1_1[[#This Row],[Total_Purchases]]))),2)</f>
        <v>553.05999999999995</v>
      </c>
      <c r="AE112">
        <f>ROUND(IF(Table1_1[[#This Row],[Total_Purchases]]=0,0,(Table1_1[[#This Row],[Total_Spend]]*(Table1_1[[#This Row],[NumStorePurchases]]/Table1_1[[#This Row],[Total_Purchases]]))),2)</f>
        <v>774.28</v>
      </c>
      <c r="AF112">
        <f>ROUND(IF(Table1_1[[#This Row],[Total_Purchases]]=0,0,(Table1_1[[#This Row],[Total_Spend]]*(Table1_1[[#This Row],[NumCatalogPurchases]]/Table1_1[[#This Row],[Total_Purchases]]))),2)</f>
        <v>663.67</v>
      </c>
      <c r="AG1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2" s="6">
        <f ca="1">YEAR(TODAY())-B112</f>
        <v>35</v>
      </c>
      <c r="AI1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2" t="s">
        <v>30</v>
      </c>
    </row>
    <row r="113" spans="1:36" x14ac:dyDescent="0.3">
      <c r="A113">
        <v>574</v>
      </c>
      <c r="B113">
        <v>1964</v>
      </c>
      <c r="C113" t="s">
        <v>28</v>
      </c>
      <c r="D113" t="s">
        <v>33</v>
      </c>
      <c r="E113">
        <v>42523</v>
      </c>
      <c r="F113">
        <v>0</v>
      </c>
      <c r="G113">
        <v>0</v>
      </c>
      <c r="H113" s="2" t="str">
        <f ca="1">TEXT(Table1_1[[#This Row],[Dt_Customer]],"yyyy-mm-dd")</f>
        <v>2014-04-23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f>Table1_1[[#This Row],[MntWines]]+Table1_1[[#This Row],[MntFruits]]+Table1_1[[#This Row],[MntMeatProducts]]+Table1_1[[#This Row],[MntFishProducts]]+Table1_1[[#This Row],[MntSweetProducts]]+Table1_1[[#This Row],[MntGoldProds]]</f>
        <v>125</v>
      </c>
      <c r="AC113">
        <f>Table1_1[[#This Row],[NumWebPurchases]]+Table1_1[[#This Row],[NumCatalogPurchases]]+Table1_1[[#This Row],[NumStorePurchases]]</f>
        <v>6</v>
      </c>
      <c r="AD113">
        <f>ROUND(IF(Table1_1[[#This Row],[Total_Purchases]]=0,0,(Table1_1[[#This Row],[Total_Spend]]*(Table1_1[[#This Row],[NumWebPurchases]]/Table1_1[[#This Row],[Total_Purchases]]))),2)</f>
        <v>20.83</v>
      </c>
      <c r="AE113">
        <f>ROUND(IF(Table1_1[[#This Row],[Total_Purchases]]=0,0,(Table1_1[[#This Row],[Total_Spend]]*(Table1_1[[#This Row],[NumStorePurchases]]/Table1_1[[#This Row],[Total_Purchases]]))),2)</f>
        <v>83.33</v>
      </c>
      <c r="AF113">
        <f>ROUND(IF(Table1_1[[#This Row],[Total_Purchases]]=0,0,(Table1_1[[#This Row],[Total_Spend]]*(Table1_1[[#This Row],[NumCatalogPurchases]]/Table1_1[[#This Row],[Total_Purchases]]))),2)</f>
        <v>20.83</v>
      </c>
      <c r="AG1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3" s="6">
        <f ca="1">YEAR(TODAY())-B113</f>
        <v>62</v>
      </c>
      <c r="AI1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3" t="s">
        <v>39</v>
      </c>
    </row>
    <row r="114" spans="1:36" x14ac:dyDescent="0.3">
      <c r="A114">
        <v>577</v>
      </c>
      <c r="B114">
        <v>1976</v>
      </c>
      <c r="C114" t="s">
        <v>38</v>
      </c>
      <c r="D114" t="s">
        <v>35</v>
      </c>
      <c r="E114">
        <v>26907</v>
      </c>
      <c r="F114">
        <v>1</v>
      </c>
      <c r="G114">
        <v>1</v>
      </c>
      <c r="H114" s="2" t="str">
        <f ca="1">TEXT(Table1_1[[#This Row],[Dt_Customer]],"yyyy-mm-dd")</f>
        <v>2013-08-20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14">
        <f>Table1_1[[#This Row],[NumWebPurchases]]+Table1_1[[#This Row],[NumCatalogPurchases]]+Table1_1[[#This Row],[NumStorePurchases]]</f>
        <v>4</v>
      </c>
      <c r="AD114">
        <f>ROUND(IF(Table1_1[[#This Row],[Total_Purchases]]=0,0,(Table1_1[[#This Row],[Total_Spend]]*(Table1_1[[#This Row],[NumWebPurchases]]/Table1_1[[#This Row],[Total_Purchases]]))),2)</f>
        <v>5.5</v>
      </c>
      <c r="AE114">
        <f>ROUND(IF(Table1_1[[#This Row],[Total_Purchases]]=0,0,(Table1_1[[#This Row],[Total_Spend]]*(Table1_1[[#This Row],[NumStorePurchases]]/Table1_1[[#This Row],[Total_Purchases]]))),2)</f>
        <v>16.5</v>
      </c>
      <c r="AF114">
        <f>ROUND(IF(Table1_1[[#This Row],[Total_Purchases]]=0,0,(Table1_1[[#This Row],[Total_Spend]]*(Table1_1[[#This Row],[NumCatalogPurchases]]/Table1_1[[#This Row],[Total_Purchases]]))),2)</f>
        <v>0</v>
      </c>
      <c r="AG1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4" s="6">
        <f ca="1">YEAR(TODAY())-B114</f>
        <v>50</v>
      </c>
      <c r="AI1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4" t="s">
        <v>30</v>
      </c>
    </row>
    <row r="115" spans="1:36" x14ac:dyDescent="0.3">
      <c r="A115">
        <v>590</v>
      </c>
      <c r="B115">
        <v>1970</v>
      </c>
      <c r="C115" t="s">
        <v>41</v>
      </c>
      <c r="D115" t="s">
        <v>29</v>
      </c>
      <c r="E115">
        <v>78579</v>
      </c>
      <c r="F115">
        <v>0</v>
      </c>
      <c r="G115">
        <v>0</v>
      </c>
      <c r="H115" s="2" t="str">
        <f ca="1">TEXT(Table1_1[[#This Row],[Dt_Customer]],"yyyy-mm-dd")</f>
        <v>2012-12-22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f>Table1_1[[#This Row],[MntWines]]+Table1_1[[#This Row],[MntFruits]]+Table1_1[[#This Row],[MntMeatProducts]]+Table1_1[[#This Row],[MntFishProducts]]+Table1_1[[#This Row],[MntSweetProducts]]+Table1_1[[#This Row],[MntGoldProds]]</f>
        <v>1812</v>
      </c>
      <c r="AC115">
        <f>Table1_1[[#This Row],[NumWebPurchases]]+Table1_1[[#This Row],[NumCatalogPurchases]]+Table1_1[[#This Row],[NumStorePurchases]]</f>
        <v>15</v>
      </c>
      <c r="AD115">
        <f>ROUND(IF(Table1_1[[#This Row],[Total_Purchases]]=0,0,(Table1_1[[#This Row],[Total_Spend]]*(Table1_1[[#This Row],[NumWebPurchases]]/Table1_1[[#This Row],[Total_Purchases]]))),2)</f>
        <v>604</v>
      </c>
      <c r="AE115">
        <f>ROUND(IF(Table1_1[[#This Row],[Total_Purchases]]=0,0,(Table1_1[[#This Row],[Total_Spend]]*(Table1_1[[#This Row],[NumStorePurchases]]/Table1_1[[#This Row],[Total_Purchases]]))),2)</f>
        <v>483.2</v>
      </c>
      <c r="AF115">
        <f>ROUND(IF(Table1_1[[#This Row],[Total_Purchases]]=0,0,(Table1_1[[#This Row],[Total_Spend]]*(Table1_1[[#This Row],[NumCatalogPurchases]]/Table1_1[[#This Row],[Total_Purchases]]))),2)</f>
        <v>724.8</v>
      </c>
      <c r="AG1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5" s="6">
        <f ca="1">YEAR(TODAY())-B115</f>
        <v>56</v>
      </c>
      <c r="AI1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5" t="s">
        <v>30</v>
      </c>
    </row>
    <row r="116" spans="1:36" x14ac:dyDescent="0.3">
      <c r="A116">
        <v>591</v>
      </c>
      <c r="B116">
        <v>1957</v>
      </c>
      <c r="C116" t="s">
        <v>28</v>
      </c>
      <c r="D116" t="s">
        <v>42</v>
      </c>
      <c r="E116">
        <v>66033</v>
      </c>
      <c r="F116">
        <v>0</v>
      </c>
      <c r="G116">
        <v>1</v>
      </c>
      <c r="H116" s="2" t="str">
        <f ca="1">TEXT(Table1_1[[#This Row],[Dt_Customer]],"yyyy-mm-dd")</f>
        <v>2013-01-20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f>Table1_1[[#This Row],[MntWines]]+Table1_1[[#This Row],[MntFruits]]+Table1_1[[#This Row],[MntMeatProducts]]+Table1_1[[#This Row],[MntFishProducts]]+Table1_1[[#This Row],[MntSweetProducts]]+Table1_1[[#This Row],[MntGoldProds]]</f>
        <v>677</v>
      </c>
      <c r="AC116">
        <f>Table1_1[[#This Row],[NumWebPurchases]]+Table1_1[[#This Row],[NumCatalogPurchases]]+Table1_1[[#This Row],[NumStorePurchases]]</f>
        <v>18</v>
      </c>
      <c r="AD116">
        <f>ROUND(IF(Table1_1[[#This Row],[Total_Purchases]]=0,0,(Table1_1[[#This Row],[Total_Spend]]*(Table1_1[[#This Row],[NumWebPurchases]]/Table1_1[[#This Row],[Total_Purchases]]))),2)</f>
        <v>300.89</v>
      </c>
      <c r="AE116">
        <f>ROUND(IF(Table1_1[[#This Row],[Total_Purchases]]=0,0,(Table1_1[[#This Row],[Total_Spend]]*(Table1_1[[#This Row],[NumStorePurchases]]/Table1_1[[#This Row],[Total_Purchases]]))),2)</f>
        <v>263.27999999999997</v>
      </c>
      <c r="AF116">
        <f>ROUND(IF(Table1_1[[#This Row],[Total_Purchases]]=0,0,(Table1_1[[#This Row],[Total_Spend]]*(Table1_1[[#This Row],[NumCatalogPurchases]]/Table1_1[[#This Row],[Total_Purchases]]))),2)</f>
        <v>112.83</v>
      </c>
      <c r="AG1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6" s="6">
        <f ca="1">YEAR(TODAY())-B116</f>
        <v>69</v>
      </c>
      <c r="AI1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6" t="s">
        <v>40</v>
      </c>
    </row>
    <row r="117" spans="1:36" x14ac:dyDescent="0.3">
      <c r="A117">
        <v>606</v>
      </c>
      <c r="B117">
        <v>1967</v>
      </c>
      <c r="C117" t="s">
        <v>28</v>
      </c>
      <c r="D117" t="s">
        <v>31</v>
      </c>
      <c r="E117">
        <v>25930</v>
      </c>
      <c r="F117">
        <v>1</v>
      </c>
      <c r="G117">
        <v>1</v>
      </c>
      <c r="H117" s="2" t="str">
        <f ca="1">TEXT(Table1_1[[#This Row],[Dt_Customer]],"yyyy-mm-dd")</f>
        <v>2013-10-10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17">
        <f>Table1_1[[#This Row],[NumWebPurchases]]+Table1_1[[#This Row],[NumCatalogPurchases]]+Table1_1[[#This Row],[NumStorePurchases]]</f>
        <v>3</v>
      </c>
      <c r="AD117">
        <f>ROUND(IF(Table1_1[[#This Row],[Total_Purchases]]=0,0,(Table1_1[[#This Row],[Total_Spend]]*(Table1_1[[#This Row],[NumWebPurchases]]/Table1_1[[#This Row],[Total_Purchases]]))),2)</f>
        <v>5</v>
      </c>
      <c r="AE117">
        <f>ROUND(IF(Table1_1[[#This Row],[Total_Purchases]]=0,0,(Table1_1[[#This Row],[Total_Spend]]*(Table1_1[[#This Row],[NumStorePurchases]]/Table1_1[[#This Row],[Total_Purchases]]))),2)</f>
        <v>10</v>
      </c>
      <c r="AF117">
        <f>ROUND(IF(Table1_1[[#This Row],[Total_Purchases]]=0,0,(Table1_1[[#This Row],[Total_Spend]]*(Table1_1[[#This Row],[NumCatalogPurchases]]/Table1_1[[#This Row],[Total_Purchases]]))),2)</f>
        <v>0</v>
      </c>
      <c r="AG1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7" s="6">
        <f ca="1">YEAR(TODAY())-B117</f>
        <v>59</v>
      </c>
      <c r="AI1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7" t="s">
        <v>30</v>
      </c>
    </row>
    <row r="118" spans="1:36" x14ac:dyDescent="0.3">
      <c r="A118">
        <v>607</v>
      </c>
      <c r="B118">
        <v>1955</v>
      </c>
      <c r="C118" t="s">
        <v>38</v>
      </c>
      <c r="D118" t="s">
        <v>29</v>
      </c>
      <c r="E118">
        <v>41769</v>
      </c>
      <c r="F118">
        <v>0</v>
      </c>
      <c r="G118">
        <v>1</v>
      </c>
      <c r="H118" s="2" t="str">
        <f ca="1">TEXT(Table1_1[[#This Row],[Dt_Customer]],"yyyy-mm-dd")</f>
        <v>2013-02-13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>Table1_1[[#This Row],[MntWines]]+Table1_1[[#This Row],[MntFruits]]+Table1_1[[#This Row],[MntMeatProducts]]+Table1_1[[#This Row],[MntFishProducts]]+Table1_1[[#This Row],[MntSweetProducts]]+Table1_1[[#This Row],[MntGoldProds]]</f>
        <v>521</v>
      </c>
      <c r="AC118">
        <f>Table1_1[[#This Row],[NumWebPurchases]]+Table1_1[[#This Row],[NumCatalogPurchases]]+Table1_1[[#This Row],[NumStorePurchases]]</f>
        <v>16</v>
      </c>
      <c r="AD118">
        <f>ROUND(IF(Table1_1[[#This Row],[Total_Purchases]]=0,0,(Table1_1[[#This Row],[Total_Spend]]*(Table1_1[[#This Row],[NumWebPurchases]]/Table1_1[[#This Row],[Total_Purchases]]))),2)</f>
        <v>260.5</v>
      </c>
      <c r="AE118">
        <f>ROUND(IF(Table1_1[[#This Row],[Total_Purchases]]=0,0,(Table1_1[[#This Row],[Total_Spend]]*(Table1_1[[#This Row],[NumStorePurchases]]/Table1_1[[#This Row],[Total_Purchases]]))),2)</f>
        <v>227.94</v>
      </c>
      <c r="AF118">
        <f>ROUND(IF(Table1_1[[#This Row],[Total_Purchases]]=0,0,(Table1_1[[#This Row],[Total_Spend]]*(Table1_1[[#This Row],[NumCatalogPurchases]]/Table1_1[[#This Row],[Total_Purchases]]))),2)</f>
        <v>32.56</v>
      </c>
      <c r="AG1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" s="6">
        <f ca="1">YEAR(TODAY())-B118</f>
        <v>71</v>
      </c>
      <c r="AI1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8" t="s">
        <v>40</v>
      </c>
    </row>
    <row r="119" spans="1:36" x14ac:dyDescent="0.3">
      <c r="A119">
        <v>610</v>
      </c>
      <c r="B119">
        <v>1953</v>
      </c>
      <c r="C119" t="s">
        <v>37</v>
      </c>
      <c r="D119" t="s">
        <v>35</v>
      </c>
      <c r="E119">
        <v>53593</v>
      </c>
      <c r="F119">
        <v>1</v>
      </c>
      <c r="G119">
        <v>1</v>
      </c>
      <c r="H119" s="2" t="str">
        <f ca="1">TEXT(Table1_1[[#This Row],[Dt_Customer]],"yyyy-mm-dd")</f>
        <v>2012-08-07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>Table1_1[[#This Row],[MntWines]]+Table1_1[[#This Row],[MntFruits]]+Table1_1[[#This Row],[MntMeatProducts]]+Table1_1[[#This Row],[MntFishProducts]]+Table1_1[[#This Row],[MntSweetProducts]]+Table1_1[[#This Row],[MntGoldProds]]</f>
        <v>480</v>
      </c>
      <c r="AC119">
        <f>Table1_1[[#This Row],[NumWebPurchases]]+Table1_1[[#This Row],[NumCatalogPurchases]]+Table1_1[[#This Row],[NumStorePurchases]]</f>
        <v>15</v>
      </c>
      <c r="AD119">
        <f>ROUND(IF(Table1_1[[#This Row],[Total_Purchases]]=0,0,(Table1_1[[#This Row],[Total_Spend]]*(Table1_1[[#This Row],[NumWebPurchases]]/Table1_1[[#This Row],[Total_Purchases]]))),2)</f>
        <v>224</v>
      </c>
      <c r="AE119">
        <f>ROUND(IF(Table1_1[[#This Row],[Total_Purchases]]=0,0,(Table1_1[[#This Row],[Total_Spend]]*(Table1_1[[#This Row],[NumStorePurchases]]/Table1_1[[#This Row],[Total_Purchases]]))),2)</f>
        <v>192</v>
      </c>
      <c r="AF119">
        <f>ROUND(IF(Table1_1[[#This Row],[Total_Purchases]]=0,0,(Table1_1[[#This Row],[Total_Spend]]*(Table1_1[[#This Row],[NumCatalogPurchases]]/Table1_1[[#This Row],[Total_Purchases]]))),2)</f>
        <v>64</v>
      </c>
      <c r="AG1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9" s="6">
        <f ca="1">YEAR(TODAY())-B119</f>
        <v>73</v>
      </c>
      <c r="AI1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9" t="s">
        <v>36</v>
      </c>
    </row>
    <row r="120" spans="1:36" x14ac:dyDescent="0.3">
      <c r="A120">
        <v>615</v>
      </c>
      <c r="B120">
        <v>1960</v>
      </c>
      <c r="C120" t="s">
        <v>28</v>
      </c>
      <c r="D120" t="s">
        <v>35</v>
      </c>
      <c r="E120">
        <v>30507</v>
      </c>
      <c r="F120">
        <v>0</v>
      </c>
      <c r="G120">
        <v>0</v>
      </c>
      <c r="H120" s="2" t="str">
        <f ca="1">TEXT(Table1_1[[#This Row],[Dt_Customer]],"yyyy-mm-dd")</f>
        <v>2013-03-11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>Table1_1[[#This Row],[MntWines]]+Table1_1[[#This Row],[MntFruits]]+Table1_1[[#This Row],[MntMeatProducts]]+Table1_1[[#This Row],[MntFishProducts]]+Table1_1[[#This Row],[MntSweetProducts]]+Table1_1[[#This Row],[MntGoldProds]]</f>
        <v>343</v>
      </c>
      <c r="AC120">
        <f>Table1_1[[#This Row],[NumWebPurchases]]+Table1_1[[#This Row],[NumCatalogPurchases]]+Table1_1[[#This Row],[NumStorePurchases]]</f>
        <v>10</v>
      </c>
      <c r="AD120">
        <f>ROUND(IF(Table1_1[[#This Row],[Total_Purchases]]=0,0,(Table1_1[[#This Row],[Total_Spend]]*(Table1_1[[#This Row],[NumWebPurchases]]/Table1_1[[#This Row],[Total_Purchases]]))),2)</f>
        <v>171.5</v>
      </c>
      <c r="AE120">
        <f>ROUND(IF(Table1_1[[#This Row],[Total_Purchases]]=0,0,(Table1_1[[#This Row],[Total_Spend]]*(Table1_1[[#This Row],[NumStorePurchases]]/Table1_1[[#This Row],[Total_Purchases]]))),2)</f>
        <v>137.19999999999999</v>
      </c>
      <c r="AF120">
        <f>ROUND(IF(Table1_1[[#This Row],[Total_Purchases]]=0,0,(Table1_1[[#This Row],[Total_Spend]]*(Table1_1[[#This Row],[NumCatalogPurchases]]/Table1_1[[#This Row],[Total_Purchases]]))),2)</f>
        <v>34.299999999999997</v>
      </c>
      <c r="AG1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" s="6">
        <f ca="1">YEAR(TODAY())-B120</f>
        <v>66</v>
      </c>
      <c r="AI1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0" t="s">
        <v>30</v>
      </c>
    </row>
    <row r="121" spans="1:36" x14ac:dyDescent="0.3">
      <c r="A121">
        <v>618</v>
      </c>
      <c r="B121">
        <v>1977</v>
      </c>
      <c r="C121" t="s">
        <v>37</v>
      </c>
      <c r="D121" t="s">
        <v>33</v>
      </c>
      <c r="E121">
        <v>69389</v>
      </c>
      <c r="F121">
        <v>0</v>
      </c>
      <c r="G121">
        <v>1</v>
      </c>
      <c r="H121" s="2" t="str">
        <f ca="1">TEXT(Table1_1[[#This Row],[Dt_Customer]],"yyyy-mm-dd")</f>
        <v>2012-09-28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>Table1_1[[#This Row],[MntWines]]+Table1_1[[#This Row],[MntFruits]]+Table1_1[[#This Row],[MntMeatProducts]]+Table1_1[[#This Row],[MntFishProducts]]+Table1_1[[#This Row],[MntSweetProducts]]+Table1_1[[#This Row],[MntGoldProds]]</f>
        <v>797</v>
      </c>
      <c r="AC121">
        <f>Table1_1[[#This Row],[NumWebPurchases]]+Table1_1[[#This Row],[NumCatalogPurchases]]+Table1_1[[#This Row],[NumStorePurchases]]</f>
        <v>21</v>
      </c>
      <c r="AD121">
        <f>ROUND(IF(Table1_1[[#This Row],[Total_Purchases]]=0,0,(Table1_1[[#This Row],[Total_Spend]]*(Table1_1[[#This Row],[NumWebPurchases]]/Table1_1[[#This Row],[Total_Purchases]]))),2)</f>
        <v>265.67</v>
      </c>
      <c r="AE121">
        <f>ROUND(IF(Table1_1[[#This Row],[Total_Purchases]]=0,0,(Table1_1[[#This Row],[Total_Spend]]*(Table1_1[[#This Row],[NumStorePurchases]]/Table1_1[[#This Row],[Total_Purchases]]))),2)</f>
        <v>455.43</v>
      </c>
      <c r="AF121">
        <f>ROUND(IF(Table1_1[[#This Row],[Total_Purchases]]=0,0,(Table1_1[[#This Row],[Total_Spend]]*(Table1_1[[#This Row],[NumCatalogPurchases]]/Table1_1[[#This Row],[Total_Purchases]]))),2)</f>
        <v>75.900000000000006</v>
      </c>
      <c r="AG1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1" s="6">
        <f ca="1">YEAR(TODAY())-B121</f>
        <v>49</v>
      </c>
      <c r="AI1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1" t="s">
        <v>36</v>
      </c>
    </row>
    <row r="122" spans="1:36" x14ac:dyDescent="0.3">
      <c r="A122">
        <v>624</v>
      </c>
      <c r="B122">
        <v>1984</v>
      </c>
      <c r="C122" t="s">
        <v>41</v>
      </c>
      <c r="D122" t="s">
        <v>31</v>
      </c>
      <c r="E122">
        <v>18890</v>
      </c>
      <c r="F122">
        <v>0</v>
      </c>
      <c r="G122">
        <v>0</v>
      </c>
      <c r="H122" s="2" t="str">
        <f ca="1">TEXT(Table1_1[[#This Row],[Dt_Customer]],"yyyy-mm-dd")</f>
        <v>2012-11-10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122">
        <f>Table1_1[[#This Row],[NumWebPurchases]]+Table1_1[[#This Row],[NumCatalogPurchases]]+Table1_1[[#This Row],[NumStorePurchases]]</f>
        <v>3</v>
      </c>
      <c r="AD122">
        <f>ROUND(IF(Table1_1[[#This Row],[Total_Purchases]]=0,0,(Table1_1[[#This Row],[Total_Spend]]*(Table1_1[[#This Row],[NumWebPurchases]]/Table1_1[[#This Row],[Total_Purchases]]))),2)</f>
        <v>0</v>
      </c>
      <c r="AE122">
        <f>ROUND(IF(Table1_1[[#This Row],[Total_Purchases]]=0,0,(Table1_1[[#This Row],[Total_Spend]]*(Table1_1[[#This Row],[NumStorePurchases]]/Table1_1[[#This Row],[Total_Purchases]]))),2)</f>
        <v>23.33</v>
      </c>
      <c r="AF122">
        <f>ROUND(IF(Table1_1[[#This Row],[Total_Purchases]]=0,0,(Table1_1[[#This Row],[Total_Spend]]*(Table1_1[[#This Row],[NumCatalogPurchases]]/Table1_1[[#This Row],[Total_Purchases]]))),2)</f>
        <v>11.67</v>
      </c>
      <c r="AG1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" s="6">
        <f ca="1">YEAR(TODAY())-B122</f>
        <v>42</v>
      </c>
      <c r="AI1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2" t="s">
        <v>43</v>
      </c>
    </row>
    <row r="123" spans="1:36" x14ac:dyDescent="0.3">
      <c r="A123">
        <v>626</v>
      </c>
      <c r="B123">
        <v>1951</v>
      </c>
      <c r="C123" t="s">
        <v>28</v>
      </c>
      <c r="D123" t="s">
        <v>33</v>
      </c>
      <c r="E123">
        <v>32871</v>
      </c>
      <c r="F123">
        <v>1</v>
      </c>
      <c r="G123">
        <v>1</v>
      </c>
      <c r="H123" s="2" t="str">
        <f ca="1">TEXT(Table1_1[[#This Row],[Dt_Customer]],"yyyy-mm-dd")</f>
        <v>2013-03-09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23">
        <f>Table1_1[[#This Row],[NumWebPurchases]]+Table1_1[[#This Row],[NumCatalogPurchases]]+Table1_1[[#This Row],[NumStorePurchases]]</f>
        <v>4</v>
      </c>
      <c r="AD123">
        <f>ROUND(IF(Table1_1[[#This Row],[Total_Purchases]]=0,0,(Table1_1[[#This Row],[Total_Spend]]*(Table1_1[[#This Row],[NumWebPurchases]]/Table1_1[[#This Row],[Total_Purchases]]))),2)</f>
        <v>10.75</v>
      </c>
      <c r="AE123">
        <f>ROUND(IF(Table1_1[[#This Row],[Total_Purchases]]=0,0,(Table1_1[[#This Row],[Total_Spend]]*(Table1_1[[#This Row],[NumStorePurchases]]/Table1_1[[#This Row],[Total_Purchases]]))),2)</f>
        <v>32.25</v>
      </c>
      <c r="AF123">
        <f>ROUND(IF(Table1_1[[#This Row],[Total_Purchases]]=0,0,(Table1_1[[#This Row],[Total_Spend]]*(Table1_1[[#This Row],[NumCatalogPurchases]]/Table1_1[[#This Row],[Total_Purchases]]))),2)</f>
        <v>0</v>
      </c>
      <c r="AG1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3" s="6">
        <f ca="1">YEAR(TODAY())-B123</f>
        <v>75</v>
      </c>
      <c r="AI1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3" t="s">
        <v>34</v>
      </c>
    </row>
    <row r="124" spans="1:36" x14ac:dyDescent="0.3">
      <c r="A124">
        <v>635</v>
      </c>
      <c r="B124">
        <v>1966</v>
      </c>
      <c r="C124" t="s">
        <v>41</v>
      </c>
      <c r="D124" t="s">
        <v>33</v>
      </c>
      <c r="E124">
        <v>57183</v>
      </c>
      <c r="F124">
        <v>1</v>
      </c>
      <c r="G124">
        <v>1</v>
      </c>
      <c r="H124" s="2" t="str">
        <f ca="1">TEXT(Table1_1[[#This Row],[Dt_Customer]],"yyyy-mm-dd")</f>
        <v>2013-03-19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>Table1_1[[#This Row],[MntWines]]+Table1_1[[#This Row],[MntFruits]]+Table1_1[[#This Row],[MntMeatProducts]]+Table1_1[[#This Row],[MntFishProducts]]+Table1_1[[#This Row],[MntSweetProducts]]+Table1_1[[#This Row],[MntGoldProds]]</f>
        <v>610</v>
      </c>
      <c r="AC124">
        <f>Table1_1[[#This Row],[NumWebPurchases]]+Table1_1[[#This Row],[NumCatalogPurchases]]+Table1_1[[#This Row],[NumStorePurchases]]</f>
        <v>17</v>
      </c>
      <c r="AD124">
        <f>ROUND(IF(Table1_1[[#This Row],[Total_Purchases]]=0,0,(Table1_1[[#This Row],[Total_Spend]]*(Table1_1[[#This Row],[NumWebPurchases]]/Table1_1[[#This Row],[Total_Purchases]]))),2)</f>
        <v>322.94</v>
      </c>
      <c r="AE124">
        <f>ROUND(IF(Table1_1[[#This Row],[Total_Purchases]]=0,0,(Table1_1[[#This Row],[Total_Spend]]*(Table1_1[[#This Row],[NumStorePurchases]]/Table1_1[[#This Row],[Total_Purchases]]))),2)</f>
        <v>251.18</v>
      </c>
      <c r="AF124">
        <f>ROUND(IF(Table1_1[[#This Row],[Total_Purchases]]=0,0,(Table1_1[[#This Row],[Total_Spend]]*(Table1_1[[#This Row],[NumCatalogPurchases]]/Table1_1[[#This Row],[Total_Purchases]]))),2)</f>
        <v>35.880000000000003</v>
      </c>
      <c r="AG1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" s="6">
        <f ca="1">YEAR(TODAY())-B124</f>
        <v>60</v>
      </c>
      <c r="AI1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4" t="s">
        <v>30</v>
      </c>
    </row>
    <row r="125" spans="1:36" x14ac:dyDescent="0.3">
      <c r="A125">
        <v>640</v>
      </c>
      <c r="B125">
        <v>1951</v>
      </c>
      <c r="C125" t="s">
        <v>28</v>
      </c>
      <c r="D125" t="s">
        <v>33</v>
      </c>
      <c r="E125">
        <v>57304</v>
      </c>
      <c r="F125">
        <v>0</v>
      </c>
      <c r="G125">
        <v>1</v>
      </c>
      <c r="H125" s="2" t="str">
        <f ca="1">TEXT(Table1_1[[#This Row],[Dt_Customer]],"yyyy-mm-dd")</f>
        <v>2013-03-11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f>Table1_1[[#This Row],[MntWines]]+Table1_1[[#This Row],[MntFruits]]+Table1_1[[#This Row],[MntMeatProducts]]+Table1_1[[#This Row],[MntFishProducts]]+Table1_1[[#This Row],[MntSweetProducts]]+Table1_1[[#This Row],[MntGoldProds]]</f>
        <v>1026</v>
      </c>
      <c r="AC125">
        <f>Table1_1[[#This Row],[NumWebPurchases]]+Table1_1[[#This Row],[NumCatalogPurchases]]+Table1_1[[#This Row],[NumStorePurchases]]</f>
        <v>23</v>
      </c>
      <c r="AD125">
        <f>ROUND(IF(Table1_1[[#This Row],[Total_Purchases]]=0,0,(Table1_1[[#This Row],[Total_Spend]]*(Table1_1[[#This Row],[NumWebPurchases]]/Table1_1[[#This Row],[Total_Purchases]]))),2)</f>
        <v>312.26</v>
      </c>
      <c r="AE125">
        <f>ROUND(IF(Table1_1[[#This Row],[Total_Purchases]]=0,0,(Table1_1[[#This Row],[Total_Spend]]*(Table1_1[[#This Row],[NumStorePurchases]]/Table1_1[[#This Row],[Total_Purchases]]))),2)</f>
        <v>446.09</v>
      </c>
      <c r="AF125">
        <f>ROUND(IF(Table1_1[[#This Row],[Total_Purchases]]=0,0,(Table1_1[[#This Row],[Total_Spend]]*(Table1_1[[#This Row],[NumCatalogPurchases]]/Table1_1[[#This Row],[Total_Purchases]]))),2)</f>
        <v>267.64999999999998</v>
      </c>
      <c r="AG1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5" s="6">
        <f ca="1">YEAR(TODAY())-B125</f>
        <v>75</v>
      </c>
      <c r="AI1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5" t="s">
        <v>30</v>
      </c>
    </row>
    <row r="126" spans="1:36" x14ac:dyDescent="0.3">
      <c r="A126">
        <v>641</v>
      </c>
      <c r="B126">
        <v>1967</v>
      </c>
      <c r="C126" t="s">
        <v>28</v>
      </c>
      <c r="D126" t="s">
        <v>31</v>
      </c>
      <c r="E126">
        <v>52074</v>
      </c>
      <c r="F126">
        <v>0</v>
      </c>
      <c r="G126">
        <v>1</v>
      </c>
      <c r="H126" s="2" t="str">
        <f ca="1">TEXT(Table1_1[[#This Row],[Dt_Customer]],"yyyy-mm-dd")</f>
        <v>2014-04-04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f>Table1_1[[#This Row],[MntWines]]+Table1_1[[#This Row],[MntFruits]]+Table1_1[[#This Row],[MntMeatProducts]]+Table1_1[[#This Row],[MntFishProducts]]+Table1_1[[#This Row],[MntSweetProducts]]+Table1_1[[#This Row],[MntGoldProds]]</f>
        <v>119</v>
      </c>
      <c r="AC126">
        <f>Table1_1[[#This Row],[NumWebPurchases]]+Table1_1[[#This Row],[NumCatalogPurchases]]+Table1_1[[#This Row],[NumStorePurchases]]</f>
        <v>6</v>
      </c>
      <c r="AD126">
        <f>ROUND(IF(Table1_1[[#This Row],[Total_Purchases]]=0,0,(Table1_1[[#This Row],[Total_Spend]]*(Table1_1[[#This Row],[NumWebPurchases]]/Table1_1[[#This Row],[Total_Purchases]]))),2)</f>
        <v>39.67</v>
      </c>
      <c r="AE126">
        <f>ROUND(IF(Table1_1[[#This Row],[Total_Purchases]]=0,0,(Table1_1[[#This Row],[Total_Spend]]*(Table1_1[[#This Row],[NumStorePurchases]]/Table1_1[[#This Row],[Total_Purchases]]))),2)</f>
        <v>39.67</v>
      </c>
      <c r="AF126">
        <f>ROUND(IF(Table1_1[[#This Row],[Total_Purchases]]=0,0,(Table1_1[[#This Row],[Total_Spend]]*(Table1_1[[#This Row],[NumCatalogPurchases]]/Table1_1[[#This Row],[Total_Purchases]]))),2)</f>
        <v>39.67</v>
      </c>
      <c r="AG1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6" s="6">
        <f ca="1">YEAR(TODAY())-B126</f>
        <v>59</v>
      </c>
      <c r="AI1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6" t="s">
        <v>40</v>
      </c>
    </row>
    <row r="127" spans="1:36" x14ac:dyDescent="0.3">
      <c r="A127">
        <v>642</v>
      </c>
      <c r="B127">
        <v>1980</v>
      </c>
      <c r="C127" t="s">
        <v>44</v>
      </c>
      <c r="D127" t="s">
        <v>33</v>
      </c>
      <c r="E127">
        <v>16005</v>
      </c>
      <c r="F127">
        <v>1</v>
      </c>
      <c r="G127">
        <v>0</v>
      </c>
      <c r="H127" s="2" t="str">
        <f ca="1">TEXT(Table1_1[[#This Row],[Dt_Customer]],"yyyy-mm-dd")</f>
        <v>2012-08-14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127">
        <f>Table1_1[[#This Row],[NumWebPurchases]]+Table1_1[[#This Row],[NumCatalogPurchases]]+Table1_1[[#This Row],[NumStorePurchases]]</f>
        <v>5</v>
      </c>
      <c r="AD127">
        <f>ROUND(IF(Table1_1[[#This Row],[Total_Purchases]]=0,0,(Table1_1[[#This Row],[Total_Spend]]*(Table1_1[[#This Row],[NumWebPurchases]]/Table1_1[[#This Row],[Total_Purchases]]))),2)</f>
        <v>41.2</v>
      </c>
      <c r="AE127">
        <f>ROUND(IF(Table1_1[[#This Row],[Total_Purchases]]=0,0,(Table1_1[[#This Row],[Total_Spend]]*(Table1_1[[#This Row],[NumStorePurchases]]/Table1_1[[#This Row],[Total_Purchases]]))),2)</f>
        <v>41.2</v>
      </c>
      <c r="AF127">
        <f>ROUND(IF(Table1_1[[#This Row],[Total_Purchases]]=0,0,(Table1_1[[#This Row],[Total_Spend]]*(Table1_1[[#This Row],[NumCatalogPurchases]]/Table1_1[[#This Row],[Total_Purchases]]))),2)</f>
        <v>20.6</v>
      </c>
      <c r="AG1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7" s="6">
        <f ca="1">YEAR(TODAY())-B127</f>
        <v>46</v>
      </c>
      <c r="AI1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7" t="s">
        <v>32</v>
      </c>
    </row>
    <row r="128" spans="1:36" x14ac:dyDescent="0.3">
      <c r="A128">
        <v>663</v>
      </c>
      <c r="B128">
        <v>1989</v>
      </c>
      <c r="C128" t="s">
        <v>37</v>
      </c>
      <c r="D128" t="s">
        <v>31</v>
      </c>
      <c r="E128">
        <v>33996</v>
      </c>
      <c r="F128">
        <v>0</v>
      </c>
      <c r="G128">
        <v>0</v>
      </c>
      <c r="H128" s="2" t="str">
        <f ca="1">TEXT(Table1_1[[#This Row],[Dt_Customer]],"yyyy-mm-dd")</f>
        <v>2013-09-11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128">
        <f>Table1_1[[#This Row],[NumWebPurchases]]+Table1_1[[#This Row],[NumCatalogPurchases]]+Table1_1[[#This Row],[NumStorePurchases]]</f>
        <v>5</v>
      </c>
      <c r="AD128">
        <f>ROUND(IF(Table1_1[[#This Row],[Total_Purchases]]=0,0,(Table1_1[[#This Row],[Total_Spend]]*(Table1_1[[#This Row],[NumWebPurchases]]/Table1_1[[#This Row],[Total_Purchases]]))),2)</f>
        <v>14.2</v>
      </c>
      <c r="AE128">
        <f>ROUND(IF(Table1_1[[#This Row],[Total_Purchases]]=0,0,(Table1_1[[#This Row],[Total_Spend]]*(Table1_1[[#This Row],[NumStorePurchases]]/Table1_1[[#This Row],[Total_Purchases]]))),2)</f>
        <v>42.6</v>
      </c>
      <c r="AF128">
        <f>ROUND(IF(Table1_1[[#This Row],[Total_Purchases]]=0,0,(Table1_1[[#This Row],[Total_Spend]]*(Table1_1[[#This Row],[NumCatalogPurchases]]/Table1_1[[#This Row],[Total_Purchases]]))),2)</f>
        <v>14.2</v>
      </c>
      <c r="AG1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8" s="6">
        <f ca="1">YEAR(TODAY())-B128</f>
        <v>37</v>
      </c>
      <c r="AI1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28" t="s">
        <v>30</v>
      </c>
    </row>
    <row r="129" spans="1:36" x14ac:dyDescent="0.3">
      <c r="A129">
        <v>675</v>
      </c>
      <c r="B129">
        <v>1973</v>
      </c>
      <c r="C129" t="s">
        <v>41</v>
      </c>
      <c r="D129" t="s">
        <v>29</v>
      </c>
      <c r="E129">
        <v>52034</v>
      </c>
      <c r="F129">
        <v>1</v>
      </c>
      <c r="G129">
        <v>1</v>
      </c>
      <c r="H129" s="2" t="str">
        <f ca="1">TEXT(Table1_1[[#This Row],[Dt_Customer]],"yyyy-mm-dd")</f>
        <v>2013-05-17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>Table1_1[[#This Row],[MntWines]]+Table1_1[[#This Row],[MntFruits]]+Table1_1[[#This Row],[MntMeatProducts]]+Table1_1[[#This Row],[MntFishProducts]]+Table1_1[[#This Row],[MntSweetProducts]]+Table1_1[[#This Row],[MntGoldProds]]</f>
        <v>332</v>
      </c>
      <c r="AC129">
        <f>Table1_1[[#This Row],[NumWebPurchases]]+Table1_1[[#This Row],[NumCatalogPurchases]]+Table1_1[[#This Row],[NumStorePurchases]]</f>
        <v>11</v>
      </c>
      <c r="AD129">
        <f>ROUND(IF(Table1_1[[#This Row],[Total_Purchases]]=0,0,(Table1_1[[#This Row],[Total_Spend]]*(Table1_1[[#This Row],[NumWebPurchases]]/Table1_1[[#This Row],[Total_Purchases]]))),2)</f>
        <v>120.73</v>
      </c>
      <c r="AE129">
        <f>ROUND(IF(Table1_1[[#This Row],[Total_Purchases]]=0,0,(Table1_1[[#This Row],[Total_Spend]]*(Table1_1[[#This Row],[NumStorePurchases]]/Table1_1[[#This Row],[Total_Purchases]]))),2)</f>
        <v>150.91</v>
      </c>
      <c r="AF129">
        <f>ROUND(IF(Table1_1[[#This Row],[Total_Purchases]]=0,0,(Table1_1[[#This Row],[Total_Spend]]*(Table1_1[[#This Row],[NumCatalogPurchases]]/Table1_1[[#This Row],[Total_Purchases]]))),2)</f>
        <v>60.36</v>
      </c>
      <c r="AG1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" s="6">
        <f ca="1">YEAR(TODAY())-B129</f>
        <v>53</v>
      </c>
      <c r="AI1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9" t="s">
        <v>30</v>
      </c>
    </row>
    <row r="130" spans="1:36" x14ac:dyDescent="0.3">
      <c r="A130">
        <v>679</v>
      </c>
      <c r="B130">
        <v>1957</v>
      </c>
      <c r="C130" t="s">
        <v>37</v>
      </c>
      <c r="D130" t="s">
        <v>33</v>
      </c>
      <c r="E130">
        <v>37633</v>
      </c>
      <c r="F130">
        <v>1</v>
      </c>
      <c r="G130">
        <v>1</v>
      </c>
      <c r="H130" s="2" t="str">
        <f ca="1">TEXT(Table1_1[[#This Row],[Dt_Customer]],"yyyy-mm-dd")</f>
        <v>2012-09-20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130">
        <f>Table1_1[[#This Row],[NumWebPurchases]]+Table1_1[[#This Row],[NumCatalogPurchases]]+Table1_1[[#This Row],[NumStorePurchases]]</f>
        <v>4</v>
      </c>
      <c r="AD130">
        <f>ROUND(IF(Table1_1[[#This Row],[Total_Purchases]]=0,0,(Table1_1[[#This Row],[Total_Spend]]*(Table1_1[[#This Row],[NumWebPurchases]]/Table1_1[[#This Row],[Total_Purchases]]))),2)</f>
        <v>9.5</v>
      </c>
      <c r="AE130">
        <f>ROUND(IF(Table1_1[[#This Row],[Total_Purchases]]=0,0,(Table1_1[[#This Row],[Total_Spend]]*(Table1_1[[#This Row],[NumStorePurchases]]/Table1_1[[#This Row],[Total_Purchases]]))),2)</f>
        <v>28.5</v>
      </c>
      <c r="AF130">
        <f>ROUND(IF(Table1_1[[#This Row],[Total_Purchases]]=0,0,(Table1_1[[#This Row],[Total_Spend]]*(Table1_1[[#This Row],[NumCatalogPurchases]]/Table1_1[[#This Row],[Total_Purchases]]))),2)</f>
        <v>0</v>
      </c>
      <c r="AG1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" s="6">
        <f ca="1">YEAR(TODAY())-B130</f>
        <v>69</v>
      </c>
      <c r="AI1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0" t="s">
        <v>30</v>
      </c>
    </row>
    <row r="131" spans="1:36" x14ac:dyDescent="0.3">
      <c r="A131">
        <v>692</v>
      </c>
      <c r="B131">
        <v>1954</v>
      </c>
      <c r="C131" t="s">
        <v>28</v>
      </c>
      <c r="D131" t="s">
        <v>35</v>
      </c>
      <c r="E131">
        <v>36807</v>
      </c>
      <c r="F131">
        <v>1</v>
      </c>
      <c r="G131">
        <v>1</v>
      </c>
      <c r="H131" s="2" t="str">
        <f ca="1">TEXT(Table1_1[[#This Row],[Dt_Customer]],"yyyy-mm-dd")</f>
        <v>2012-12-20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31">
        <f>Table1_1[[#This Row],[NumWebPurchases]]+Table1_1[[#This Row],[NumCatalogPurchases]]+Table1_1[[#This Row],[NumStorePurchases]]</f>
        <v>3</v>
      </c>
      <c r="AD131">
        <f>ROUND(IF(Table1_1[[#This Row],[Total_Purchases]]=0,0,(Table1_1[[#This Row],[Total_Spend]]*(Table1_1[[#This Row],[NumWebPurchases]]/Table1_1[[#This Row],[Total_Purchases]]))),2)</f>
        <v>5.33</v>
      </c>
      <c r="AE131">
        <f>ROUND(IF(Table1_1[[#This Row],[Total_Purchases]]=0,0,(Table1_1[[#This Row],[Total_Spend]]*(Table1_1[[#This Row],[NumStorePurchases]]/Table1_1[[#This Row],[Total_Purchases]]))),2)</f>
        <v>10.67</v>
      </c>
      <c r="AF131">
        <f>ROUND(IF(Table1_1[[#This Row],[Total_Purchases]]=0,0,(Table1_1[[#This Row],[Total_Spend]]*(Table1_1[[#This Row],[NumCatalogPurchases]]/Table1_1[[#This Row],[Total_Purchases]]))),2)</f>
        <v>0</v>
      </c>
      <c r="AG1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1" s="6">
        <f ca="1">YEAR(TODAY())-B131</f>
        <v>72</v>
      </c>
      <c r="AI1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1" t="s">
        <v>40</v>
      </c>
    </row>
    <row r="132" spans="1:36" x14ac:dyDescent="0.3">
      <c r="A132">
        <v>697</v>
      </c>
      <c r="B132">
        <v>1969</v>
      </c>
      <c r="C132" t="s">
        <v>28</v>
      </c>
      <c r="D132" t="s">
        <v>35</v>
      </c>
      <c r="E132">
        <v>74918</v>
      </c>
      <c r="F132">
        <v>0</v>
      </c>
      <c r="G132">
        <v>0</v>
      </c>
      <c r="H132" s="2" t="str">
        <f ca="1">TEXT(Table1_1[[#This Row],[Dt_Customer]],"yyyy-mm-dd")</f>
        <v>2013-03-12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f>Table1_1[[#This Row],[MntWines]]+Table1_1[[#This Row],[MntFruits]]+Table1_1[[#This Row],[MntMeatProducts]]+Table1_1[[#This Row],[MntFishProducts]]+Table1_1[[#This Row],[MntSweetProducts]]+Table1_1[[#This Row],[MntGoldProds]]</f>
        <v>2047</v>
      </c>
      <c r="AC132">
        <f>Table1_1[[#This Row],[NumWebPurchases]]+Table1_1[[#This Row],[NumCatalogPurchases]]+Table1_1[[#This Row],[NumStorePurchases]]</f>
        <v>20</v>
      </c>
      <c r="AD132">
        <f>ROUND(IF(Table1_1[[#This Row],[Total_Purchases]]=0,0,(Table1_1[[#This Row],[Total_Spend]]*(Table1_1[[#This Row],[NumWebPurchases]]/Table1_1[[#This Row],[Total_Purchases]]))),2)</f>
        <v>511.75</v>
      </c>
      <c r="AE132">
        <f>ROUND(IF(Table1_1[[#This Row],[Total_Purchases]]=0,0,(Table1_1[[#This Row],[Total_Spend]]*(Table1_1[[#This Row],[NumStorePurchases]]/Table1_1[[#This Row],[Total_Purchases]]))),2)</f>
        <v>614.1</v>
      </c>
      <c r="AF132">
        <f>ROUND(IF(Table1_1[[#This Row],[Total_Purchases]]=0,0,(Table1_1[[#This Row],[Total_Spend]]*(Table1_1[[#This Row],[NumCatalogPurchases]]/Table1_1[[#This Row],[Total_Purchases]]))),2)</f>
        <v>921.15</v>
      </c>
      <c r="AG1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" s="6">
        <f ca="1">YEAR(TODAY())-B132</f>
        <v>57</v>
      </c>
      <c r="AI1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2" t="s">
        <v>30</v>
      </c>
    </row>
    <row r="133" spans="1:36" x14ac:dyDescent="0.3">
      <c r="A133">
        <v>701</v>
      </c>
      <c r="B133">
        <v>1971</v>
      </c>
      <c r="C133" t="s">
        <v>28</v>
      </c>
      <c r="D133" t="s">
        <v>33</v>
      </c>
      <c r="E133">
        <v>73691</v>
      </c>
      <c r="F133">
        <v>0</v>
      </c>
      <c r="G133">
        <v>1</v>
      </c>
      <c r="H133" s="2" t="str">
        <f ca="1">TEXT(Table1_1[[#This Row],[Dt_Customer]],"yyyy-mm-dd")</f>
        <v>2013-11-06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f>Table1_1[[#This Row],[MntWines]]+Table1_1[[#This Row],[MntFruits]]+Table1_1[[#This Row],[MntMeatProducts]]+Table1_1[[#This Row],[MntFishProducts]]+Table1_1[[#This Row],[MntSweetProducts]]+Table1_1[[#This Row],[MntGoldProds]]</f>
        <v>1179</v>
      </c>
      <c r="AC133">
        <f>Table1_1[[#This Row],[NumWebPurchases]]+Table1_1[[#This Row],[NumCatalogPurchases]]+Table1_1[[#This Row],[NumStorePurchases]]</f>
        <v>16</v>
      </c>
      <c r="AD133">
        <f>ROUND(IF(Table1_1[[#This Row],[Total_Purchases]]=0,0,(Table1_1[[#This Row],[Total_Spend]]*(Table1_1[[#This Row],[NumWebPurchases]]/Table1_1[[#This Row],[Total_Purchases]]))),2)</f>
        <v>442.13</v>
      </c>
      <c r="AE133">
        <f>ROUND(IF(Table1_1[[#This Row],[Total_Purchases]]=0,0,(Table1_1[[#This Row],[Total_Spend]]*(Table1_1[[#This Row],[NumStorePurchases]]/Table1_1[[#This Row],[Total_Purchases]]))),2)</f>
        <v>589.5</v>
      </c>
      <c r="AF133">
        <f>ROUND(IF(Table1_1[[#This Row],[Total_Purchases]]=0,0,(Table1_1[[#This Row],[Total_Spend]]*(Table1_1[[#This Row],[NumCatalogPurchases]]/Table1_1[[#This Row],[Total_Purchases]]))),2)</f>
        <v>147.38</v>
      </c>
      <c r="AG1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3" s="6">
        <f ca="1">YEAR(TODAY())-B133</f>
        <v>55</v>
      </c>
      <c r="AI1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3" t="s">
        <v>30</v>
      </c>
    </row>
    <row r="134" spans="1:36" x14ac:dyDescent="0.3">
      <c r="A134">
        <v>702</v>
      </c>
      <c r="B134">
        <v>1975</v>
      </c>
      <c r="C134" t="s">
        <v>38</v>
      </c>
      <c r="D134" t="s">
        <v>42</v>
      </c>
      <c r="E134">
        <v>47682</v>
      </c>
      <c r="F134">
        <v>0</v>
      </c>
      <c r="G134">
        <v>1</v>
      </c>
      <c r="H134" s="2" t="str">
        <f ca="1">TEXT(Table1_1[[#This Row],[Dt_Customer]],"yyyy-mm-dd")</f>
        <v>2013-02-15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>Table1_1[[#This Row],[MntWines]]+Table1_1[[#This Row],[MntFruits]]+Table1_1[[#This Row],[MntMeatProducts]]+Table1_1[[#This Row],[MntFishProducts]]+Table1_1[[#This Row],[MntSweetProducts]]+Table1_1[[#This Row],[MntGoldProds]]</f>
        <v>521</v>
      </c>
      <c r="AC134">
        <f>Table1_1[[#This Row],[NumWebPurchases]]+Table1_1[[#This Row],[NumCatalogPurchases]]+Table1_1[[#This Row],[NumStorePurchases]]</f>
        <v>15</v>
      </c>
      <c r="AD134">
        <f>ROUND(IF(Table1_1[[#This Row],[Total_Purchases]]=0,0,(Table1_1[[#This Row],[Total_Spend]]*(Table1_1[[#This Row],[NumWebPurchases]]/Table1_1[[#This Row],[Total_Purchases]]))),2)</f>
        <v>138.93</v>
      </c>
      <c r="AE134">
        <f>ROUND(IF(Table1_1[[#This Row],[Total_Purchases]]=0,0,(Table1_1[[#This Row],[Total_Spend]]*(Table1_1[[#This Row],[NumStorePurchases]]/Table1_1[[#This Row],[Total_Purchases]]))),2)</f>
        <v>277.87</v>
      </c>
      <c r="AF134">
        <f>ROUND(IF(Table1_1[[#This Row],[Total_Purchases]]=0,0,(Table1_1[[#This Row],[Total_Spend]]*(Table1_1[[#This Row],[NumCatalogPurchases]]/Table1_1[[#This Row],[Total_Purchases]]))),2)</f>
        <v>104.2</v>
      </c>
      <c r="AG1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4" s="6">
        <f ca="1">YEAR(TODAY())-B134</f>
        <v>51</v>
      </c>
      <c r="AI1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4" t="s">
        <v>30</v>
      </c>
    </row>
    <row r="135" spans="1:36" x14ac:dyDescent="0.3">
      <c r="A135">
        <v>709</v>
      </c>
      <c r="B135">
        <v>1952</v>
      </c>
      <c r="C135" t="s">
        <v>28</v>
      </c>
      <c r="D135" t="s">
        <v>29</v>
      </c>
      <c r="E135">
        <v>51537</v>
      </c>
      <c r="F135">
        <v>0</v>
      </c>
      <c r="G135">
        <v>1</v>
      </c>
      <c r="H135" s="2" t="str">
        <f ca="1">TEXT(Table1_1[[#This Row],[Dt_Customer]],"yyyy-mm-dd")</f>
        <v>2012-12-09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f>Table1_1[[#This Row],[MntWines]]+Table1_1[[#This Row],[MntFruits]]+Table1_1[[#This Row],[MntMeatProducts]]+Table1_1[[#This Row],[MntFishProducts]]+Table1_1[[#This Row],[MntSweetProducts]]+Table1_1[[#This Row],[MntGoldProds]]</f>
        <v>1103</v>
      </c>
      <c r="AC135">
        <f>Table1_1[[#This Row],[NumWebPurchases]]+Table1_1[[#This Row],[NumCatalogPurchases]]+Table1_1[[#This Row],[NumStorePurchases]]</f>
        <v>15</v>
      </c>
      <c r="AD135">
        <f>ROUND(IF(Table1_1[[#This Row],[Total_Purchases]]=0,0,(Table1_1[[#This Row],[Total_Spend]]*(Table1_1[[#This Row],[NumWebPurchases]]/Table1_1[[#This Row],[Total_Purchases]]))),2)</f>
        <v>147.07</v>
      </c>
      <c r="AE135">
        <f>ROUND(IF(Table1_1[[#This Row],[Total_Purchases]]=0,0,(Table1_1[[#This Row],[Total_Spend]]*(Table1_1[[#This Row],[NumStorePurchases]]/Table1_1[[#This Row],[Total_Purchases]]))),2)</f>
        <v>808.87</v>
      </c>
      <c r="AF135">
        <f>ROUND(IF(Table1_1[[#This Row],[Total_Purchases]]=0,0,(Table1_1[[#This Row],[Total_Spend]]*(Table1_1[[#This Row],[NumCatalogPurchases]]/Table1_1[[#This Row],[Total_Purchases]]))),2)</f>
        <v>147.07</v>
      </c>
      <c r="AG1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5" s="6">
        <f ca="1">YEAR(TODAY())-B135</f>
        <v>74</v>
      </c>
      <c r="AI1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5" t="s">
        <v>43</v>
      </c>
    </row>
    <row r="136" spans="1:36" x14ac:dyDescent="0.3">
      <c r="A136">
        <v>713</v>
      </c>
      <c r="B136">
        <v>1977</v>
      </c>
      <c r="C136" t="s">
        <v>41</v>
      </c>
      <c r="D136" t="s">
        <v>33</v>
      </c>
      <c r="E136">
        <v>50353</v>
      </c>
      <c r="F136">
        <v>0</v>
      </c>
      <c r="G136">
        <v>0</v>
      </c>
      <c r="H136" s="2" t="str">
        <f ca="1">TEXT(Table1_1[[#This Row],[Dt_Customer]],"yyyy-mm-dd")</f>
        <v>2014-06-08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f>Table1_1[[#This Row],[MntWines]]+Table1_1[[#This Row],[MntFruits]]+Table1_1[[#This Row],[MntMeatProducts]]+Table1_1[[#This Row],[MntFishProducts]]+Table1_1[[#This Row],[MntSweetProducts]]+Table1_1[[#This Row],[MntGoldProds]]</f>
        <v>442</v>
      </c>
      <c r="AC136">
        <f>Table1_1[[#This Row],[NumWebPurchases]]+Table1_1[[#This Row],[NumCatalogPurchases]]+Table1_1[[#This Row],[NumStorePurchases]]</f>
        <v>14</v>
      </c>
      <c r="AD136">
        <f>ROUND(IF(Table1_1[[#This Row],[Total_Purchases]]=0,0,(Table1_1[[#This Row],[Total_Spend]]*(Table1_1[[#This Row],[NumWebPurchases]]/Table1_1[[#This Row],[Total_Purchases]]))),2)</f>
        <v>126.29</v>
      </c>
      <c r="AE136">
        <f>ROUND(IF(Table1_1[[#This Row],[Total_Purchases]]=0,0,(Table1_1[[#This Row],[Total_Spend]]*(Table1_1[[#This Row],[NumStorePurchases]]/Table1_1[[#This Row],[Total_Purchases]]))),2)</f>
        <v>189.43</v>
      </c>
      <c r="AF136">
        <f>ROUND(IF(Table1_1[[#This Row],[Total_Purchases]]=0,0,(Table1_1[[#This Row],[Total_Spend]]*(Table1_1[[#This Row],[NumCatalogPurchases]]/Table1_1[[#This Row],[Total_Purchases]]))),2)</f>
        <v>126.29</v>
      </c>
      <c r="AG1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6" s="6">
        <f ca="1">YEAR(TODAY())-B136</f>
        <v>49</v>
      </c>
      <c r="AI1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6" t="s">
        <v>30</v>
      </c>
    </row>
    <row r="137" spans="1:36" x14ac:dyDescent="0.3">
      <c r="A137">
        <v>716</v>
      </c>
      <c r="B137">
        <v>1949</v>
      </c>
      <c r="C137" t="s">
        <v>37</v>
      </c>
      <c r="D137" t="s">
        <v>35</v>
      </c>
      <c r="E137">
        <v>67911</v>
      </c>
      <c r="F137">
        <v>0</v>
      </c>
      <c r="G137">
        <v>1</v>
      </c>
      <c r="H137" s="2" t="str">
        <f ca="1">TEXT(Table1_1[[#This Row],[Dt_Customer]],"yyyy-mm-dd")</f>
        <v>2014-05-22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>Table1_1[[#This Row],[MntWines]]+Table1_1[[#This Row],[MntFruits]]+Table1_1[[#This Row],[MntMeatProducts]]+Table1_1[[#This Row],[MntFishProducts]]+Table1_1[[#This Row],[MntSweetProducts]]+Table1_1[[#This Row],[MntGoldProds]]</f>
        <v>976</v>
      </c>
      <c r="AC137">
        <f>Table1_1[[#This Row],[NumWebPurchases]]+Table1_1[[#This Row],[NumCatalogPurchases]]+Table1_1[[#This Row],[NumStorePurchases]]</f>
        <v>24</v>
      </c>
      <c r="AD137">
        <f>ROUND(IF(Table1_1[[#This Row],[Total_Purchases]]=0,0,(Table1_1[[#This Row],[Total_Spend]]*(Table1_1[[#This Row],[NumWebPurchases]]/Table1_1[[#This Row],[Total_Purchases]]))),2)</f>
        <v>244</v>
      </c>
      <c r="AE137">
        <f>ROUND(IF(Table1_1[[#This Row],[Total_Purchases]]=0,0,(Table1_1[[#This Row],[Total_Spend]]*(Table1_1[[#This Row],[NumStorePurchases]]/Table1_1[[#This Row],[Total_Purchases]]))),2)</f>
        <v>447.33</v>
      </c>
      <c r="AF137">
        <f>ROUND(IF(Table1_1[[#This Row],[Total_Purchases]]=0,0,(Table1_1[[#This Row],[Total_Spend]]*(Table1_1[[#This Row],[NumCatalogPurchases]]/Table1_1[[#This Row],[Total_Purchases]]))),2)</f>
        <v>284.67</v>
      </c>
      <c r="AG1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7" s="6">
        <f ca="1">YEAR(TODAY())-B137</f>
        <v>77</v>
      </c>
      <c r="AI1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7" t="s">
        <v>30</v>
      </c>
    </row>
    <row r="138" spans="1:36" x14ac:dyDescent="0.3">
      <c r="A138">
        <v>736</v>
      </c>
      <c r="B138">
        <v>1983</v>
      </c>
      <c r="C138" t="s">
        <v>28</v>
      </c>
      <c r="D138" t="s">
        <v>35</v>
      </c>
      <c r="E138">
        <v>28427</v>
      </c>
      <c r="F138">
        <v>1</v>
      </c>
      <c r="G138">
        <v>0</v>
      </c>
      <c r="H138" s="2" t="str">
        <f ca="1">TEXT(Table1_1[[#This Row],[Dt_Customer]],"yyyy-mm-dd")</f>
        <v>2013-03-21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>Table1_1[[#This Row],[MntWines]]+Table1_1[[#This Row],[MntFruits]]+Table1_1[[#This Row],[MntMeatProducts]]+Table1_1[[#This Row],[MntFishProducts]]+Table1_1[[#This Row],[MntSweetProducts]]+Table1_1[[#This Row],[MntGoldProds]]</f>
        <v>52</v>
      </c>
      <c r="AC138">
        <f>Table1_1[[#This Row],[NumWebPurchases]]+Table1_1[[#This Row],[NumCatalogPurchases]]+Table1_1[[#This Row],[NumStorePurchases]]</f>
        <v>5</v>
      </c>
      <c r="AD138">
        <f>ROUND(IF(Table1_1[[#This Row],[Total_Purchases]]=0,0,(Table1_1[[#This Row],[Total_Spend]]*(Table1_1[[#This Row],[NumWebPurchases]]/Table1_1[[#This Row],[Total_Purchases]]))),2)</f>
        <v>20.8</v>
      </c>
      <c r="AE138">
        <f>ROUND(IF(Table1_1[[#This Row],[Total_Purchases]]=0,0,(Table1_1[[#This Row],[Total_Spend]]*(Table1_1[[#This Row],[NumStorePurchases]]/Table1_1[[#This Row],[Total_Purchases]]))),2)</f>
        <v>31.2</v>
      </c>
      <c r="AF138">
        <f>ROUND(IF(Table1_1[[#This Row],[Total_Purchases]]=0,0,(Table1_1[[#This Row],[Total_Spend]]*(Table1_1[[#This Row],[NumCatalogPurchases]]/Table1_1[[#This Row],[Total_Purchases]]))),2)</f>
        <v>0</v>
      </c>
      <c r="AG1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" s="6">
        <f ca="1">YEAR(TODAY())-B138</f>
        <v>43</v>
      </c>
      <c r="AI1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" t="s">
        <v>40</v>
      </c>
    </row>
    <row r="139" spans="1:36" x14ac:dyDescent="0.3">
      <c r="A139">
        <v>737</v>
      </c>
      <c r="B139">
        <v>1949</v>
      </c>
      <c r="C139" t="s">
        <v>37</v>
      </c>
      <c r="D139" t="s">
        <v>33</v>
      </c>
      <c r="E139">
        <v>80360</v>
      </c>
      <c r="F139">
        <v>0</v>
      </c>
      <c r="G139">
        <v>0</v>
      </c>
      <c r="H139" s="2" t="str">
        <f ca="1">TEXT(Table1_1[[#This Row],[Dt_Customer]],"yyyy-mm-dd")</f>
        <v>2013-03-03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f>Table1_1[[#This Row],[MntWines]]+Table1_1[[#This Row],[MntFruits]]+Table1_1[[#This Row],[MntMeatProducts]]+Table1_1[[#This Row],[MntFishProducts]]+Table1_1[[#This Row],[MntSweetProducts]]+Table1_1[[#This Row],[MntGoldProds]]</f>
        <v>2231</v>
      </c>
      <c r="AC139">
        <f>Table1_1[[#This Row],[NumWebPurchases]]+Table1_1[[#This Row],[NumCatalogPurchases]]+Table1_1[[#This Row],[NumStorePurchases]]</f>
        <v>13</v>
      </c>
      <c r="AD139">
        <f>ROUND(IF(Table1_1[[#This Row],[Total_Purchases]]=0,0,(Table1_1[[#This Row],[Total_Spend]]*(Table1_1[[#This Row],[NumWebPurchases]]/Table1_1[[#This Row],[Total_Purchases]]))),2)</f>
        <v>686.46</v>
      </c>
      <c r="AE139">
        <f>ROUND(IF(Table1_1[[#This Row],[Total_Purchases]]=0,0,(Table1_1[[#This Row],[Total_Spend]]*(Table1_1[[#This Row],[NumStorePurchases]]/Table1_1[[#This Row],[Total_Purchases]]))),2)</f>
        <v>858.08</v>
      </c>
      <c r="AF139">
        <f>ROUND(IF(Table1_1[[#This Row],[Total_Purchases]]=0,0,(Table1_1[[#This Row],[Total_Spend]]*(Table1_1[[#This Row],[NumCatalogPurchases]]/Table1_1[[#This Row],[Total_Purchases]]))),2)</f>
        <v>686.46</v>
      </c>
      <c r="AG1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9" s="6">
        <f ca="1">YEAR(TODAY())-B139</f>
        <v>77</v>
      </c>
      <c r="AI1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9" t="s">
        <v>30</v>
      </c>
    </row>
    <row r="140" spans="1:36" x14ac:dyDescent="0.3">
      <c r="A140">
        <v>738</v>
      </c>
      <c r="B140">
        <v>1981</v>
      </c>
      <c r="C140" t="s">
        <v>38</v>
      </c>
      <c r="D140" t="s">
        <v>31</v>
      </c>
      <c r="E140">
        <v>42395</v>
      </c>
      <c r="F140">
        <v>1</v>
      </c>
      <c r="G140">
        <v>1</v>
      </c>
      <c r="H140" s="2" t="str">
        <f ca="1">TEXT(Table1_1[[#This Row],[Dt_Customer]],"yyyy-mm-dd")</f>
        <v>2014-04-04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>Table1_1[[#This Row],[MntWines]]+Table1_1[[#This Row],[MntFruits]]+Table1_1[[#This Row],[MntMeatProducts]]+Table1_1[[#This Row],[MntFishProducts]]+Table1_1[[#This Row],[MntSweetProducts]]+Table1_1[[#This Row],[MntGoldProds]]</f>
        <v>182</v>
      </c>
      <c r="AC140">
        <f>Table1_1[[#This Row],[NumWebPurchases]]+Table1_1[[#This Row],[NumCatalogPurchases]]+Table1_1[[#This Row],[NumStorePurchases]]</f>
        <v>8</v>
      </c>
      <c r="AD140">
        <f>ROUND(IF(Table1_1[[#This Row],[Total_Purchases]]=0,0,(Table1_1[[#This Row],[Total_Spend]]*(Table1_1[[#This Row],[NumWebPurchases]]/Table1_1[[#This Row],[Total_Purchases]]))),2)</f>
        <v>68.25</v>
      </c>
      <c r="AE140">
        <f>ROUND(IF(Table1_1[[#This Row],[Total_Purchases]]=0,0,(Table1_1[[#This Row],[Total_Spend]]*(Table1_1[[#This Row],[NumStorePurchases]]/Table1_1[[#This Row],[Total_Purchases]]))),2)</f>
        <v>91</v>
      </c>
      <c r="AF140">
        <f>ROUND(IF(Table1_1[[#This Row],[Total_Purchases]]=0,0,(Table1_1[[#This Row],[Total_Spend]]*(Table1_1[[#This Row],[NumCatalogPurchases]]/Table1_1[[#This Row],[Total_Purchases]]))),2)</f>
        <v>22.75</v>
      </c>
      <c r="AG1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0" s="6">
        <f ca="1">YEAR(TODAY())-B140</f>
        <v>45</v>
      </c>
      <c r="AI1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0" t="s">
        <v>40</v>
      </c>
    </row>
    <row r="141" spans="1:36" x14ac:dyDescent="0.3">
      <c r="A141">
        <v>749</v>
      </c>
      <c r="B141">
        <v>1981</v>
      </c>
      <c r="C141" t="s">
        <v>28</v>
      </c>
      <c r="D141" t="s">
        <v>35</v>
      </c>
      <c r="E141">
        <v>42162</v>
      </c>
      <c r="F141">
        <v>1</v>
      </c>
      <c r="G141">
        <v>0</v>
      </c>
      <c r="H141" s="2" t="str">
        <f ca="1">TEXT(Table1_1[[#This Row],[Dt_Customer]],"yyyy-mm-dd")</f>
        <v>2013-11-19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f>Table1_1[[#This Row],[MntWines]]+Table1_1[[#This Row],[MntFruits]]+Table1_1[[#This Row],[MntMeatProducts]]+Table1_1[[#This Row],[MntFishProducts]]+Table1_1[[#This Row],[MntSweetProducts]]+Table1_1[[#This Row],[MntGoldProds]]</f>
        <v>145</v>
      </c>
      <c r="AC141">
        <f>Table1_1[[#This Row],[NumWebPurchases]]+Table1_1[[#This Row],[NumCatalogPurchases]]+Table1_1[[#This Row],[NumStorePurchases]]</f>
        <v>7</v>
      </c>
      <c r="AD141">
        <f>ROUND(IF(Table1_1[[#This Row],[Total_Purchases]]=0,0,(Table1_1[[#This Row],[Total_Spend]]*(Table1_1[[#This Row],[NumWebPurchases]]/Table1_1[[#This Row],[Total_Purchases]]))),2)</f>
        <v>62.14</v>
      </c>
      <c r="AE141">
        <f>ROUND(IF(Table1_1[[#This Row],[Total_Purchases]]=0,0,(Table1_1[[#This Row],[Total_Spend]]*(Table1_1[[#This Row],[NumStorePurchases]]/Table1_1[[#This Row],[Total_Purchases]]))),2)</f>
        <v>62.14</v>
      </c>
      <c r="AF141">
        <f>ROUND(IF(Table1_1[[#This Row],[Total_Purchases]]=0,0,(Table1_1[[#This Row],[Total_Spend]]*(Table1_1[[#This Row],[NumCatalogPurchases]]/Table1_1[[#This Row],[Total_Purchases]]))),2)</f>
        <v>20.71</v>
      </c>
      <c r="AG1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1" s="6">
        <f ca="1">YEAR(TODAY())-B141</f>
        <v>45</v>
      </c>
      <c r="AI1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" t="s">
        <v>30</v>
      </c>
    </row>
    <row r="142" spans="1:36" x14ac:dyDescent="0.3">
      <c r="A142">
        <v>760</v>
      </c>
      <c r="B142">
        <v>1975</v>
      </c>
      <c r="C142" t="s">
        <v>37</v>
      </c>
      <c r="D142" t="s">
        <v>29</v>
      </c>
      <c r="E142">
        <v>60554</v>
      </c>
      <c r="F142">
        <v>1</v>
      </c>
      <c r="G142">
        <v>0</v>
      </c>
      <c r="H142" s="2" t="str">
        <f ca="1">TEXT(Table1_1[[#This Row],[Dt_Customer]],"yyyy-mm-dd")</f>
        <v>2013-08-09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f>Table1_1[[#This Row],[MntWines]]+Table1_1[[#This Row],[MntFruits]]+Table1_1[[#This Row],[MntMeatProducts]]+Table1_1[[#This Row],[MntFishProducts]]+Table1_1[[#This Row],[MntSweetProducts]]+Table1_1[[#This Row],[MntGoldProds]]</f>
        <v>811</v>
      </c>
      <c r="AC142">
        <f>Table1_1[[#This Row],[NumWebPurchases]]+Table1_1[[#This Row],[NumCatalogPurchases]]+Table1_1[[#This Row],[NumStorePurchases]]</f>
        <v>21</v>
      </c>
      <c r="AD142">
        <f>ROUND(IF(Table1_1[[#This Row],[Total_Purchases]]=0,0,(Table1_1[[#This Row],[Total_Spend]]*(Table1_1[[#This Row],[NumWebPurchases]]/Table1_1[[#This Row],[Total_Purchases]]))),2)</f>
        <v>308.95</v>
      </c>
      <c r="AE142">
        <f>ROUND(IF(Table1_1[[#This Row],[Total_Purchases]]=0,0,(Table1_1[[#This Row],[Total_Spend]]*(Table1_1[[#This Row],[NumStorePurchases]]/Table1_1[[#This Row],[Total_Purchases]]))),2)</f>
        <v>347.57</v>
      </c>
      <c r="AF142">
        <f>ROUND(IF(Table1_1[[#This Row],[Total_Purchases]]=0,0,(Table1_1[[#This Row],[Total_Spend]]*(Table1_1[[#This Row],[NumCatalogPurchases]]/Table1_1[[#This Row],[Total_Purchases]]))),2)</f>
        <v>154.47999999999999</v>
      </c>
      <c r="AG1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" s="6">
        <f ca="1">YEAR(TODAY())-B142</f>
        <v>51</v>
      </c>
      <c r="AI1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" t="s">
        <v>43</v>
      </c>
    </row>
    <row r="143" spans="1:36" x14ac:dyDescent="0.3">
      <c r="A143">
        <v>762</v>
      </c>
      <c r="B143">
        <v>1981</v>
      </c>
      <c r="C143" t="s">
        <v>38</v>
      </c>
      <c r="D143" t="s">
        <v>35</v>
      </c>
      <c r="E143">
        <v>75774</v>
      </c>
      <c r="F143">
        <v>1</v>
      </c>
      <c r="G143">
        <v>0</v>
      </c>
      <c r="H143" s="2" t="str">
        <f ca="1">TEXT(Table1_1[[#This Row],[Dt_Customer]],"yyyy-mm-dd")</f>
        <v>2014-05-02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f>Table1_1[[#This Row],[MntWines]]+Table1_1[[#This Row],[MntFruits]]+Table1_1[[#This Row],[MntMeatProducts]]+Table1_1[[#This Row],[MntFishProducts]]+Table1_1[[#This Row],[MntSweetProducts]]+Table1_1[[#This Row],[MntGoldProds]]</f>
        <v>823</v>
      </c>
      <c r="AC143">
        <f>Table1_1[[#This Row],[NumWebPurchases]]+Table1_1[[#This Row],[NumCatalogPurchases]]+Table1_1[[#This Row],[NumStorePurchases]]</f>
        <v>20</v>
      </c>
      <c r="AD143">
        <f>ROUND(IF(Table1_1[[#This Row],[Total_Purchases]]=0,0,(Table1_1[[#This Row],[Total_Spend]]*(Table1_1[[#This Row],[NumWebPurchases]]/Table1_1[[#This Row],[Total_Purchases]]))),2)</f>
        <v>288.05</v>
      </c>
      <c r="AE143">
        <f>ROUND(IF(Table1_1[[#This Row],[Total_Purchases]]=0,0,(Table1_1[[#This Row],[Total_Spend]]*(Table1_1[[#This Row],[NumStorePurchases]]/Table1_1[[#This Row],[Total_Purchases]]))),2)</f>
        <v>329.2</v>
      </c>
      <c r="AF143">
        <f>ROUND(IF(Table1_1[[#This Row],[Total_Purchases]]=0,0,(Table1_1[[#This Row],[Total_Spend]]*(Table1_1[[#This Row],[NumCatalogPurchases]]/Table1_1[[#This Row],[Total_Purchases]]))),2)</f>
        <v>205.75</v>
      </c>
      <c r="AG1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" s="6">
        <f ca="1">YEAR(TODAY())-B143</f>
        <v>45</v>
      </c>
      <c r="AI1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3" t="s">
        <v>30</v>
      </c>
    </row>
    <row r="144" spans="1:36" x14ac:dyDescent="0.3">
      <c r="A144">
        <v>771</v>
      </c>
      <c r="B144">
        <v>1967</v>
      </c>
      <c r="C144" t="s">
        <v>28</v>
      </c>
      <c r="D144" t="s">
        <v>35</v>
      </c>
      <c r="E144">
        <v>54178</v>
      </c>
      <c r="F144">
        <v>0</v>
      </c>
      <c r="G144">
        <v>1</v>
      </c>
      <c r="H144" s="2" t="str">
        <f ca="1">TEXT(Table1_1[[#This Row],[Dt_Customer]],"yyyy-mm-dd")</f>
        <v>2014-01-21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f>Table1_1[[#This Row],[MntWines]]+Table1_1[[#This Row],[MntFruits]]+Table1_1[[#This Row],[MntMeatProducts]]+Table1_1[[#This Row],[MntFishProducts]]+Table1_1[[#This Row],[MntSweetProducts]]+Table1_1[[#This Row],[MntGoldProds]]</f>
        <v>194</v>
      </c>
      <c r="AC144">
        <f>Table1_1[[#This Row],[NumWebPurchases]]+Table1_1[[#This Row],[NumCatalogPurchases]]+Table1_1[[#This Row],[NumStorePurchases]]</f>
        <v>9</v>
      </c>
      <c r="AD144">
        <f>ROUND(IF(Table1_1[[#This Row],[Total_Purchases]]=0,0,(Table1_1[[#This Row],[Total_Spend]]*(Table1_1[[#This Row],[NumWebPurchases]]/Table1_1[[#This Row],[Total_Purchases]]))),2)</f>
        <v>43.11</v>
      </c>
      <c r="AE144">
        <f>ROUND(IF(Table1_1[[#This Row],[Total_Purchases]]=0,0,(Table1_1[[#This Row],[Total_Spend]]*(Table1_1[[#This Row],[NumStorePurchases]]/Table1_1[[#This Row],[Total_Purchases]]))),2)</f>
        <v>107.78</v>
      </c>
      <c r="AF144">
        <f>ROUND(IF(Table1_1[[#This Row],[Total_Purchases]]=0,0,(Table1_1[[#This Row],[Total_Spend]]*(Table1_1[[#This Row],[NumCatalogPurchases]]/Table1_1[[#This Row],[Total_Purchases]]))),2)</f>
        <v>43.11</v>
      </c>
      <c r="AG1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" s="6">
        <f ca="1">YEAR(TODAY())-B144</f>
        <v>59</v>
      </c>
      <c r="AI1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4" t="s">
        <v>39</v>
      </c>
    </row>
    <row r="145" spans="1:36" x14ac:dyDescent="0.3">
      <c r="A145">
        <v>773</v>
      </c>
      <c r="B145">
        <v>1971</v>
      </c>
      <c r="C145" t="s">
        <v>41</v>
      </c>
      <c r="D145" t="s">
        <v>29</v>
      </c>
      <c r="E145">
        <v>42835</v>
      </c>
      <c r="F145">
        <v>1</v>
      </c>
      <c r="G145">
        <v>1</v>
      </c>
      <c r="H145" s="2" t="str">
        <f ca="1">TEXT(Table1_1[[#This Row],[Dt_Customer]],"yyyy-mm-dd")</f>
        <v>2013-06-30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>Table1_1[[#This Row],[MntWines]]+Table1_1[[#This Row],[MntFruits]]+Table1_1[[#This Row],[MntMeatProducts]]+Table1_1[[#This Row],[MntFishProducts]]+Table1_1[[#This Row],[MntSweetProducts]]+Table1_1[[#This Row],[MntGoldProds]]</f>
        <v>595</v>
      </c>
      <c r="AC145">
        <f>Table1_1[[#This Row],[NumWebPurchases]]+Table1_1[[#This Row],[NumCatalogPurchases]]+Table1_1[[#This Row],[NumStorePurchases]]</f>
        <v>16</v>
      </c>
      <c r="AD145">
        <f>ROUND(IF(Table1_1[[#This Row],[Total_Purchases]]=0,0,(Table1_1[[#This Row],[Total_Spend]]*(Table1_1[[#This Row],[NumWebPurchases]]/Table1_1[[#This Row],[Total_Purchases]]))),2)</f>
        <v>223.13</v>
      </c>
      <c r="AE145">
        <f>ROUND(IF(Table1_1[[#This Row],[Total_Purchases]]=0,0,(Table1_1[[#This Row],[Total_Spend]]*(Table1_1[[#This Row],[NumStorePurchases]]/Table1_1[[#This Row],[Total_Purchases]]))),2)</f>
        <v>148.75</v>
      </c>
      <c r="AF145">
        <f>ROUND(IF(Table1_1[[#This Row],[Total_Purchases]]=0,0,(Table1_1[[#This Row],[Total_Spend]]*(Table1_1[[#This Row],[NumCatalogPurchases]]/Table1_1[[#This Row],[Total_Purchases]]))),2)</f>
        <v>223.13</v>
      </c>
      <c r="AG1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5" s="6">
        <f ca="1">YEAR(TODAY())-B145</f>
        <v>55</v>
      </c>
      <c r="AI1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5" t="s">
        <v>40</v>
      </c>
    </row>
    <row r="146" spans="1:36" x14ac:dyDescent="0.3">
      <c r="A146">
        <v>793</v>
      </c>
      <c r="B146">
        <v>1973</v>
      </c>
      <c r="C146" t="s">
        <v>28</v>
      </c>
      <c r="D146" t="s">
        <v>33</v>
      </c>
      <c r="E146">
        <v>20895</v>
      </c>
      <c r="F146">
        <v>1</v>
      </c>
      <c r="G146">
        <v>0</v>
      </c>
      <c r="H146" s="2" t="str">
        <f ca="1">TEXT(Table1_1[[#This Row],[Dt_Customer]],"yyyy-mm-dd")</f>
        <v>2012-10-06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146">
        <f>Table1_1[[#This Row],[NumWebPurchases]]+Table1_1[[#This Row],[NumCatalogPurchases]]+Table1_1[[#This Row],[NumStorePurchases]]</f>
        <v>5</v>
      </c>
      <c r="AD146">
        <f>ROUND(IF(Table1_1[[#This Row],[Total_Purchases]]=0,0,(Table1_1[[#This Row],[Total_Spend]]*(Table1_1[[#This Row],[NumWebPurchases]]/Table1_1[[#This Row],[Total_Purchases]]))),2)</f>
        <v>18</v>
      </c>
      <c r="AE146">
        <f>ROUND(IF(Table1_1[[#This Row],[Total_Purchases]]=0,0,(Table1_1[[#This Row],[Total_Spend]]*(Table1_1[[#This Row],[NumStorePurchases]]/Table1_1[[#This Row],[Total_Purchases]]))),2)</f>
        <v>27</v>
      </c>
      <c r="AF146">
        <f>ROUND(IF(Table1_1[[#This Row],[Total_Purchases]]=0,0,(Table1_1[[#This Row],[Total_Spend]]*(Table1_1[[#This Row],[NumCatalogPurchases]]/Table1_1[[#This Row],[Total_Purchases]]))),2)</f>
        <v>0</v>
      </c>
      <c r="AG1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6" s="6">
        <f ca="1">YEAR(TODAY())-B146</f>
        <v>53</v>
      </c>
      <c r="AI1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6" t="s">
        <v>36</v>
      </c>
    </row>
    <row r="147" spans="1:36" x14ac:dyDescent="0.3">
      <c r="A147">
        <v>796</v>
      </c>
      <c r="B147">
        <v>1965</v>
      </c>
      <c r="C147" t="s">
        <v>38</v>
      </c>
      <c r="D147" t="s">
        <v>29</v>
      </c>
      <c r="E147">
        <v>60161</v>
      </c>
      <c r="F147">
        <v>0</v>
      </c>
      <c r="G147">
        <v>1</v>
      </c>
      <c r="H147" s="2" t="str">
        <f ca="1">TEXT(Table1_1[[#This Row],[Dt_Customer]],"yyyy-mm-dd")</f>
        <v>2012-10-23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>Table1_1[[#This Row],[MntWines]]+Table1_1[[#This Row],[MntFruits]]+Table1_1[[#This Row],[MntMeatProducts]]+Table1_1[[#This Row],[MntFishProducts]]+Table1_1[[#This Row],[MntSweetProducts]]+Table1_1[[#This Row],[MntGoldProds]]</f>
        <v>1071</v>
      </c>
      <c r="AC147">
        <f>Table1_1[[#This Row],[NumWebPurchases]]+Table1_1[[#This Row],[NumCatalogPurchases]]+Table1_1[[#This Row],[NumStorePurchases]]</f>
        <v>23</v>
      </c>
      <c r="AD147">
        <f>ROUND(IF(Table1_1[[#This Row],[Total_Purchases]]=0,0,(Table1_1[[#This Row],[Total_Spend]]*(Table1_1[[#This Row],[NumWebPurchases]]/Table1_1[[#This Row],[Total_Purchases]]))),2)</f>
        <v>512.22</v>
      </c>
      <c r="AE147">
        <f>ROUND(IF(Table1_1[[#This Row],[Total_Purchases]]=0,0,(Table1_1[[#This Row],[Total_Spend]]*(Table1_1[[#This Row],[NumStorePurchases]]/Table1_1[[#This Row],[Total_Purchases]]))),2)</f>
        <v>372.52</v>
      </c>
      <c r="AF147">
        <f>ROUND(IF(Table1_1[[#This Row],[Total_Purchases]]=0,0,(Table1_1[[#This Row],[Total_Spend]]*(Table1_1[[#This Row],[NumCatalogPurchases]]/Table1_1[[#This Row],[Total_Purchases]]))),2)</f>
        <v>186.26</v>
      </c>
      <c r="AG1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" s="6">
        <f ca="1">YEAR(TODAY())-B147</f>
        <v>61</v>
      </c>
      <c r="AI1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" t="s">
        <v>32</v>
      </c>
    </row>
    <row r="148" spans="1:36" x14ac:dyDescent="0.3">
      <c r="A148">
        <v>798</v>
      </c>
      <c r="B148">
        <v>1987</v>
      </c>
      <c r="C148" t="s">
        <v>28</v>
      </c>
      <c r="D148" t="s">
        <v>31</v>
      </c>
      <c r="E148">
        <v>23442</v>
      </c>
      <c r="F148">
        <v>1</v>
      </c>
      <c r="G148">
        <v>0</v>
      </c>
      <c r="H148" s="2" t="str">
        <f ca="1">TEXT(Table1_1[[#This Row],[Dt_Customer]],"yyyy-mm-dd")</f>
        <v>2012-12-24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>Table1_1[[#This Row],[MntWines]]+Table1_1[[#This Row],[MntFruits]]+Table1_1[[#This Row],[MntMeatProducts]]+Table1_1[[#This Row],[MntFishProducts]]+Table1_1[[#This Row],[MntSweetProducts]]+Table1_1[[#This Row],[MntGoldProds]]</f>
        <v>27</v>
      </c>
      <c r="AC148">
        <f>Table1_1[[#This Row],[NumWebPurchases]]+Table1_1[[#This Row],[NumCatalogPurchases]]+Table1_1[[#This Row],[NumStorePurchases]]</f>
        <v>4</v>
      </c>
      <c r="AD148">
        <f>ROUND(IF(Table1_1[[#This Row],[Total_Purchases]]=0,0,(Table1_1[[#This Row],[Total_Spend]]*(Table1_1[[#This Row],[NumWebPurchases]]/Table1_1[[#This Row],[Total_Purchases]]))),2)</f>
        <v>6.75</v>
      </c>
      <c r="AE148">
        <f>ROUND(IF(Table1_1[[#This Row],[Total_Purchases]]=0,0,(Table1_1[[#This Row],[Total_Spend]]*(Table1_1[[#This Row],[NumStorePurchases]]/Table1_1[[#This Row],[Total_Purchases]]))),2)</f>
        <v>20.25</v>
      </c>
      <c r="AF148">
        <f>ROUND(IF(Table1_1[[#This Row],[Total_Purchases]]=0,0,(Table1_1[[#This Row],[Total_Spend]]*(Table1_1[[#This Row],[NumCatalogPurchases]]/Table1_1[[#This Row],[Total_Purchases]]))),2)</f>
        <v>0</v>
      </c>
      <c r="AG1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8" s="6">
        <f ca="1">YEAR(TODAY())-B148</f>
        <v>39</v>
      </c>
      <c r="AI1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48" t="s">
        <v>30</v>
      </c>
    </row>
    <row r="149" spans="1:36" x14ac:dyDescent="0.3">
      <c r="A149">
        <v>800</v>
      </c>
      <c r="B149">
        <v>1960</v>
      </c>
      <c r="C149" t="s">
        <v>28</v>
      </c>
      <c r="D149" t="s">
        <v>35</v>
      </c>
      <c r="E149">
        <v>44512</v>
      </c>
      <c r="F149">
        <v>1</v>
      </c>
      <c r="G149">
        <v>1</v>
      </c>
      <c r="H149" s="2" t="str">
        <f ca="1">TEXT(Table1_1[[#This Row],[Dt_Customer]],"yyyy-mm-dd")</f>
        <v>2013-08-30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149">
        <f>Table1_1[[#This Row],[NumWebPurchases]]+Table1_1[[#This Row],[NumCatalogPurchases]]+Table1_1[[#This Row],[NumStorePurchases]]</f>
        <v>4</v>
      </c>
      <c r="AD149">
        <f>ROUND(IF(Table1_1[[#This Row],[Total_Purchases]]=0,0,(Table1_1[[#This Row],[Total_Spend]]*(Table1_1[[#This Row],[NumWebPurchases]]/Table1_1[[#This Row],[Total_Purchases]]))),2)</f>
        <v>8</v>
      </c>
      <c r="AE149">
        <f>ROUND(IF(Table1_1[[#This Row],[Total_Purchases]]=0,0,(Table1_1[[#This Row],[Total_Spend]]*(Table1_1[[#This Row],[NumStorePurchases]]/Table1_1[[#This Row],[Total_Purchases]]))),2)</f>
        <v>24</v>
      </c>
      <c r="AF149">
        <f>ROUND(IF(Table1_1[[#This Row],[Total_Purchases]]=0,0,(Table1_1[[#This Row],[Total_Spend]]*(Table1_1[[#This Row],[NumCatalogPurchases]]/Table1_1[[#This Row],[Total_Purchases]]))),2)</f>
        <v>0</v>
      </c>
      <c r="AG1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9" s="6">
        <f ca="1">YEAR(TODAY())-B149</f>
        <v>66</v>
      </c>
      <c r="AI1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9" t="s">
        <v>43</v>
      </c>
    </row>
    <row r="150" spans="1:36" x14ac:dyDescent="0.3">
      <c r="A150">
        <v>803</v>
      </c>
      <c r="B150">
        <v>1968</v>
      </c>
      <c r="C150" t="s">
        <v>28</v>
      </c>
      <c r="D150" t="s">
        <v>35</v>
      </c>
      <c r="E150">
        <v>40521</v>
      </c>
      <c r="F150">
        <v>1</v>
      </c>
      <c r="G150">
        <v>1</v>
      </c>
      <c r="H150" s="2" t="str">
        <f ca="1">TEXT(Table1_1[[#This Row],[Dt_Customer]],"yyyy-mm-dd")</f>
        <v>2013-04-05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150">
        <f>Table1_1[[#This Row],[NumWebPurchases]]+Table1_1[[#This Row],[NumCatalogPurchases]]+Table1_1[[#This Row],[NumStorePurchases]]</f>
        <v>3</v>
      </c>
      <c r="AD150">
        <f>ROUND(IF(Table1_1[[#This Row],[Total_Purchases]]=0,0,(Table1_1[[#This Row],[Total_Spend]]*(Table1_1[[#This Row],[NumWebPurchases]]/Table1_1[[#This Row],[Total_Purchases]]))),2)</f>
        <v>0</v>
      </c>
      <c r="AE150">
        <f>ROUND(IF(Table1_1[[#This Row],[Total_Purchases]]=0,0,(Table1_1[[#This Row],[Total_Spend]]*(Table1_1[[#This Row],[NumStorePurchases]]/Table1_1[[#This Row],[Total_Purchases]]))),2)</f>
        <v>14</v>
      </c>
      <c r="AF150">
        <f>ROUND(IF(Table1_1[[#This Row],[Total_Purchases]]=0,0,(Table1_1[[#This Row],[Total_Spend]]*(Table1_1[[#This Row],[NumCatalogPurchases]]/Table1_1[[#This Row],[Total_Purchases]]))),2)</f>
        <v>7</v>
      </c>
      <c r="AG1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" s="6">
        <f ca="1">YEAR(TODAY())-B150</f>
        <v>58</v>
      </c>
      <c r="AI1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0" t="s">
        <v>30</v>
      </c>
    </row>
    <row r="151" spans="1:36" x14ac:dyDescent="0.3">
      <c r="A151">
        <v>807</v>
      </c>
      <c r="B151">
        <v>1969</v>
      </c>
      <c r="C151" t="s">
        <v>41</v>
      </c>
      <c r="D151" t="s">
        <v>35</v>
      </c>
      <c r="E151">
        <v>44602</v>
      </c>
      <c r="F151">
        <v>1</v>
      </c>
      <c r="G151">
        <v>1</v>
      </c>
      <c r="H151" s="2" t="str">
        <f ca="1">TEXT(Table1_1[[#This Row],[Dt_Customer]],"yyyy-mm-dd")</f>
        <v>2014-02-15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f>Table1_1[[#This Row],[MntWines]]+Table1_1[[#This Row],[MntFruits]]+Table1_1[[#This Row],[MntMeatProducts]]+Table1_1[[#This Row],[MntFishProducts]]+Table1_1[[#This Row],[MntSweetProducts]]+Table1_1[[#This Row],[MntGoldProds]]</f>
        <v>292</v>
      </c>
      <c r="AC151">
        <f>Table1_1[[#This Row],[NumWebPurchases]]+Table1_1[[#This Row],[NumCatalogPurchases]]+Table1_1[[#This Row],[NumStorePurchases]]</f>
        <v>11</v>
      </c>
      <c r="AD151">
        <f>ROUND(IF(Table1_1[[#This Row],[Total_Purchases]]=0,0,(Table1_1[[#This Row],[Total_Spend]]*(Table1_1[[#This Row],[NumWebPurchases]]/Table1_1[[#This Row],[Total_Purchases]]))),2)</f>
        <v>159.27000000000001</v>
      </c>
      <c r="AE151">
        <f>ROUND(IF(Table1_1[[#This Row],[Total_Purchases]]=0,0,(Table1_1[[#This Row],[Total_Spend]]*(Table1_1[[#This Row],[NumStorePurchases]]/Table1_1[[#This Row],[Total_Purchases]]))),2)</f>
        <v>106.18</v>
      </c>
      <c r="AF151">
        <f>ROUND(IF(Table1_1[[#This Row],[Total_Purchases]]=0,0,(Table1_1[[#This Row],[Total_Spend]]*(Table1_1[[#This Row],[NumCatalogPurchases]]/Table1_1[[#This Row],[Total_Purchases]]))),2)</f>
        <v>26.55</v>
      </c>
      <c r="AG1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1" s="6">
        <f ca="1">YEAR(TODAY())-B151</f>
        <v>57</v>
      </c>
      <c r="AI1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1" t="s">
        <v>40</v>
      </c>
    </row>
    <row r="152" spans="1:36" x14ac:dyDescent="0.3">
      <c r="A152">
        <v>810</v>
      </c>
      <c r="B152">
        <v>1975</v>
      </c>
      <c r="C152" t="s">
        <v>28</v>
      </c>
      <c r="D152" t="s">
        <v>33</v>
      </c>
      <c r="E152">
        <v>74190</v>
      </c>
      <c r="F152">
        <v>0</v>
      </c>
      <c r="G152">
        <v>1</v>
      </c>
      <c r="H152" s="2" t="str">
        <f ca="1">TEXT(Table1_1[[#This Row],[Dt_Customer]],"yyyy-mm-dd")</f>
        <v>2014-05-12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f>Table1_1[[#This Row],[MntWines]]+Table1_1[[#This Row],[MntFruits]]+Table1_1[[#This Row],[MntMeatProducts]]+Table1_1[[#This Row],[MntFishProducts]]+Table1_1[[#This Row],[MntSweetProducts]]+Table1_1[[#This Row],[MntGoldProds]]</f>
        <v>641</v>
      </c>
      <c r="AC152">
        <f>Table1_1[[#This Row],[NumWebPurchases]]+Table1_1[[#This Row],[NumCatalogPurchases]]+Table1_1[[#This Row],[NumStorePurchases]]</f>
        <v>17</v>
      </c>
      <c r="AD152">
        <f>ROUND(IF(Table1_1[[#This Row],[Total_Purchases]]=0,0,(Table1_1[[#This Row],[Total_Spend]]*(Table1_1[[#This Row],[NumWebPurchases]]/Table1_1[[#This Row],[Total_Purchases]]))),2)</f>
        <v>150.82</v>
      </c>
      <c r="AE152">
        <f>ROUND(IF(Table1_1[[#This Row],[Total_Purchases]]=0,0,(Table1_1[[#This Row],[Total_Spend]]*(Table1_1[[#This Row],[NumStorePurchases]]/Table1_1[[#This Row],[Total_Purchases]]))),2)</f>
        <v>414.76</v>
      </c>
      <c r="AF152">
        <f>ROUND(IF(Table1_1[[#This Row],[Total_Purchases]]=0,0,(Table1_1[[#This Row],[Total_Spend]]*(Table1_1[[#This Row],[NumCatalogPurchases]]/Table1_1[[#This Row],[Total_Purchases]]))),2)</f>
        <v>75.41</v>
      </c>
      <c r="AG1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" s="6">
        <f ca="1">YEAR(TODAY())-B152</f>
        <v>51</v>
      </c>
      <c r="AI1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2" t="s">
        <v>30</v>
      </c>
    </row>
    <row r="153" spans="1:36" x14ac:dyDescent="0.3">
      <c r="A153">
        <v>819</v>
      </c>
      <c r="B153">
        <v>1945</v>
      </c>
      <c r="C153" t="s">
        <v>28</v>
      </c>
      <c r="D153" t="s">
        <v>42</v>
      </c>
      <c r="E153">
        <v>63285</v>
      </c>
      <c r="F153">
        <v>0</v>
      </c>
      <c r="G153">
        <v>0</v>
      </c>
      <c r="H153" s="2" t="str">
        <f ca="1">TEXT(Table1_1[[#This Row],[Dt_Customer]],"yyyy-mm-dd")</f>
        <v>2013-11-05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f>Table1_1[[#This Row],[MntWines]]+Table1_1[[#This Row],[MntFruits]]+Table1_1[[#This Row],[MntMeatProducts]]+Table1_1[[#This Row],[MntFishProducts]]+Table1_1[[#This Row],[MntSweetProducts]]+Table1_1[[#This Row],[MntGoldProds]]</f>
        <v>1103</v>
      </c>
      <c r="AC153">
        <f>Table1_1[[#This Row],[NumWebPurchases]]+Table1_1[[#This Row],[NumCatalogPurchases]]+Table1_1[[#This Row],[NumStorePurchases]]</f>
        <v>24</v>
      </c>
      <c r="AD153">
        <f>ROUND(IF(Table1_1[[#This Row],[Total_Purchases]]=0,0,(Table1_1[[#This Row],[Total_Spend]]*(Table1_1[[#This Row],[NumWebPurchases]]/Table1_1[[#This Row],[Total_Purchases]]))),2)</f>
        <v>275.75</v>
      </c>
      <c r="AE153">
        <f>ROUND(IF(Table1_1[[#This Row],[Total_Purchases]]=0,0,(Table1_1[[#This Row],[Total_Spend]]*(Table1_1[[#This Row],[NumStorePurchases]]/Table1_1[[#This Row],[Total_Purchases]]))),2)</f>
        <v>597.46</v>
      </c>
      <c r="AF153">
        <f>ROUND(IF(Table1_1[[#This Row],[Total_Purchases]]=0,0,(Table1_1[[#This Row],[Total_Spend]]*(Table1_1[[#This Row],[NumCatalogPurchases]]/Table1_1[[#This Row],[Total_Purchases]]))),2)</f>
        <v>229.79</v>
      </c>
      <c r="AG1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3" s="6">
        <f ca="1">YEAR(TODAY())-B153</f>
        <v>81</v>
      </c>
      <c r="AI1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3" t="s">
        <v>30</v>
      </c>
    </row>
    <row r="154" spans="1:36" x14ac:dyDescent="0.3">
      <c r="A154">
        <v>821</v>
      </c>
      <c r="B154">
        <v>1992</v>
      </c>
      <c r="C154" t="s">
        <v>41</v>
      </c>
      <c r="D154" t="s">
        <v>31</v>
      </c>
      <c r="E154">
        <v>92859</v>
      </c>
      <c r="F154">
        <v>0</v>
      </c>
      <c r="G154">
        <v>0</v>
      </c>
      <c r="H154" s="2" t="str">
        <f ca="1">TEXT(Table1_1[[#This Row],[Dt_Customer]],"yyyy-mm-dd")</f>
        <v>2012-10-19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>Table1_1[[#This Row],[MntWines]]+Table1_1[[#This Row],[MntFruits]]+Table1_1[[#This Row],[MntMeatProducts]]+Table1_1[[#This Row],[MntFishProducts]]+Table1_1[[#This Row],[MntSweetProducts]]+Table1_1[[#This Row],[MntGoldProds]]</f>
        <v>2077</v>
      </c>
      <c r="AC154">
        <f>Table1_1[[#This Row],[NumWebPurchases]]+Table1_1[[#This Row],[NumCatalogPurchases]]+Table1_1[[#This Row],[NumStorePurchases]]</f>
        <v>21</v>
      </c>
      <c r="AD154">
        <f>ROUND(IF(Table1_1[[#This Row],[Total_Purchases]]=0,0,(Table1_1[[#This Row],[Total_Spend]]*(Table1_1[[#This Row],[NumWebPurchases]]/Table1_1[[#This Row],[Total_Purchases]]))),2)</f>
        <v>494.52</v>
      </c>
      <c r="AE154">
        <f>ROUND(IF(Table1_1[[#This Row],[Total_Purchases]]=0,0,(Table1_1[[#This Row],[Total_Spend]]*(Table1_1[[#This Row],[NumStorePurchases]]/Table1_1[[#This Row],[Total_Purchases]]))),2)</f>
        <v>1186.8599999999999</v>
      </c>
      <c r="AF154">
        <f>ROUND(IF(Table1_1[[#This Row],[Total_Purchases]]=0,0,(Table1_1[[#This Row],[Total_Spend]]*(Table1_1[[#This Row],[NumCatalogPurchases]]/Table1_1[[#This Row],[Total_Purchases]]))),2)</f>
        <v>395.62</v>
      </c>
      <c r="AG1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4" s="6">
        <f ca="1">YEAR(TODAY())-B154</f>
        <v>34</v>
      </c>
      <c r="AI1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4" t="s">
        <v>32</v>
      </c>
    </row>
    <row r="155" spans="1:36" x14ac:dyDescent="0.3">
      <c r="A155">
        <v>830</v>
      </c>
      <c r="B155">
        <v>1987</v>
      </c>
      <c r="C155" t="s">
        <v>37</v>
      </c>
      <c r="D155" t="s">
        <v>31</v>
      </c>
      <c r="E155">
        <v>74004</v>
      </c>
      <c r="F155">
        <v>0</v>
      </c>
      <c r="G155">
        <v>0</v>
      </c>
      <c r="H155" s="2" t="str">
        <f ca="1">TEXT(Table1_1[[#This Row],[Dt_Customer]],"yyyy-mm-dd")</f>
        <v>2014-02-24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f>Table1_1[[#This Row],[MntWines]]+Table1_1[[#This Row],[MntFruits]]+Table1_1[[#This Row],[MntMeatProducts]]+Table1_1[[#This Row],[MntFishProducts]]+Table1_1[[#This Row],[MntSweetProducts]]+Table1_1[[#This Row],[MntGoldProds]]</f>
        <v>1658</v>
      </c>
      <c r="AC155">
        <f>Table1_1[[#This Row],[NumWebPurchases]]+Table1_1[[#This Row],[NumCatalogPurchases]]+Table1_1[[#This Row],[NumStorePurchases]]</f>
        <v>14</v>
      </c>
      <c r="AD155">
        <f>ROUND(IF(Table1_1[[#This Row],[Total_Purchases]]=0,0,(Table1_1[[#This Row],[Total_Spend]]*(Table1_1[[#This Row],[NumWebPurchases]]/Table1_1[[#This Row],[Total_Purchases]]))),2)</f>
        <v>473.71</v>
      </c>
      <c r="AE155">
        <f>ROUND(IF(Table1_1[[#This Row],[Total_Purchases]]=0,0,(Table1_1[[#This Row],[Total_Spend]]*(Table1_1[[#This Row],[NumStorePurchases]]/Table1_1[[#This Row],[Total_Purchases]]))),2)</f>
        <v>473.71</v>
      </c>
      <c r="AF155">
        <f>ROUND(IF(Table1_1[[#This Row],[Total_Purchases]]=0,0,(Table1_1[[#This Row],[Total_Spend]]*(Table1_1[[#This Row],[NumCatalogPurchases]]/Table1_1[[#This Row],[Total_Purchases]]))),2)</f>
        <v>710.57</v>
      </c>
      <c r="AG1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5" s="6">
        <f ca="1">YEAR(TODAY())-B155</f>
        <v>39</v>
      </c>
      <c r="AI1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5" t="s">
        <v>40</v>
      </c>
    </row>
    <row r="156" spans="1:36" x14ac:dyDescent="0.3">
      <c r="A156">
        <v>832</v>
      </c>
      <c r="B156">
        <v>1966</v>
      </c>
      <c r="C156" t="s">
        <v>37</v>
      </c>
      <c r="D156" t="s">
        <v>35</v>
      </c>
      <c r="E156">
        <v>65814</v>
      </c>
      <c r="F156">
        <v>0</v>
      </c>
      <c r="G156">
        <v>1</v>
      </c>
      <c r="H156" s="2" t="str">
        <f ca="1">TEXT(Table1_1[[#This Row],[Dt_Customer]],"yyyy-mm-dd")</f>
        <v>2014-03-02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f>Table1_1[[#This Row],[MntWines]]+Table1_1[[#This Row],[MntFruits]]+Table1_1[[#This Row],[MntMeatProducts]]+Table1_1[[#This Row],[MntFishProducts]]+Table1_1[[#This Row],[MntSweetProducts]]+Table1_1[[#This Row],[MntGoldProds]]</f>
        <v>747</v>
      </c>
      <c r="AC156">
        <f>Table1_1[[#This Row],[NumWebPurchases]]+Table1_1[[#This Row],[NumCatalogPurchases]]+Table1_1[[#This Row],[NumStorePurchases]]</f>
        <v>20</v>
      </c>
      <c r="AD156">
        <f>ROUND(IF(Table1_1[[#This Row],[Total_Purchases]]=0,0,(Table1_1[[#This Row],[Total_Spend]]*(Table1_1[[#This Row],[NumWebPurchases]]/Table1_1[[#This Row],[Total_Purchases]]))),2)</f>
        <v>298.8</v>
      </c>
      <c r="AE156">
        <f>ROUND(IF(Table1_1[[#This Row],[Total_Purchases]]=0,0,(Table1_1[[#This Row],[Total_Spend]]*(Table1_1[[#This Row],[NumStorePurchases]]/Table1_1[[#This Row],[Total_Purchases]]))),2)</f>
        <v>373.5</v>
      </c>
      <c r="AF156">
        <f>ROUND(IF(Table1_1[[#This Row],[Total_Purchases]]=0,0,(Table1_1[[#This Row],[Total_Spend]]*(Table1_1[[#This Row],[NumCatalogPurchases]]/Table1_1[[#This Row],[Total_Purchases]]))),2)</f>
        <v>74.7</v>
      </c>
      <c r="AG1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" s="6">
        <f ca="1">YEAR(TODAY())-B156</f>
        <v>60</v>
      </c>
      <c r="AI1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6" t="s">
        <v>30</v>
      </c>
    </row>
    <row r="157" spans="1:36" x14ac:dyDescent="0.3">
      <c r="A157">
        <v>833</v>
      </c>
      <c r="B157">
        <v>1955</v>
      </c>
      <c r="C157" t="s">
        <v>41</v>
      </c>
      <c r="D157" t="s">
        <v>33</v>
      </c>
      <c r="E157">
        <v>38452</v>
      </c>
      <c r="F157">
        <v>1</v>
      </c>
      <c r="G157">
        <v>1</v>
      </c>
      <c r="H157" s="2" t="str">
        <f ca="1">TEXT(Table1_1[[#This Row],[Dt_Customer]],"yyyy-mm-dd")</f>
        <v>2014-03-30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157">
        <f>Table1_1[[#This Row],[NumWebPurchases]]+Table1_1[[#This Row],[NumCatalogPurchases]]+Table1_1[[#This Row],[NumStorePurchases]]</f>
        <v>6</v>
      </c>
      <c r="AD157">
        <f>ROUND(IF(Table1_1[[#This Row],[Total_Purchases]]=0,0,(Table1_1[[#This Row],[Total_Spend]]*(Table1_1[[#This Row],[NumWebPurchases]]/Table1_1[[#This Row],[Total_Purchases]]))),2)</f>
        <v>36</v>
      </c>
      <c r="AE157">
        <f>ROUND(IF(Table1_1[[#This Row],[Total_Purchases]]=0,0,(Table1_1[[#This Row],[Total_Spend]]*(Table1_1[[#This Row],[NumStorePurchases]]/Table1_1[[#This Row],[Total_Purchases]]))),2)</f>
        <v>36</v>
      </c>
      <c r="AF157">
        <f>ROUND(IF(Table1_1[[#This Row],[Total_Purchases]]=0,0,(Table1_1[[#This Row],[Total_Spend]]*(Table1_1[[#This Row],[NumCatalogPurchases]]/Table1_1[[#This Row],[Total_Purchases]]))),2)</f>
        <v>0</v>
      </c>
      <c r="AG1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7" s="6">
        <f ca="1">YEAR(TODAY())-B157</f>
        <v>71</v>
      </c>
      <c r="AI1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7" t="s">
        <v>30</v>
      </c>
    </row>
    <row r="158" spans="1:36" x14ac:dyDescent="0.3">
      <c r="A158">
        <v>837</v>
      </c>
      <c r="B158">
        <v>1977</v>
      </c>
      <c r="C158" t="s">
        <v>28</v>
      </c>
      <c r="D158" t="s">
        <v>33</v>
      </c>
      <c r="E158">
        <v>54809</v>
      </c>
      <c r="F158">
        <v>1</v>
      </c>
      <c r="G158">
        <v>1</v>
      </c>
      <c r="H158" s="2" t="str">
        <f ca="1">TEXT(Table1_1[[#This Row],[Dt_Customer]],"yyyy-mm-dd")</f>
        <v>2013-09-11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f>Table1_1[[#This Row],[MntWines]]+Table1_1[[#This Row],[MntFruits]]+Table1_1[[#This Row],[MntMeatProducts]]+Table1_1[[#This Row],[MntFishProducts]]+Table1_1[[#This Row],[MntSweetProducts]]+Table1_1[[#This Row],[MntGoldProds]]</f>
        <v>174</v>
      </c>
      <c r="AC158">
        <f>Table1_1[[#This Row],[NumWebPurchases]]+Table1_1[[#This Row],[NumCatalogPurchases]]+Table1_1[[#This Row],[NumStorePurchases]]</f>
        <v>8</v>
      </c>
      <c r="AD158">
        <f>ROUND(IF(Table1_1[[#This Row],[Total_Purchases]]=0,0,(Table1_1[[#This Row],[Total_Spend]]*(Table1_1[[#This Row],[NumWebPurchases]]/Table1_1[[#This Row],[Total_Purchases]]))),2)</f>
        <v>43.5</v>
      </c>
      <c r="AE158">
        <f>ROUND(IF(Table1_1[[#This Row],[Total_Purchases]]=0,0,(Table1_1[[#This Row],[Total_Spend]]*(Table1_1[[#This Row],[NumStorePurchases]]/Table1_1[[#This Row],[Total_Purchases]]))),2)</f>
        <v>108.75</v>
      </c>
      <c r="AF158">
        <f>ROUND(IF(Table1_1[[#This Row],[Total_Purchases]]=0,0,(Table1_1[[#This Row],[Total_Spend]]*(Table1_1[[#This Row],[NumCatalogPurchases]]/Table1_1[[#This Row],[Total_Purchases]]))),2)</f>
        <v>21.75</v>
      </c>
      <c r="AG1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" s="6">
        <f ca="1">YEAR(TODAY())-B158</f>
        <v>49</v>
      </c>
      <c r="AI1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8" t="s">
        <v>30</v>
      </c>
    </row>
    <row r="159" spans="1:36" x14ac:dyDescent="0.3">
      <c r="A159">
        <v>839</v>
      </c>
      <c r="B159">
        <v>1975</v>
      </c>
      <c r="C159" t="s">
        <v>37</v>
      </c>
      <c r="D159" t="s">
        <v>33</v>
      </c>
      <c r="E159">
        <v>45503</v>
      </c>
      <c r="F159">
        <v>1</v>
      </c>
      <c r="G159">
        <v>0</v>
      </c>
      <c r="H159" s="2" t="str">
        <f ca="1">TEXT(Table1_1[[#This Row],[Dt_Customer]],"yyyy-mm-dd")</f>
        <v>2013-09-25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f>Table1_1[[#This Row],[MntWines]]+Table1_1[[#This Row],[MntFruits]]+Table1_1[[#This Row],[MntMeatProducts]]+Table1_1[[#This Row],[MntFishProducts]]+Table1_1[[#This Row],[MntSweetProducts]]+Table1_1[[#This Row],[MntGoldProds]]</f>
        <v>170</v>
      </c>
      <c r="AC159">
        <f>Table1_1[[#This Row],[NumWebPurchases]]+Table1_1[[#This Row],[NumCatalogPurchases]]+Table1_1[[#This Row],[NumStorePurchases]]</f>
        <v>8</v>
      </c>
      <c r="AD159">
        <f>ROUND(IF(Table1_1[[#This Row],[Total_Purchases]]=0,0,(Table1_1[[#This Row],[Total_Spend]]*(Table1_1[[#This Row],[NumWebPurchases]]/Table1_1[[#This Row],[Total_Purchases]]))),2)</f>
        <v>63.75</v>
      </c>
      <c r="AE159">
        <f>ROUND(IF(Table1_1[[#This Row],[Total_Purchases]]=0,0,(Table1_1[[#This Row],[Total_Spend]]*(Table1_1[[#This Row],[NumStorePurchases]]/Table1_1[[#This Row],[Total_Purchases]]))),2)</f>
        <v>85</v>
      </c>
      <c r="AF159">
        <f>ROUND(IF(Table1_1[[#This Row],[Total_Purchases]]=0,0,(Table1_1[[#This Row],[Total_Spend]]*(Table1_1[[#This Row],[NumCatalogPurchases]]/Table1_1[[#This Row],[Total_Purchases]]))),2)</f>
        <v>21.25</v>
      </c>
      <c r="AG1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9" s="6">
        <f ca="1">YEAR(TODAY())-B159</f>
        <v>51</v>
      </c>
      <c r="AI1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9" t="s">
        <v>30</v>
      </c>
    </row>
    <row r="160" spans="1:36" x14ac:dyDescent="0.3">
      <c r="A160">
        <v>843</v>
      </c>
      <c r="B160">
        <v>1971</v>
      </c>
      <c r="C160" t="s">
        <v>28</v>
      </c>
      <c r="D160" t="s">
        <v>33</v>
      </c>
      <c r="E160">
        <v>64722</v>
      </c>
      <c r="F160">
        <v>1</v>
      </c>
      <c r="G160">
        <v>0</v>
      </c>
      <c r="H160" s="2" t="str">
        <f ca="1">TEXT(Table1_1[[#This Row],[Dt_Customer]],"yyyy-mm-dd")</f>
        <v>2014-05-26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f>Table1_1[[#This Row],[MntWines]]+Table1_1[[#This Row],[MntFruits]]+Table1_1[[#This Row],[MntMeatProducts]]+Table1_1[[#This Row],[MntFishProducts]]+Table1_1[[#This Row],[MntSweetProducts]]+Table1_1[[#This Row],[MntGoldProds]]</f>
        <v>805</v>
      </c>
      <c r="AC160">
        <f>Table1_1[[#This Row],[NumWebPurchases]]+Table1_1[[#This Row],[NumCatalogPurchases]]+Table1_1[[#This Row],[NumStorePurchases]]</f>
        <v>21</v>
      </c>
      <c r="AD160">
        <f>ROUND(IF(Table1_1[[#This Row],[Total_Purchases]]=0,0,(Table1_1[[#This Row],[Total_Spend]]*(Table1_1[[#This Row],[NumWebPurchases]]/Table1_1[[#This Row],[Total_Purchases]]))),2)</f>
        <v>306.67</v>
      </c>
      <c r="AE160">
        <f>ROUND(IF(Table1_1[[#This Row],[Total_Purchases]]=0,0,(Table1_1[[#This Row],[Total_Spend]]*(Table1_1[[#This Row],[NumStorePurchases]]/Table1_1[[#This Row],[Total_Purchases]]))),2)</f>
        <v>421.67</v>
      </c>
      <c r="AF160">
        <f>ROUND(IF(Table1_1[[#This Row],[Total_Purchases]]=0,0,(Table1_1[[#This Row],[Total_Spend]]*(Table1_1[[#This Row],[NumCatalogPurchases]]/Table1_1[[#This Row],[Total_Purchases]]))),2)</f>
        <v>76.67</v>
      </c>
      <c r="AG1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" s="6">
        <f ca="1">YEAR(TODAY())-B160</f>
        <v>55</v>
      </c>
      <c r="AI1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" t="s">
        <v>30</v>
      </c>
    </row>
    <row r="161" spans="1:36" x14ac:dyDescent="0.3">
      <c r="A161">
        <v>849</v>
      </c>
      <c r="B161">
        <v>1953</v>
      </c>
      <c r="C161" t="s">
        <v>41</v>
      </c>
      <c r="D161" t="s">
        <v>35</v>
      </c>
      <c r="E161">
        <v>56129</v>
      </c>
      <c r="F161">
        <v>0</v>
      </c>
      <c r="G161">
        <v>1</v>
      </c>
      <c r="H161" s="2" t="str">
        <f ca="1">TEXT(Table1_1[[#This Row],[Dt_Customer]],"yyyy-mm-dd")</f>
        <v>2013-06-20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f>Table1_1[[#This Row],[MntWines]]+Table1_1[[#This Row],[MntFruits]]+Table1_1[[#This Row],[MntMeatProducts]]+Table1_1[[#This Row],[MntFishProducts]]+Table1_1[[#This Row],[MntSweetProducts]]+Table1_1[[#This Row],[MntGoldProds]]</f>
        <v>660</v>
      </c>
      <c r="AC161">
        <f>Table1_1[[#This Row],[NumWebPurchases]]+Table1_1[[#This Row],[NumCatalogPurchases]]+Table1_1[[#This Row],[NumStorePurchases]]</f>
        <v>18</v>
      </c>
      <c r="AD161">
        <f>ROUND(IF(Table1_1[[#This Row],[Total_Purchases]]=0,0,(Table1_1[[#This Row],[Total_Spend]]*(Table1_1[[#This Row],[NumWebPurchases]]/Table1_1[[#This Row],[Total_Purchases]]))),2)</f>
        <v>220</v>
      </c>
      <c r="AE161">
        <f>ROUND(IF(Table1_1[[#This Row],[Total_Purchases]]=0,0,(Table1_1[[#This Row],[Total_Spend]]*(Table1_1[[#This Row],[NumStorePurchases]]/Table1_1[[#This Row],[Total_Purchases]]))),2)</f>
        <v>366.67</v>
      </c>
      <c r="AF161">
        <f>ROUND(IF(Table1_1[[#This Row],[Total_Purchases]]=0,0,(Table1_1[[#This Row],[Total_Spend]]*(Table1_1[[#This Row],[NumCatalogPurchases]]/Table1_1[[#This Row],[Total_Purchases]]))),2)</f>
        <v>73.33</v>
      </c>
      <c r="AG1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" s="6">
        <f ca="1">YEAR(TODAY())-B161</f>
        <v>73</v>
      </c>
      <c r="AI1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1" t="s">
        <v>30</v>
      </c>
    </row>
    <row r="162" spans="1:36" x14ac:dyDescent="0.3">
      <c r="A162">
        <v>850</v>
      </c>
      <c r="B162">
        <v>1968</v>
      </c>
      <c r="C162" t="s">
        <v>28</v>
      </c>
      <c r="D162" t="s">
        <v>31</v>
      </c>
      <c r="E162">
        <v>70566</v>
      </c>
      <c r="F162">
        <v>0</v>
      </c>
      <c r="G162">
        <v>1</v>
      </c>
      <c r="H162" s="2" t="str">
        <f ca="1">TEXT(Table1_1[[#This Row],[Dt_Customer]],"yyyy-mm-dd")</f>
        <v>2013-10-06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>Table1_1[[#This Row],[MntWines]]+Table1_1[[#This Row],[MntFruits]]+Table1_1[[#This Row],[MntMeatProducts]]+Table1_1[[#This Row],[MntFishProducts]]+Table1_1[[#This Row],[MntSweetProducts]]+Table1_1[[#This Row],[MntGoldProds]]</f>
        <v>757</v>
      </c>
      <c r="AC162">
        <f>Table1_1[[#This Row],[NumWebPurchases]]+Table1_1[[#This Row],[NumCatalogPurchases]]+Table1_1[[#This Row],[NumStorePurchases]]</f>
        <v>20</v>
      </c>
      <c r="AD162">
        <f>ROUND(IF(Table1_1[[#This Row],[Total_Purchases]]=0,0,(Table1_1[[#This Row],[Total_Spend]]*(Table1_1[[#This Row],[NumWebPurchases]]/Table1_1[[#This Row],[Total_Purchases]]))),2)</f>
        <v>227.1</v>
      </c>
      <c r="AE162">
        <f>ROUND(IF(Table1_1[[#This Row],[Total_Purchases]]=0,0,(Table1_1[[#This Row],[Total_Spend]]*(Table1_1[[#This Row],[NumStorePurchases]]/Table1_1[[#This Row],[Total_Purchases]]))),2)</f>
        <v>340.65</v>
      </c>
      <c r="AF162">
        <f>ROUND(IF(Table1_1[[#This Row],[Total_Purchases]]=0,0,(Table1_1[[#This Row],[Total_Spend]]*(Table1_1[[#This Row],[NumCatalogPurchases]]/Table1_1[[#This Row],[Total_Purchases]]))),2)</f>
        <v>189.25</v>
      </c>
      <c r="AG1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2" s="6">
        <f ca="1">YEAR(TODAY())-B162</f>
        <v>58</v>
      </c>
      <c r="AI1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2" t="s">
        <v>30</v>
      </c>
    </row>
    <row r="163" spans="1:36" x14ac:dyDescent="0.3">
      <c r="A163">
        <v>851</v>
      </c>
      <c r="B163">
        <v>1972</v>
      </c>
      <c r="C163" t="s">
        <v>41</v>
      </c>
      <c r="D163" t="s">
        <v>33</v>
      </c>
      <c r="E163">
        <v>57136</v>
      </c>
      <c r="F163">
        <v>1</v>
      </c>
      <c r="G163">
        <v>1</v>
      </c>
      <c r="H163" s="2" t="str">
        <f ca="1">TEXT(Table1_1[[#This Row],[Dt_Customer]],"yyyy-mm-dd")</f>
        <v>2013-07-09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f>Table1_1[[#This Row],[MntWines]]+Table1_1[[#This Row],[MntFruits]]+Table1_1[[#This Row],[MntMeatProducts]]+Table1_1[[#This Row],[MntFishProducts]]+Table1_1[[#This Row],[MntSweetProducts]]+Table1_1[[#This Row],[MntGoldProds]]</f>
        <v>642</v>
      </c>
      <c r="AC163">
        <f>Table1_1[[#This Row],[NumWebPurchases]]+Table1_1[[#This Row],[NumCatalogPurchases]]+Table1_1[[#This Row],[NumStorePurchases]]</f>
        <v>17</v>
      </c>
      <c r="AD163">
        <f>ROUND(IF(Table1_1[[#This Row],[Total_Purchases]]=0,0,(Table1_1[[#This Row],[Total_Spend]]*(Table1_1[[#This Row],[NumWebPurchases]]/Table1_1[[#This Row],[Total_Purchases]]))),2)</f>
        <v>188.82</v>
      </c>
      <c r="AE163">
        <f>ROUND(IF(Table1_1[[#This Row],[Total_Purchases]]=0,0,(Table1_1[[#This Row],[Total_Spend]]*(Table1_1[[#This Row],[NumStorePurchases]]/Table1_1[[#This Row],[Total_Purchases]]))),2)</f>
        <v>377.65</v>
      </c>
      <c r="AF163">
        <f>ROUND(IF(Table1_1[[#This Row],[Total_Purchases]]=0,0,(Table1_1[[#This Row],[Total_Spend]]*(Table1_1[[#This Row],[NumCatalogPurchases]]/Table1_1[[#This Row],[Total_Purchases]]))),2)</f>
        <v>75.53</v>
      </c>
      <c r="AG1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3" s="6">
        <f ca="1">YEAR(TODAY())-B163</f>
        <v>54</v>
      </c>
      <c r="AI1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3" t="s">
        <v>32</v>
      </c>
    </row>
    <row r="164" spans="1:36" x14ac:dyDescent="0.3">
      <c r="A164">
        <v>868</v>
      </c>
      <c r="B164">
        <v>1966</v>
      </c>
      <c r="C164" t="s">
        <v>28</v>
      </c>
      <c r="D164" t="s">
        <v>33</v>
      </c>
      <c r="E164">
        <v>44794</v>
      </c>
      <c r="F164">
        <v>0</v>
      </c>
      <c r="G164">
        <v>1</v>
      </c>
      <c r="H164" s="2" t="str">
        <f ca="1">TEXT(Table1_1[[#This Row],[Dt_Customer]],"yyyy-mm-dd")</f>
        <v>2014-06-08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164">
        <f>Table1_1[[#This Row],[NumWebPurchases]]+Table1_1[[#This Row],[NumCatalogPurchases]]+Table1_1[[#This Row],[NumStorePurchases]]</f>
        <v>5</v>
      </c>
      <c r="AD164">
        <f>ROUND(IF(Table1_1[[#This Row],[Total_Purchases]]=0,0,(Table1_1[[#This Row],[Total_Spend]]*(Table1_1[[#This Row],[NumWebPurchases]]/Table1_1[[#This Row],[Total_Purchases]]))),2)</f>
        <v>26</v>
      </c>
      <c r="AE164">
        <f>ROUND(IF(Table1_1[[#This Row],[Total_Purchases]]=0,0,(Table1_1[[#This Row],[Total_Spend]]*(Table1_1[[#This Row],[NumStorePurchases]]/Table1_1[[#This Row],[Total_Purchases]]))),2)</f>
        <v>39</v>
      </c>
      <c r="AF164">
        <f>ROUND(IF(Table1_1[[#This Row],[Total_Purchases]]=0,0,(Table1_1[[#This Row],[Total_Spend]]*(Table1_1[[#This Row],[NumCatalogPurchases]]/Table1_1[[#This Row],[Total_Purchases]]))),2)</f>
        <v>0</v>
      </c>
      <c r="AG1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4" s="6">
        <f ca="1">YEAR(TODAY())-B164</f>
        <v>60</v>
      </c>
      <c r="AI1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4" t="s">
        <v>43</v>
      </c>
    </row>
    <row r="165" spans="1:36" x14ac:dyDescent="0.3">
      <c r="A165">
        <v>873</v>
      </c>
      <c r="B165">
        <v>1949</v>
      </c>
      <c r="C165" t="s">
        <v>41</v>
      </c>
      <c r="D165" t="s">
        <v>33</v>
      </c>
      <c r="E165">
        <v>62845</v>
      </c>
      <c r="F165">
        <v>1</v>
      </c>
      <c r="G165">
        <v>1</v>
      </c>
      <c r="H165" s="2" t="str">
        <f ca="1">TEXT(Table1_1[[#This Row],[Dt_Customer]],"yyyy-mm-dd")</f>
        <v>2012-10-01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f>Table1_1[[#This Row],[MntWines]]+Table1_1[[#This Row],[MntFruits]]+Table1_1[[#This Row],[MntMeatProducts]]+Table1_1[[#This Row],[MntFishProducts]]+Table1_1[[#This Row],[MntSweetProducts]]+Table1_1[[#This Row],[MntGoldProds]]</f>
        <v>1178</v>
      </c>
      <c r="AC165">
        <f>Table1_1[[#This Row],[NumWebPurchases]]+Table1_1[[#This Row],[NumCatalogPurchases]]+Table1_1[[#This Row],[NumStorePurchases]]</f>
        <v>17</v>
      </c>
      <c r="AD165">
        <f>ROUND(IF(Table1_1[[#This Row],[Total_Purchases]]=0,0,(Table1_1[[#This Row],[Total_Spend]]*(Table1_1[[#This Row],[NumWebPurchases]]/Table1_1[[#This Row],[Total_Purchases]]))),2)</f>
        <v>207.88</v>
      </c>
      <c r="AE165">
        <f>ROUND(IF(Table1_1[[#This Row],[Total_Purchases]]=0,0,(Table1_1[[#This Row],[Total_Spend]]*(Table1_1[[#This Row],[NumStorePurchases]]/Table1_1[[#This Row],[Total_Purchases]]))),2)</f>
        <v>692.94</v>
      </c>
      <c r="AF165">
        <f>ROUND(IF(Table1_1[[#This Row],[Total_Purchases]]=0,0,(Table1_1[[#This Row],[Total_Spend]]*(Table1_1[[#This Row],[NumCatalogPurchases]]/Table1_1[[#This Row],[Total_Purchases]]))),2)</f>
        <v>277.18</v>
      </c>
      <c r="AG1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" s="6">
        <f ca="1">YEAR(TODAY())-B165</f>
        <v>77</v>
      </c>
      <c r="AI1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5" t="s">
        <v>30</v>
      </c>
    </row>
    <row r="166" spans="1:36" x14ac:dyDescent="0.3">
      <c r="A166">
        <v>879</v>
      </c>
      <c r="B166">
        <v>1976</v>
      </c>
      <c r="C166" t="s">
        <v>41</v>
      </c>
      <c r="D166" t="s">
        <v>33</v>
      </c>
      <c r="E166">
        <v>49681</v>
      </c>
      <c r="F166">
        <v>0</v>
      </c>
      <c r="G166">
        <v>2</v>
      </c>
      <c r="H166" s="2" t="str">
        <f ca="1">TEXT(Table1_1[[#This Row],[Dt_Customer]],"yyyy-mm-dd")</f>
        <v>2013-11-04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f>Table1_1[[#This Row],[MntWines]]+Table1_1[[#This Row],[MntFruits]]+Table1_1[[#This Row],[MntMeatProducts]]+Table1_1[[#This Row],[MntFishProducts]]+Table1_1[[#This Row],[MntSweetProducts]]+Table1_1[[#This Row],[MntGoldProds]]</f>
        <v>458</v>
      </c>
      <c r="AC166">
        <f>Table1_1[[#This Row],[NumWebPurchases]]+Table1_1[[#This Row],[NumCatalogPurchases]]+Table1_1[[#This Row],[NumStorePurchases]]</f>
        <v>15</v>
      </c>
      <c r="AD166">
        <f>ROUND(IF(Table1_1[[#This Row],[Total_Purchases]]=0,0,(Table1_1[[#This Row],[Total_Spend]]*(Table1_1[[#This Row],[NumWebPurchases]]/Table1_1[[#This Row],[Total_Purchases]]))),2)</f>
        <v>213.73</v>
      </c>
      <c r="AE166">
        <f>ROUND(IF(Table1_1[[#This Row],[Total_Purchases]]=0,0,(Table1_1[[#This Row],[Total_Spend]]*(Table1_1[[#This Row],[NumStorePurchases]]/Table1_1[[#This Row],[Total_Purchases]]))),2)</f>
        <v>213.73</v>
      </c>
      <c r="AF166">
        <f>ROUND(IF(Table1_1[[#This Row],[Total_Purchases]]=0,0,(Table1_1[[#This Row],[Total_Spend]]*(Table1_1[[#This Row],[NumCatalogPurchases]]/Table1_1[[#This Row],[Total_Purchases]]))),2)</f>
        <v>30.53</v>
      </c>
      <c r="AG1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" s="6">
        <f ca="1">YEAR(TODAY())-B166</f>
        <v>50</v>
      </c>
      <c r="AI1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6" t="s">
        <v>43</v>
      </c>
    </row>
    <row r="167" spans="1:36" x14ac:dyDescent="0.3">
      <c r="A167">
        <v>880</v>
      </c>
      <c r="B167">
        <v>1966</v>
      </c>
      <c r="C167" t="s">
        <v>44</v>
      </c>
      <c r="D167" t="s">
        <v>35</v>
      </c>
      <c r="E167">
        <v>22634</v>
      </c>
      <c r="F167">
        <v>0</v>
      </c>
      <c r="G167">
        <v>0</v>
      </c>
      <c r="H167" s="2" t="str">
        <f ca="1">TEXT(Table1_1[[#This Row],[Dt_Customer]],"yyyy-mm-dd")</f>
        <v>2013-01-16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167">
        <f>Table1_1[[#This Row],[NumWebPurchases]]+Table1_1[[#This Row],[NumCatalogPurchases]]+Table1_1[[#This Row],[NumStorePurchases]]</f>
        <v>5</v>
      </c>
      <c r="AD167">
        <f>ROUND(IF(Table1_1[[#This Row],[Total_Purchases]]=0,0,(Table1_1[[#This Row],[Total_Spend]]*(Table1_1[[#This Row],[NumWebPurchases]]/Table1_1[[#This Row],[Total_Purchases]]))),2)</f>
        <v>38.4</v>
      </c>
      <c r="AE167">
        <f>ROUND(IF(Table1_1[[#This Row],[Total_Purchases]]=0,0,(Table1_1[[#This Row],[Total_Spend]]*(Table1_1[[#This Row],[NumStorePurchases]]/Table1_1[[#This Row],[Total_Purchases]]))),2)</f>
        <v>38.4</v>
      </c>
      <c r="AF167">
        <f>ROUND(IF(Table1_1[[#This Row],[Total_Purchases]]=0,0,(Table1_1[[#This Row],[Total_Spend]]*(Table1_1[[#This Row],[NumCatalogPurchases]]/Table1_1[[#This Row],[Total_Purchases]]))),2)</f>
        <v>19.2</v>
      </c>
      <c r="AG1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" s="6">
        <f ca="1">YEAR(TODAY())-B167</f>
        <v>60</v>
      </c>
      <c r="AI1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7" t="s">
        <v>30</v>
      </c>
    </row>
    <row r="168" spans="1:36" x14ac:dyDescent="0.3">
      <c r="A168">
        <v>891</v>
      </c>
      <c r="B168">
        <v>1951</v>
      </c>
      <c r="C168" t="s">
        <v>41</v>
      </c>
      <c r="D168" t="s">
        <v>35</v>
      </c>
      <c r="E168">
        <v>29298</v>
      </c>
      <c r="F168">
        <v>1</v>
      </c>
      <c r="G168">
        <v>1</v>
      </c>
      <c r="H168" s="2" t="str">
        <f ca="1">TEXT(Table1_1[[#This Row],[Dt_Customer]],"yyyy-mm-dd")</f>
        <v>2013-09-07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>Table1_1[[#This Row],[MntWines]]+Table1_1[[#This Row],[MntFruits]]+Table1_1[[#This Row],[MntMeatProducts]]+Table1_1[[#This Row],[MntFishProducts]]+Table1_1[[#This Row],[MntSweetProducts]]+Table1_1[[#This Row],[MntGoldProds]]</f>
        <v>11</v>
      </c>
      <c r="AC168">
        <f>Table1_1[[#This Row],[NumWebPurchases]]+Table1_1[[#This Row],[NumCatalogPurchases]]+Table1_1[[#This Row],[NumStorePurchases]]</f>
        <v>3</v>
      </c>
      <c r="AD168">
        <f>ROUND(IF(Table1_1[[#This Row],[Total_Purchases]]=0,0,(Table1_1[[#This Row],[Total_Spend]]*(Table1_1[[#This Row],[NumWebPurchases]]/Table1_1[[#This Row],[Total_Purchases]]))),2)</f>
        <v>3.67</v>
      </c>
      <c r="AE168">
        <f>ROUND(IF(Table1_1[[#This Row],[Total_Purchases]]=0,0,(Table1_1[[#This Row],[Total_Spend]]*(Table1_1[[#This Row],[NumStorePurchases]]/Table1_1[[#This Row],[Total_Purchases]]))),2)</f>
        <v>7.33</v>
      </c>
      <c r="AF168">
        <f>ROUND(IF(Table1_1[[#This Row],[Total_Purchases]]=0,0,(Table1_1[[#This Row],[Total_Spend]]*(Table1_1[[#This Row],[NumCatalogPurchases]]/Table1_1[[#This Row],[Total_Purchases]]))),2)</f>
        <v>0</v>
      </c>
      <c r="AG1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" s="6">
        <f ca="1">YEAR(TODAY())-B168</f>
        <v>75</v>
      </c>
      <c r="AI1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8" t="s">
        <v>30</v>
      </c>
    </row>
    <row r="169" spans="1:36" x14ac:dyDescent="0.3">
      <c r="A169">
        <v>895</v>
      </c>
      <c r="B169">
        <v>1948</v>
      </c>
      <c r="C169" t="s">
        <v>37</v>
      </c>
      <c r="D169" t="s">
        <v>33</v>
      </c>
      <c r="E169">
        <v>61467</v>
      </c>
      <c r="F169">
        <v>0</v>
      </c>
      <c r="G169">
        <v>2</v>
      </c>
      <c r="H169" s="2" t="str">
        <f ca="1">TEXT(Table1_1[[#This Row],[Dt_Customer]],"yyyy-mm-dd")</f>
        <v>2012-12-09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f>Table1_1[[#This Row],[MntWines]]+Table1_1[[#This Row],[MntFruits]]+Table1_1[[#This Row],[MntMeatProducts]]+Table1_1[[#This Row],[MntFishProducts]]+Table1_1[[#This Row],[MntSweetProducts]]+Table1_1[[#This Row],[MntGoldProds]]</f>
        <v>594</v>
      </c>
      <c r="AC169">
        <f>Table1_1[[#This Row],[NumWebPurchases]]+Table1_1[[#This Row],[NumCatalogPurchases]]+Table1_1[[#This Row],[NumStorePurchases]]</f>
        <v>17</v>
      </c>
      <c r="AD169">
        <f>ROUND(IF(Table1_1[[#This Row],[Total_Purchases]]=0,0,(Table1_1[[#This Row],[Total_Spend]]*(Table1_1[[#This Row],[NumWebPurchases]]/Table1_1[[#This Row],[Total_Purchases]]))),2)</f>
        <v>174.71</v>
      </c>
      <c r="AE169">
        <f>ROUND(IF(Table1_1[[#This Row],[Total_Purchases]]=0,0,(Table1_1[[#This Row],[Total_Spend]]*(Table1_1[[#This Row],[NumStorePurchases]]/Table1_1[[#This Row],[Total_Purchases]]))),2)</f>
        <v>349.41</v>
      </c>
      <c r="AF169">
        <f>ROUND(IF(Table1_1[[#This Row],[Total_Purchases]]=0,0,(Table1_1[[#This Row],[Total_Spend]]*(Table1_1[[#This Row],[NumCatalogPurchases]]/Table1_1[[#This Row],[Total_Purchases]]))),2)</f>
        <v>69.88</v>
      </c>
      <c r="AG1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9" s="6">
        <f ca="1">YEAR(TODAY())-B169</f>
        <v>78</v>
      </c>
      <c r="AI1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9" t="s">
        <v>30</v>
      </c>
    </row>
    <row r="170" spans="1:36" x14ac:dyDescent="0.3">
      <c r="A170">
        <v>898</v>
      </c>
      <c r="B170">
        <v>1986</v>
      </c>
      <c r="C170" t="s">
        <v>28</v>
      </c>
      <c r="D170" t="s">
        <v>33</v>
      </c>
      <c r="E170">
        <v>23477</v>
      </c>
      <c r="F170">
        <v>1</v>
      </c>
      <c r="G170">
        <v>0</v>
      </c>
      <c r="H170" s="2" t="str">
        <f ca="1">TEXT(Table1_1[[#This Row],[Dt_Customer]],"yyyy-mm-dd")</f>
        <v>2013-10-21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f>Table1_1[[#This Row],[MntWines]]+Table1_1[[#This Row],[MntFruits]]+Table1_1[[#This Row],[MntMeatProducts]]+Table1_1[[#This Row],[MntFishProducts]]+Table1_1[[#This Row],[MntSweetProducts]]+Table1_1[[#This Row],[MntGoldProds]]</f>
        <v>147</v>
      </c>
      <c r="AC170">
        <f>Table1_1[[#This Row],[NumWebPurchases]]+Table1_1[[#This Row],[NumCatalogPurchases]]+Table1_1[[#This Row],[NumStorePurchases]]</f>
        <v>7</v>
      </c>
      <c r="AD170">
        <f>ROUND(IF(Table1_1[[#This Row],[Total_Purchases]]=0,0,(Table1_1[[#This Row],[Total_Spend]]*(Table1_1[[#This Row],[NumWebPurchases]]/Table1_1[[#This Row],[Total_Purchases]]))),2)</f>
        <v>63</v>
      </c>
      <c r="AE170">
        <f>ROUND(IF(Table1_1[[#This Row],[Total_Purchases]]=0,0,(Table1_1[[#This Row],[Total_Spend]]*(Table1_1[[#This Row],[NumStorePurchases]]/Table1_1[[#This Row],[Total_Purchases]]))),2)</f>
        <v>84</v>
      </c>
      <c r="AF170">
        <f>ROUND(IF(Table1_1[[#This Row],[Total_Purchases]]=0,0,(Table1_1[[#This Row],[Total_Spend]]*(Table1_1[[#This Row],[NumCatalogPurchases]]/Table1_1[[#This Row],[Total_Purchases]]))),2)</f>
        <v>0</v>
      </c>
      <c r="AG1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0" s="6">
        <f ca="1">YEAR(TODAY())-B170</f>
        <v>40</v>
      </c>
      <c r="AI1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0" t="s">
        <v>30</v>
      </c>
    </row>
    <row r="171" spans="1:36" x14ac:dyDescent="0.3">
      <c r="A171">
        <v>902</v>
      </c>
      <c r="B171">
        <v>1980</v>
      </c>
      <c r="C171" t="s">
        <v>28</v>
      </c>
      <c r="D171" t="s">
        <v>35</v>
      </c>
      <c r="E171">
        <v>62994</v>
      </c>
      <c r="F171">
        <v>1</v>
      </c>
      <c r="G171">
        <v>0</v>
      </c>
      <c r="H171" s="2" t="str">
        <f ca="1">TEXT(Table1_1[[#This Row],[Dt_Customer]],"yyyy-mm-dd")</f>
        <v>2014-03-04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>Table1_1[[#This Row],[MntWines]]+Table1_1[[#This Row],[MntFruits]]+Table1_1[[#This Row],[MntMeatProducts]]+Table1_1[[#This Row],[MntFishProducts]]+Table1_1[[#This Row],[MntSweetProducts]]+Table1_1[[#This Row],[MntGoldProds]]</f>
        <v>312</v>
      </c>
      <c r="AC171">
        <f>Table1_1[[#This Row],[NumWebPurchases]]+Table1_1[[#This Row],[NumCatalogPurchases]]+Table1_1[[#This Row],[NumStorePurchases]]</f>
        <v>12</v>
      </c>
      <c r="AD171">
        <f>ROUND(IF(Table1_1[[#This Row],[Total_Purchases]]=0,0,(Table1_1[[#This Row],[Total_Spend]]*(Table1_1[[#This Row],[NumWebPurchases]]/Table1_1[[#This Row],[Total_Purchases]]))),2)</f>
        <v>156</v>
      </c>
      <c r="AE171">
        <f>ROUND(IF(Table1_1[[#This Row],[Total_Purchases]]=0,0,(Table1_1[[#This Row],[Total_Spend]]*(Table1_1[[#This Row],[NumStorePurchases]]/Table1_1[[#This Row],[Total_Purchases]]))),2)</f>
        <v>104</v>
      </c>
      <c r="AF171">
        <f>ROUND(IF(Table1_1[[#This Row],[Total_Purchases]]=0,0,(Table1_1[[#This Row],[Total_Spend]]*(Table1_1[[#This Row],[NumCatalogPurchases]]/Table1_1[[#This Row],[Total_Purchases]]))),2)</f>
        <v>52</v>
      </c>
      <c r="AG1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1" s="6">
        <f ca="1">YEAR(TODAY())-B171</f>
        <v>46</v>
      </c>
      <c r="AI1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1" t="s">
        <v>32</v>
      </c>
    </row>
    <row r="172" spans="1:36" x14ac:dyDescent="0.3">
      <c r="A172">
        <v>905</v>
      </c>
      <c r="B172">
        <v>1986</v>
      </c>
      <c r="C172" t="s">
        <v>28</v>
      </c>
      <c r="D172" t="s">
        <v>29</v>
      </c>
      <c r="E172">
        <v>21846</v>
      </c>
      <c r="F172">
        <v>1</v>
      </c>
      <c r="G172">
        <v>0</v>
      </c>
      <c r="H172" s="2" t="str">
        <f ca="1">TEXT(Table1_1[[#This Row],[Dt_Customer]],"yyyy-mm-dd")</f>
        <v>2013-10-22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f>Table1_1[[#This Row],[MntWines]]+Table1_1[[#This Row],[MntFruits]]+Table1_1[[#This Row],[MntMeatProducts]]+Table1_1[[#This Row],[MntFishProducts]]+Table1_1[[#This Row],[MntSweetProducts]]+Table1_1[[#This Row],[MntGoldProds]]</f>
        <v>84</v>
      </c>
      <c r="AC172">
        <f>Table1_1[[#This Row],[NumWebPurchases]]+Table1_1[[#This Row],[NumCatalogPurchases]]+Table1_1[[#This Row],[NumStorePurchases]]</f>
        <v>7</v>
      </c>
      <c r="AD172">
        <f>ROUND(IF(Table1_1[[#This Row],[Total_Purchases]]=0,0,(Table1_1[[#This Row],[Total_Spend]]*(Table1_1[[#This Row],[NumWebPurchases]]/Table1_1[[#This Row],[Total_Purchases]]))),2)</f>
        <v>48</v>
      </c>
      <c r="AE172">
        <f>ROUND(IF(Table1_1[[#This Row],[Total_Purchases]]=0,0,(Table1_1[[#This Row],[Total_Spend]]*(Table1_1[[#This Row],[NumStorePurchases]]/Table1_1[[#This Row],[Total_Purchases]]))),2)</f>
        <v>36</v>
      </c>
      <c r="AF172">
        <f>ROUND(IF(Table1_1[[#This Row],[Total_Purchases]]=0,0,(Table1_1[[#This Row],[Total_Spend]]*(Table1_1[[#This Row],[NumCatalogPurchases]]/Table1_1[[#This Row],[Total_Purchases]]))),2)</f>
        <v>0</v>
      </c>
      <c r="AG1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2" s="6">
        <f ca="1">YEAR(TODAY())-B172</f>
        <v>40</v>
      </c>
      <c r="AI1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2" t="s">
        <v>43</v>
      </c>
    </row>
    <row r="173" spans="1:36" x14ac:dyDescent="0.3">
      <c r="A173">
        <v>907</v>
      </c>
      <c r="B173">
        <v>1975</v>
      </c>
      <c r="C173" t="s">
        <v>28</v>
      </c>
      <c r="D173" t="s">
        <v>33</v>
      </c>
      <c r="E173">
        <v>46149</v>
      </c>
      <c r="F173">
        <v>0</v>
      </c>
      <c r="G173">
        <v>1</v>
      </c>
      <c r="H173" s="2" t="str">
        <f ca="1">TEXT(Table1_1[[#This Row],[Dt_Customer]],"yyyy-mm-dd")</f>
        <v>2013-11-29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f>Table1_1[[#This Row],[MntWines]]+Table1_1[[#This Row],[MntFruits]]+Table1_1[[#This Row],[MntMeatProducts]]+Table1_1[[#This Row],[MntFishProducts]]+Table1_1[[#This Row],[MntSweetProducts]]+Table1_1[[#This Row],[MntGoldProds]]</f>
        <v>362</v>
      </c>
      <c r="AC173">
        <f>Table1_1[[#This Row],[NumWebPurchases]]+Table1_1[[#This Row],[NumCatalogPurchases]]+Table1_1[[#This Row],[NumStorePurchases]]</f>
        <v>13</v>
      </c>
      <c r="AD173">
        <f>ROUND(IF(Table1_1[[#This Row],[Total_Purchases]]=0,0,(Table1_1[[#This Row],[Total_Spend]]*(Table1_1[[#This Row],[NumWebPurchases]]/Table1_1[[#This Row],[Total_Purchases]]))),2)</f>
        <v>139.22999999999999</v>
      </c>
      <c r="AE173">
        <f>ROUND(IF(Table1_1[[#This Row],[Total_Purchases]]=0,0,(Table1_1[[#This Row],[Total_Spend]]*(Table1_1[[#This Row],[NumStorePurchases]]/Table1_1[[#This Row],[Total_Purchases]]))),2)</f>
        <v>194.92</v>
      </c>
      <c r="AF173">
        <f>ROUND(IF(Table1_1[[#This Row],[Total_Purchases]]=0,0,(Table1_1[[#This Row],[Total_Spend]]*(Table1_1[[#This Row],[NumCatalogPurchases]]/Table1_1[[#This Row],[Total_Purchases]]))),2)</f>
        <v>27.85</v>
      </c>
      <c r="AG1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3" s="6">
        <f ca="1">YEAR(TODAY())-B173</f>
        <v>51</v>
      </c>
      <c r="AI1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" t="s">
        <v>30</v>
      </c>
    </row>
    <row r="174" spans="1:36" x14ac:dyDescent="0.3">
      <c r="A174">
        <v>916</v>
      </c>
      <c r="B174">
        <v>1972</v>
      </c>
      <c r="C174" t="s">
        <v>37</v>
      </c>
      <c r="D174" t="s">
        <v>31</v>
      </c>
      <c r="E174">
        <v>41644</v>
      </c>
      <c r="F174">
        <v>1</v>
      </c>
      <c r="G174">
        <v>1</v>
      </c>
      <c r="H174" s="2" t="str">
        <f ca="1">TEXT(Table1_1[[#This Row],[Dt_Customer]],"yyyy-mm-dd")</f>
        <v>2014-05-09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174">
        <f>Table1_1[[#This Row],[NumWebPurchases]]+Table1_1[[#This Row],[NumCatalogPurchases]]+Table1_1[[#This Row],[NumStorePurchases]]</f>
        <v>4</v>
      </c>
      <c r="AD174">
        <f>ROUND(IF(Table1_1[[#This Row],[Total_Purchases]]=0,0,(Table1_1[[#This Row],[Total_Spend]]*(Table1_1[[#This Row],[NumWebPurchases]]/Table1_1[[#This Row],[Total_Purchases]]))),2)</f>
        <v>7.75</v>
      </c>
      <c r="AE174">
        <f>ROUND(IF(Table1_1[[#This Row],[Total_Purchases]]=0,0,(Table1_1[[#This Row],[Total_Spend]]*(Table1_1[[#This Row],[NumStorePurchases]]/Table1_1[[#This Row],[Total_Purchases]]))),2)</f>
        <v>23.25</v>
      </c>
      <c r="AF174">
        <f>ROUND(IF(Table1_1[[#This Row],[Total_Purchases]]=0,0,(Table1_1[[#This Row],[Total_Spend]]*(Table1_1[[#This Row],[NumCatalogPurchases]]/Table1_1[[#This Row],[Total_Purchases]]))),2)</f>
        <v>0</v>
      </c>
      <c r="AG1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4" s="6">
        <f ca="1">YEAR(TODAY())-B174</f>
        <v>54</v>
      </c>
      <c r="AI1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4" t="s">
        <v>30</v>
      </c>
    </row>
    <row r="175" spans="1:36" x14ac:dyDescent="0.3">
      <c r="A175">
        <v>922</v>
      </c>
      <c r="B175">
        <v>1979</v>
      </c>
      <c r="C175" t="s">
        <v>38</v>
      </c>
      <c r="D175" t="s">
        <v>33</v>
      </c>
      <c r="E175">
        <v>31086</v>
      </c>
      <c r="F175">
        <v>1</v>
      </c>
      <c r="G175">
        <v>1</v>
      </c>
      <c r="H175" s="2" t="str">
        <f ca="1">TEXT(Table1_1[[#This Row],[Dt_Customer]],"yyyy-mm-dd")</f>
        <v>2013-05-04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75">
        <f>Table1_1[[#This Row],[NumWebPurchases]]+Table1_1[[#This Row],[NumCatalogPurchases]]+Table1_1[[#This Row],[NumStorePurchases]]</f>
        <v>4</v>
      </c>
      <c r="AD175">
        <f>ROUND(IF(Table1_1[[#This Row],[Total_Purchases]]=0,0,(Table1_1[[#This Row],[Total_Spend]]*(Table1_1[[#This Row],[NumWebPurchases]]/Table1_1[[#This Row],[Total_Purchases]]))),2)</f>
        <v>12</v>
      </c>
      <c r="AE175">
        <f>ROUND(IF(Table1_1[[#This Row],[Total_Purchases]]=0,0,(Table1_1[[#This Row],[Total_Spend]]*(Table1_1[[#This Row],[NumStorePurchases]]/Table1_1[[#This Row],[Total_Purchases]]))),2)</f>
        <v>24</v>
      </c>
      <c r="AF175">
        <f>ROUND(IF(Table1_1[[#This Row],[Total_Purchases]]=0,0,(Table1_1[[#This Row],[Total_Spend]]*(Table1_1[[#This Row],[NumCatalogPurchases]]/Table1_1[[#This Row],[Total_Purchases]]))),2)</f>
        <v>12</v>
      </c>
      <c r="AG1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" s="6">
        <f ca="1">YEAR(TODAY())-B175</f>
        <v>47</v>
      </c>
      <c r="AI1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5" t="s">
        <v>39</v>
      </c>
    </row>
    <row r="176" spans="1:36" x14ac:dyDescent="0.3">
      <c r="A176">
        <v>933</v>
      </c>
      <c r="B176">
        <v>1978</v>
      </c>
      <c r="C176" t="s">
        <v>37</v>
      </c>
      <c r="D176" t="s">
        <v>33</v>
      </c>
      <c r="E176">
        <v>37717</v>
      </c>
      <c r="F176">
        <v>1</v>
      </c>
      <c r="G176">
        <v>0</v>
      </c>
      <c r="H176" s="2" t="str">
        <f ca="1">TEXT(Table1_1[[#This Row],[Dt_Customer]],"yyyy-mm-dd")</f>
        <v>2012-11-23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176">
        <f>Table1_1[[#This Row],[NumWebPurchases]]+Table1_1[[#This Row],[NumCatalogPurchases]]+Table1_1[[#This Row],[NumStorePurchases]]</f>
        <v>3</v>
      </c>
      <c r="AD176">
        <f>ROUND(IF(Table1_1[[#This Row],[Total_Purchases]]=0,0,(Table1_1[[#This Row],[Total_Spend]]*(Table1_1[[#This Row],[NumWebPurchases]]/Table1_1[[#This Row],[Total_Purchases]]))),2)</f>
        <v>8.33</v>
      </c>
      <c r="AE176">
        <f>ROUND(IF(Table1_1[[#This Row],[Total_Purchases]]=0,0,(Table1_1[[#This Row],[Total_Spend]]*(Table1_1[[#This Row],[NumStorePurchases]]/Table1_1[[#This Row],[Total_Purchases]]))),2)</f>
        <v>16.670000000000002</v>
      </c>
      <c r="AF176">
        <f>ROUND(IF(Table1_1[[#This Row],[Total_Purchases]]=0,0,(Table1_1[[#This Row],[Total_Spend]]*(Table1_1[[#This Row],[NumCatalogPurchases]]/Table1_1[[#This Row],[Total_Purchases]]))),2)</f>
        <v>0</v>
      </c>
      <c r="AG1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6" s="6">
        <f ca="1">YEAR(TODAY())-B176</f>
        <v>48</v>
      </c>
      <c r="AI1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6" t="s">
        <v>30</v>
      </c>
    </row>
    <row r="177" spans="1:36" x14ac:dyDescent="0.3">
      <c r="A177">
        <v>938</v>
      </c>
      <c r="B177">
        <v>1981</v>
      </c>
      <c r="C177" t="s">
        <v>28</v>
      </c>
      <c r="D177" t="s">
        <v>33</v>
      </c>
      <c r="E177">
        <v>40211</v>
      </c>
      <c r="F177">
        <v>1</v>
      </c>
      <c r="G177">
        <v>1</v>
      </c>
      <c r="H177" s="2" t="str">
        <f ca="1">TEXT(Table1_1[[#This Row],[Dt_Customer]],"yyyy-mm-dd")</f>
        <v>2013-07-30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f>Table1_1[[#This Row],[MntWines]]+Table1_1[[#This Row],[MntFruits]]+Table1_1[[#This Row],[MntMeatProducts]]+Table1_1[[#This Row],[MntFishProducts]]+Table1_1[[#This Row],[MntSweetProducts]]+Table1_1[[#This Row],[MntGoldProds]]</f>
        <v>87</v>
      </c>
      <c r="AC177">
        <f>Table1_1[[#This Row],[NumWebPurchases]]+Table1_1[[#This Row],[NumCatalogPurchases]]+Table1_1[[#This Row],[NumStorePurchases]]</f>
        <v>5</v>
      </c>
      <c r="AD177">
        <f>ROUND(IF(Table1_1[[#This Row],[Total_Purchases]]=0,0,(Table1_1[[#This Row],[Total_Spend]]*(Table1_1[[#This Row],[NumWebPurchases]]/Table1_1[[#This Row],[Total_Purchases]]))),2)</f>
        <v>34.799999999999997</v>
      </c>
      <c r="AE177">
        <f>ROUND(IF(Table1_1[[#This Row],[Total_Purchases]]=0,0,(Table1_1[[#This Row],[Total_Spend]]*(Table1_1[[#This Row],[NumStorePurchases]]/Table1_1[[#This Row],[Total_Purchases]]))),2)</f>
        <v>34.799999999999997</v>
      </c>
      <c r="AF177">
        <f>ROUND(IF(Table1_1[[#This Row],[Total_Purchases]]=0,0,(Table1_1[[#This Row],[Total_Spend]]*(Table1_1[[#This Row],[NumCatalogPurchases]]/Table1_1[[#This Row],[Total_Purchases]]))),2)</f>
        <v>17.399999999999999</v>
      </c>
      <c r="AG1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7" s="6">
        <f ca="1">YEAR(TODAY())-B177</f>
        <v>45</v>
      </c>
      <c r="AI1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7" t="s">
        <v>30</v>
      </c>
    </row>
    <row r="178" spans="1:36" x14ac:dyDescent="0.3">
      <c r="A178">
        <v>940</v>
      </c>
      <c r="B178">
        <v>1987</v>
      </c>
      <c r="C178" t="s">
        <v>28</v>
      </c>
      <c r="D178" t="s">
        <v>31</v>
      </c>
      <c r="E178">
        <v>57100</v>
      </c>
      <c r="F178">
        <v>1</v>
      </c>
      <c r="G178">
        <v>0</v>
      </c>
      <c r="H178" s="2" t="str">
        <f ca="1">TEXT(Table1_1[[#This Row],[Dt_Customer]],"yyyy-mm-dd")</f>
        <v>2014-05-18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>Table1_1[[#This Row],[MntWines]]+Table1_1[[#This Row],[MntFruits]]+Table1_1[[#This Row],[MntMeatProducts]]+Table1_1[[#This Row],[MntFishProducts]]+Table1_1[[#This Row],[MntSweetProducts]]+Table1_1[[#This Row],[MntGoldProds]]</f>
        <v>311</v>
      </c>
      <c r="AC178">
        <f>Table1_1[[#This Row],[NumWebPurchases]]+Table1_1[[#This Row],[NumCatalogPurchases]]+Table1_1[[#This Row],[NumStorePurchases]]</f>
        <v>12</v>
      </c>
      <c r="AD178">
        <f>ROUND(IF(Table1_1[[#This Row],[Total_Purchases]]=0,0,(Table1_1[[#This Row],[Total_Spend]]*(Table1_1[[#This Row],[NumWebPurchases]]/Table1_1[[#This Row],[Total_Purchases]]))),2)</f>
        <v>77.75</v>
      </c>
      <c r="AE178">
        <f>ROUND(IF(Table1_1[[#This Row],[Total_Purchases]]=0,0,(Table1_1[[#This Row],[Total_Spend]]*(Table1_1[[#This Row],[NumStorePurchases]]/Table1_1[[#This Row],[Total_Purchases]]))),2)</f>
        <v>181.42</v>
      </c>
      <c r="AF178">
        <f>ROUND(IF(Table1_1[[#This Row],[Total_Purchases]]=0,0,(Table1_1[[#This Row],[Total_Spend]]*(Table1_1[[#This Row],[NumCatalogPurchases]]/Table1_1[[#This Row],[Total_Purchases]]))),2)</f>
        <v>51.83</v>
      </c>
      <c r="AG1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8" s="6">
        <f ca="1">YEAR(TODAY())-B178</f>
        <v>39</v>
      </c>
      <c r="AI1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8" t="s">
        <v>43</v>
      </c>
    </row>
    <row r="179" spans="1:36" x14ac:dyDescent="0.3">
      <c r="A179">
        <v>942</v>
      </c>
      <c r="B179">
        <v>1982</v>
      </c>
      <c r="C179" t="s">
        <v>28</v>
      </c>
      <c r="D179" t="s">
        <v>31</v>
      </c>
      <c r="E179">
        <v>39660</v>
      </c>
      <c r="F179">
        <v>1</v>
      </c>
      <c r="G179">
        <v>0</v>
      </c>
      <c r="H179" s="2" t="str">
        <f ca="1">TEXT(Table1_1[[#This Row],[Dt_Customer]],"yyyy-mm-dd")</f>
        <v>2012-08-08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f>Table1_1[[#This Row],[MntWines]]+Table1_1[[#This Row],[MntFruits]]+Table1_1[[#This Row],[MntMeatProducts]]+Table1_1[[#This Row],[MntFishProducts]]+Table1_1[[#This Row],[MntSweetProducts]]+Table1_1[[#This Row],[MntGoldProds]]</f>
        <v>299</v>
      </c>
      <c r="AC179">
        <f>Table1_1[[#This Row],[NumWebPurchases]]+Table1_1[[#This Row],[NumCatalogPurchases]]+Table1_1[[#This Row],[NumStorePurchases]]</f>
        <v>11</v>
      </c>
      <c r="AD179">
        <f>ROUND(IF(Table1_1[[#This Row],[Total_Purchases]]=0,0,(Table1_1[[#This Row],[Total_Spend]]*(Table1_1[[#This Row],[NumWebPurchases]]/Table1_1[[#This Row],[Total_Purchases]]))),2)</f>
        <v>190.27</v>
      </c>
      <c r="AE179">
        <f>ROUND(IF(Table1_1[[#This Row],[Total_Purchases]]=0,0,(Table1_1[[#This Row],[Total_Spend]]*(Table1_1[[#This Row],[NumStorePurchases]]/Table1_1[[#This Row],[Total_Purchases]]))),2)</f>
        <v>81.55</v>
      </c>
      <c r="AF179">
        <f>ROUND(IF(Table1_1[[#This Row],[Total_Purchases]]=0,0,(Table1_1[[#This Row],[Total_Spend]]*(Table1_1[[#This Row],[NumCatalogPurchases]]/Table1_1[[#This Row],[Total_Purchases]]))),2)</f>
        <v>27.18</v>
      </c>
      <c r="AG1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9" s="6">
        <f ca="1">YEAR(TODAY())-B179</f>
        <v>44</v>
      </c>
      <c r="AI1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" t="s">
        <v>30</v>
      </c>
    </row>
    <row r="180" spans="1:36" x14ac:dyDescent="0.3">
      <c r="A180">
        <v>944</v>
      </c>
      <c r="B180">
        <v>1962</v>
      </c>
      <c r="C180" t="s">
        <v>28</v>
      </c>
      <c r="D180" t="s">
        <v>33</v>
      </c>
      <c r="E180">
        <v>56181</v>
      </c>
      <c r="F180">
        <v>0</v>
      </c>
      <c r="G180">
        <v>1</v>
      </c>
      <c r="H180" s="2" t="str">
        <f ca="1">TEXT(Table1_1[[#This Row],[Dt_Customer]],"yyyy-mm-dd")</f>
        <v>2013-01-08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>Table1_1[[#This Row],[MntWines]]+Table1_1[[#This Row],[MntFruits]]+Table1_1[[#This Row],[MntMeatProducts]]+Table1_1[[#This Row],[MntFishProducts]]+Table1_1[[#This Row],[MntSweetProducts]]+Table1_1[[#This Row],[MntGoldProds]]</f>
        <v>393</v>
      </c>
      <c r="AC180">
        <f>Table1_1[[#This Row],[NumWebPurchases]]+Table1_1[[#This Row],[NumCatalogPurchases]]+Table1_1[[#This Row],[NumStorePurchases]]</f>
        <v>13</v>
      </c>
      <c r="AD180">
        <f>ROUND(IF(Table1_1[[#This Row],[Total_Purchases]]=0,0,(Table1_1[[#This Row],[Total_Spend]]*(Table1_1[[#This Row],[NumWebPurchases]]/Table1_1[[#This Row],[Total_Purchases]]))),2)</f>
        <v>120.92</v>
      </c>
      <c r="AE180">
        <f>ROUND(IF(Table1_1[[#This Row],[Total_Purchases]]=0,0,(Table1_1[[#This Row],[Total_Spend]]*(Table1_1[[#This Row],[NumStorePurchases]]/Table1_1[[#This Row],[Total_Purchases]]))),2)</f>
        <v>211.62</v>
      </c>
      <c r="AF180">
        <f>ROUND(IF(Table1_1[[#This Row],[Total_Purchases]]=0,0,(Table1_1[[#This Row],[Total_Spend]]*(Table1_1[[#This Row],[NumCatalogPurchases]]/Table1_1[[#This Row],[Total_Purchases]]))),2)</f>
        <v>60.46</v>
      </c>
      <c r="AG1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" s="6">
        <f ca="1">YEAR(TODAY())-B180</f>
        <v>64</v>
      </c>
      <c r="AI1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" t="s">
        <v>30</v>
      </c>
    </row>
    <row r="181" spans="1:36" x14ac:dyDescent="0.3">
      <c r="A181">
        <v>945</v>
      </c>
      <c r="B181">
        <v>1965</v>
      </c>
      <c r="C181" t="s">
        <v>28</v>
      </c>
      <c r="D181" t="s">
        <v>35</v>
      </c>
      <c r="E181">
        <v>36317</v>
      </c>
      <c r="F181">
        <v>0</v>
      </c>
      <c r="G181">
        <v>1</v>
      </c>
      <c r="H181" s="2" t="str">
        <f ca="1">TEXT(Table1_1[[#This Row],[Dt_Customer]],"yyyy-mm-dd")</f>
        <v>2013-05-22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f>Table1_1[[#This Row],[MntWines]]+Table1_1[[#This Row],[MntFruits]]+Table1_1[[#This Row],[MntMeatProducts]]+Table1_1[[#This Row],[MntFishProducts]]+Table1_1[[#This Row],[MntSweetProducts]]+Table1_1[[#This Row],[MntGoldProds]]</f>
        <v>133</v>
      </c>
      <c r="AC181">
        <f>Table1_1[[#This Row],[NumWebPurchases]]+Table1_1[[#This Row],[NumCatalogPurchases]]+Table1_1[[#This Row],[NumStorePurchases]]</f>
        <v>7</v>
      </c>
      <c r="AD181">
        <f>ROUND(IF(Table1_1[[#This Row],[Total_Purchases]]=0,0,(Table1_1[[#This Row],[Total_Spend]]*(Table1_1[[#This Row],[NumWebPurchases]]/Table1_1[[#This Row],[Total_Purchases]]))),2)</f>
        <v>57</v>
      </c>
      <c r="AE181">
        <f>ROUND(IF(Table1_1[[#This Row],[Total_Purchases]]=0,0,(Table1_1[[#This Row],[Total_Spend]]*(Table1_1[[#This Row],[NumStorePurchases]]/Table1_1[[#This Row],[Total_Purchases]]))),2)</f>
        <v>76</v>
      </c>
      <c r="AF181">
        <f>ROUND(IF(Table1_1[[#This Row],[Total_Purchases]]=0,0,(Table1_1[[#This Row],[Total_Spend]]*(Table1_1[[#This Row],[NumCatalogPurchases]]/Table1_1[[#This Row],[Total_Purchases]]))),2)</f>
        <v>0</v>
      </c>
      <c r="AG1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1" s="6">
        <f ca="1">YEAR(TODAY())-B181</f>
        <v>61</v>
      </c>
      <c r="AI1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" t="s">
        <v>30</v>
      </c>
    </row>
    <row r="182" spans="1:36" x14ac:dyDescent="0.3">
      <c r="A182">
        <v>946</v>
      </c>
      <c r="B182">
        <v>1958</v>
      </c>
      <c r="C182" t="s">
        <v>38</v>
      </c>
      <c r="D182" t="s">
        <v>35</v>
      </c>
      <c r="E182">
        <v>26490</v>
      </c>
      <c r="F182">
        <v>0</v>
      </c>
      <c r="G182">
        <v>0</v>
      </c>
      <c r="H182" s="2" t="str">
        <f ca="1">TEXT(Table1_1[[#This Row],[Dt_Customer]],"yyyy-mm-dd")</f>
        <v>2012-09-22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f>Table1_1[[#This Row],[MntWines]]+Table1_1[[#This Row],[MntFruits]]+Table1_1[[#This Row],[MntMeatProducts]]+Table1_1[[#This Row],[MntFishProducts]]+Table1_1[[#This Row],[MntSweetProducts]]+Table1_1[[#This Row],[MntGoldProds]]</f>
        <v>210</v>
      </c>
      <c r="AC182">
        <f>Table1_1[[#This Row],[NumWebPurchases]]+Table1_1[[#This Row],[NumCatalogPurchases]]+Table1_1[[#This Row],[NumStorePurchases]]</f>
        <v>9</v>
      </c>
      <c r="AD182">
        <f>ROUND(IF(Table1_1[[#This Row],[Total_Purchases]]=0,0,(Table1_1[[#This Row],[Total_Spend]]*(Table1_1[[#This Row],[NumWebPurchases]]/Table1_1[[#This Row],[Total_Purchases]]))),2)</f>
        <v>70</v>
      </c>
      <c r="AE182">
        <f>ROUND(IF(Table1_1[[#This Row],[Total_Purchases]]=0,0,(Table1_1[[#This Row],[Total_Spend]]*(Table1_1[[#This Row],[NumStorePurchases]]/Table1_1[[#This Row],[Total_Purchases]]))),2)</f>
        <v>116.67</v>
      </c>
      <c r="AF182">
        <f>ROUND(IF(Table1_1[[#This Row],[Total_Purchases]]=0,0,(Table1_1[[#This Row],[Total_Spend]]*(Table1_1[[#This Row],[NumCatalogPurchases]]/Table1_1[[#This Row],[Total_Purchases]]))),2)</f>
        <v>23.33</v>
      </c>
      <c r="AG1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2" s="6">
        <f ca="1">YEAR(TODAY())-B182</f>
        <v>68</v>
      </c>
      <c r="AI1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2" t="s">
        <v>30</v>
      </c>
    </row>
    <row r="183" spans="1:36" x14ac:dyDescent="0.3">
      <c r="A183">
        <v>948</v>
      </c>
      <c r="B183">
        <v>1971</v>
      </c>
      <c r="C183" t="s">
        <v>28</v>
      </c>
      <c r="D183" t="s">
        <v>31</v>
      </c>
      <c r="E183">
        <v>10245</v>
      </c>
      <c r="F183">
        <v>1</v>
      </c>
      <c r="G183">
        <v>0</v>
      </c>
      <c r="H183" s="2" t="str">
        <f ca="1">TEXT(Table1_1[[#This Row],[Dt_Customer]],"yyyy-mm-dd")</f>
        <v>2013-05-15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183">
        <f>Table1_1[[#This Row],[NumWebPurchases]]+Table1_1[[#This Row],[NumCatalogPurchases]]+Table1_1[[#This Row],[NumStorePurchases]]</f>
        <v>5</v>
      </c>
      <c r="AD183">
        <f>ROUND(IF(Table1_1[[#This Row],[Total_Purchases]]=0,0,(Table1_1[[#This Row],[Total_Spend]]*(Table1_1[[#This Row],[NumWebPurchases]]/Table1_1[[#This Row],[Total_Purchases]]))),2)</f>
        <v>8.1999999999999993</v>
      </c>
      <c r="AE183">
        <f>ROUND(IF(Table1_1[[#This Row],[Total_Purchases]]=0,0,(Table1_1[[#This Row],[Total_Spend]]*(Table1_1[[#This Row],[NumStorePurchases]]/Table1_1[[#This Row],[Total_Purchases]]))),2)</f>
        <v>16.399999999999999</v>
      </c>
      <c r="AF183">
        <f>ROUND(IF(Table1_1[[#This Row],[Total_Purchases]]=0,0,(Table1_1[[#This Row],[Total_Spend]]*(Table1_1[[#This Row],[NumCatalogPurchases]]/Table1_1[[#This Row],[Total_Purchases]]))),2)</f>
        <v>16.399999999999999</v>
      </c>
      <c r="AG1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3" s="6">
        <f ca="1">YEAR(TODAY())-B183</f>
        <v>55</v>
      </c>
      <c r="AI1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3" t="s">
        <v>30</v>
      </c>
    </row>
    <row r="184" spans="1:36" x14ac:dyDescent="0.3">
      <c r="A184">
        <v>954</v>
      </c>
      <c r="B184">
        <v>1960</v>
      </c>
      <c r="C184" t="s">
        <v>44</v>
      </c>
      <c r="D184" t="s">
        <v>42</v>
      </c>
      <c r="E184">
        <v>22123</v>
      </c>
      <c r="F184">
        <v>0</v>
      </c>
      <c r="G184">
        <v>0</v>
      </c>
      <c r="H184" s="2" t="str">
        <f ca="1">TEXT(Table1_1[[#This Row],[Dt_Customer]],"yyyy-mm-dd")</f>
        <v>2014-03-27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f>Table1_1[[#This Row],[MntWines]]+Table1_1[[#This Row],[MntFruits]]+Table1_1[[#This Row],[MntMeatProducts]]+Table1_1[[#This Row],[MntFishProducts]]+Table1_1[[#This Row],[MntSweetProducts]]+Table1_1[[#This Row],[MntGoldProds]]</f>
        <v>102</v>
      </c>
      <c r="AC184">
        <f>Table1_1[[#This Row],[NumWebPurchases]]+Table1_1[[#This Row],[NumCatalogPurchases]]+Table1_1[[#This Row],[NumStorePurchases]]</f>
        <v>6</v>
      </c>
      <c r="AD184">
        <f>ROUND(IF(Table1_1[[#This Row],[Total_Purchases]]=0,0,(Table1_1[[#This Row],[Total_Spend]]*(Table1_1[[#This Row],[NumWebPurchases]]/Table1_1[[#This Row],[Total_Purchases]]))),2)</f>
        <v>34</v>
      </c>
      <c r="AE184">
        <f>ROUND(IF(Table1_1[[#This Row],[Total_Purchases]]=0,0,(Table1_1[[#This Row],[Total_Spend]]*(Table1_1[[#This Row],[NumStorePurchases]]/Table1_1[[#This Row],[Total_Purchases]]))),2)</f>
        <v>51</v>
      </c>
      <c r="AF184">
        <f>ROUND(IF(Table1_1[[#This Row],[Total_Purchases]]=0,0,(Table1_1[[#This Row],[Total_Spend]]*(Table1_1[[#This Row],[NumCatalogPurchases]]/Table1_1[[#This Row],[Total_Purchases]]))),2)</f>
        <v>17</v>
      </c>
      <c r="AG1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4" s="6">
        <f ca="1">YEAR(TODAY())-B184</f>
        <v>66</v>
      </c>
      <c r="AI1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4" t="s">
        <v>36</v>
      </c>
    </row>
    <row r="185" spans="1:36" x14ac:dyDescent="0.3">
      <c r="A185">
        <v>955</v>
      </c>
      <c r="B185">
        <v>1962</v>
      </c>
      <c r="C185" t="s">
        <v>41</v>
      </c>
      <c r="D185" t="s">
        <v>35</v>
      </c>
      <c r="E185">
        <v>47175</v>
      </c>
      <c r="F185">
        <v>1</v>
      </c>
      <c r="G185">
        <v>1</v>
      </c>
      <c r="H185" s="2" t="str">
        <f ca="1">TEXT(Table1_1[[#This Row],[Dt_Customer]],"yyyy-mm-dd")</f>
        <v>2012-10-28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f>Table1_1[[#This Row],[MntWines]]+Table1_1[[#This Row],[MntFruits]]+Table1_1[[#This Row],[MntMeatProducts]]+Table1_1[[#This Row],[MntFishProducts]]+Table1_1[[#This Row],[MntSweetProducts]]+Table1_1[[#This Row],[MntGoldProds]]</f>
        <v>240</v>
      </c>
      <c r="AC185">
        <f>Table1_1[[#This Row],[NumWebPurchases]]+Table1_1[[#This Row],[NumCatalogPurchases]]+Table1_1[[#This Row],[NumStorePurchases]]</f>
        <v>10</v>
      </c>
      <c r="AD185">
        <f>ROUND(IF(Table1_1[[#This Row],[Total_Purchases]]=0,0,(Table1_1[[#This Row],[Total_Spend]]*(Table1_1[[#This Row],[NumWebPurchases]]/Table1_1[[#This Row],[Total_Purchases]]))),2)</f>
        <v>96</v>
      </c>
      <c r="AE185">
        <f>ROUND(IF(Table1_1[[#This Row],[Total_Purchases]]=0,0,(Table1_1[[#This Row],[Total_Spend]]*(Table1_1[[#This Row],[NumStorePurchases]]/Table1_1[[#This Row],[Total_Purchases]]))),2)</f>
        <v>96</v>
      </c>
      <c r="AF185">
        <f>ROUND(IF(Table1_1[[#This Row],[Total_Purchases]]=0,0,(Table1_1[[#This Row],[Total_Spend]]*(Table1_1[[#This Row],[NumCatalogPurchases]]/Table1_1[[#This Row],[Total_Purchases]]))),2)</f>
        <v>48</v>
      </c>
      <c r="AG1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5" s="6">
        <f ca="1">YEAR(TODAY())-B185</f>
        <v>64</v>
      </c>
      <c r="AI1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5" t="s">
        <v>43</v>
      </c>
    </row>
    <row r="186" spans="1:36" x14ac:dyDescent="0.3">
      <c r="A186">
        <v>961</v>
      </c>
      <c r="B186">
        <v>1972</v>
      </c>
      <c r="C186" t="s">
        <v>28</v>
      </c>
      <c r="D186" t="s">
        <v>33</v>
      </c>
      <c r="E186">
        <v>74716</v>
      </c>
      <c r="F186">
        <v>0</v>
      </c>
      <c r="G186">
        <v>1</v>
      </c>
      <c r="H186" s="2" t="str">
        <f ca="1">TEXT(Table1_1[[#This Row],[Dt_Customer]],"yyyy-mm-dd")</f>
        <v>2013-09-12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>Table1_1[[#This Row],[MntWines]]+Table1_1[[#This Row],[MntFruits]]+Table1_1[[#This Row],[MntMeatProducts]]+Table1_1[[#This Row],[MntFishProducts]]+Table1_1[[#This Row],[MntSweetProducts]]+Table1_1[[#This Row],[MntGoldProds]]</f>
        <v>860</v>
      </c>
      <c r="AC186">
        <f>Table1_1[[#This Row],[NumWebPurchases]]+Table1_1[[#This Row],[NumCatalogPurchases]]+Table1_1[[#This Row],[NumStorePurchases]]</f>
        <v>15</v>
      </c>
      <c r="AD186">
        <f>ROUND(IF(Table1_1[[#This Row],[Total_Purchases]]=0,0,(Table1_1[[#This Row],[Total_Spend]]*(Table1_1[[#This Row],[NumWebPurchases]]/Table1_1[[#This Row],[Total_Purchases]]))),2)</f>
        <v>401.33</v>
      </c>
      <c r="AE186">
        <f>ROUND(IF(Table1_1[[#This Row],[Total_Purchases]]=0,0,(Table1_1[[#This Row],[Total_Spend]]*(Table1_1[[#This Row],[NumStorePurchases]]/Table1_1[[#This Row],[Total_Purchases]]))),2)</f>
        <v>286.67</v>
      </c>
      <c r="AF186">
        <f>ROUND(IF(Table1_1[[#This Row],[Total_Purchases]]=0,0,(Table1_1[[#This Row],[Total_Spend]]*(Table1_1[[#This Row],[NumCatalogPurchases]]/Table1_1[[#This Row],[Total_Purchases]]))),2)</f>
        <v>172</v>
      </c>
      <c r="AG1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6" s="6">
        <f ca="1">YEAR(TODAY())-B186</f>
        <v>54</v>
      </c>
      <c r="AI1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6" t="s">
        <v>30</v>
      </c>
    </row>
    <row r="187" spans="1:36" x14ac:dyDescent="0.3">
      <c r="A187">
        <v>965</v>
      </c>
      <c r="B187">
        <v>1971</v>
      </c>
      <c r="C187" t="s">
        <v>28</v>
      </c>
      <c r="D187" t="s">
        <v>29</v>
      </c>
      <c r="E187">
        <v>55635</v>
      </c>
      <c r="F187">
        <v>0</v>
      </c>
      <c r="G187">
        <v>1</v>
      </c>
      <c r="H187" s="2" t="str">
        <f ca="1">TEXT(Table1_1[[#This Row],[Dt_Customer]],"yyyy-mm-dd")</f>
        <v>2012-11-13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>Table1_1[[#This Row],[MntWines]]+Table1_1[[#This Row],[MntFruits]]+Table1_1[[#This Row],[MntMeatProducts]]+Table1_1[[#This Row],[MntFishProducts]]+Table1_1[[#This Row],[MntSweetProducts]]+Table1_1[[#This Row],[MntGoldProds]]</f>
        <v>590</v>
      </c>
      <c r="AC187">
        <f>Table1_1[[#This Row],[NumWebPurchases]]+Table1_1[[#This Row],[NumCatalogPurchases]]+Table1_1[[#This Row],[NumStorePurchases]]</f>
        <v>17</v>
      </c>
      <c r="AD187">
        <f>ROUND(IF(Table1_1[[#This Row],[Total_Purchases]]=0,0,(Table1_1[[#This Row],[Total_Spend]]*(Table1_1[[#This Row],[NumWebPurchases]]/Table1_1[[#This Row],[Total_Purchases]]))),2)</f>
        <v>242.94</v>
      </c>
      <c r="AE187">
        <f>ROUND(IF(Table1_1[[#This Row],[Total_Purchases]]=0,0,(Table1_1[[#This Row],[Total_Spend]]*(Table1_1[[#This Row],[NumStorePurchases]]/Table1_1[[#This Row],[Total_Purchases]]))),2)</f>
        <v>242.94</v>
      </c>
      <c r="AF187">
        <f>ROUND(IF(Table1_1[[#This Row],[Total_Purchases]]=0,0,(Table1_1[[#This Row],[Total_Spend]]*(Table1_1[[#This Row],[NumCatalogPurchases]]/Table1_1[[#This Row],[Total_Purchases]]))),2)</f>
        <v>104.12</v>
      </c>
      <c r="AG1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" s="6">
        <f ca="1">YEAR(TODAY())-B187</f>
        <v>55</v>
      </c>
      <c r="AI1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7" t="s">
        <v>34</v>
      </c>
    </row>
    <row r="188" spans="1:36" x14ac:dyDescent="0.3">
      <c r="A188">
        <v>966</v>
      </c>
      <c r="B188">
        <v>1966</v>
      </c>
      <c r="C188" t="s">
        <v>28</v>
      </c>
      <c r="D188" t="s">
        <v>33</v>
      </c>
      <c r="E188">
        <v>44529</v>
      </c>
      <c r="F188">
        <v>0</v>
      </c>
      <c r="G188">
        <v>1</v>
      </c>
      <c r="H188" s="2" t="str">
        <f ca="1">TEXT(Table1_1[[#This Row],[Dt_Customer]],"yyyy-mm-dd")</f>
        <v>2013-07-05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>Table1_1[[#This Row],[MntWines]]+Table1_1[[#This Row],[MntFruits]]+Table1_1[[#This Row],[MntMeatProducts]]+Table1_1[[#This Row],[MntFishProducts]]+Table1_1[[#This Row],[MntSweetProducts]]+Table1_1[[#This Row],[MntGoldProds]]</f>
        <v>691</v>
      </c>
      <c r="AC188">
        <f>Table1_1[[#This Row],[NumWebPurchases]]+Table1_1[[#This Row],[NumCatalogPurchases]]+Table1_1[[#This Row],[NumStorePurchases]]</f>
        <v>19</v>
      </c>
      <c r="AD188">
        <f>ROUND(IF(Table1_1[[#This Row],[Total_Purchases]]=0,0,(Table1_1[[#This Row],[Total_Spend]]*(Table1_1[[#This Row],[NumWebPurchases]]/Table1_1[[#This Row],[Total_Purchases]]))),2)</f>
        <v>218.21</v>
      </c>
      <c r="AE188">
        <f>ROUND(IF(Table1_1[[#This Row],[Total_Purchases]]=0,0,(Table1_1[[#This Row],[Total_Spend]]*(Table1_1[[#This Row],[NumStorePurchases]]/Table1_1[[#This Row],[Total_Purchases]]))),2)</f>
        <v>400.05</v>
      </c>
      <c r="AF188">
        <f>ROUND(IF(Table1_1[[#This Row],[Total_Purchases]]=0,0,(Table1_1[[#This Row],[Total_Spend]]*(Table1_1[[#This Row],[NumCatalogPurchases]]/Table1_1[[#This Row],[Total_Purchases]]))),2)</f>
        <v>72.739999999999995</v>
      </c>
      <c r="AG1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" s="6">
        <f ca="1">YEAR(TODAY())-B188</f>
        <v>60</v>
      </c>
      <c r="AI1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8" t="s">
        <v>30</v>
      </c>
    </row>
    <row r="189" spans="1:36" x14ac:dyDescent="0.3">
      <c r="A189">
        <v>967</v>
      </c>
      <c r="B189">
        <v>1976</v>
      </c>
      <c r="C189" t="s">
        <v>28</v>
      </c>
      <c r="D189" t="s">
        <v>33</v>
      </c>
      <c r="E189">
        <v>46049</v>
      </c>
      <c r="F189">
        <v>1</v>
      </c>
      <c r="G189">
        <v>1</v>
      </c>
      <c r="H189" s="2" t="str">
        <f ca="1">TEXT(Table1_1[[#This Row],[Dt_Customer]],"yyyy-mm-dd")</f>
        <v>2013-07-21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f>Table1_1[[#This Row],[MntWines]]+Table1_1[[#This Row],[MntFruits]]+Table1_1[[#This Row],[MntMeatProducts]]+Table1_1[[#This Row],[MntFishProducts]]+Table1_1[[#This Row],[MntSweetProducts]]+Table1_1[[#This Row],[MntGoldProds]]</f>
        <v>515</v>
      </c>
      <c r="AC189">
        <f>Table1_1[[#This Row],[NumWebPurchases]]+Table1_1[[#This Row],[NumCatalogPurchases]]+Table1_1[[#This Row],[NumStorePurchases]]</f>
        <v>16</v>
      </c>
      <c r="AD189">
        <f>ROUND(IF(Table1_1[[#This Row],[Total_Purchases]]=0,0,(Table1_1[[#This Row],[Total_Spend]]*(Table1_1[[#This Row],[NumWebPurchases]]/Table1_1[[#This Row],[Total_Purchases]]))),2)</f>
        <v>160.94</v>
      </c>
      <c r="AE189">
        <f>ROUND(IF(Table1_1[[#This Row],[Total_Purchases]]=0,0,(Table1_1[[#This Row],[Total_Spend]]*(Table1_1[[#This Row],[NumStorePurchases]]/Table1_1[[#This Row],[Total_Purchases]]))),2)</f>
        <v>289.69</v>
      </c>
      <c r="AF189">
        <f>ROUND(IF(Table1_1[[#This Row],[Total_Purchases]]=0,0,(Table1_1[[#This Row],[Total_Spend]]*(Table1_1[[#This Row],[NumCatalogPurchases]]/Table1_1[[#This Row],[Total_Purchases]]))),2)</f>
        <v>64.38</v>
      </c>
      <c r="AG1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9" s="6">
        <f ca="1">YEAR(TODAY())-B189</f>
        <v>50</v>
      </c>
      <c r="AI1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9" t="s">
        <v>30</v>
      </c>
    </row>
    <row r="190" spans="1:36" x14ac:dyDescent="0.3">
      <c r="A190">
        <v>968</v>
      </c>
      <c r="B190">
        <v>1968</v>
      </c>
      <c r="C190" t="s">
        <v>41</v>
      </c>
      <c r="D190" t="s">
        <v>29</v>
      </c>
      <c r="E190">
        <v>41335</v>
      </c>
      <c r="F190">
        <v>1</v>
      </c>
      <c r="G190">
        <v>0</v>
      </c>
      <c r="H190" s="2" t="str">
        <f ca="1">TEXT(Table1_1[[#This Row],[Dt_Customer]],"yyyy-mm-dd")</f>
        <v>2013-12-26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>Table1_1[[#This Row],[MntWines]]+Table1_1[[#This Row],[MntFruits]]+Table1_1[[#This Row],[MntMeatProducts]]+Table1_1[[#This Row],[MntFishProducts]]+Table1_1[[#This Row],[MntSweetProducts]]+Table1_1[[#This Row],[MntGoldProds]]</f>
        <v>187</v>
      </c>
      <c r="AC190">
        <f>Table1_1[[#This Row],[NumWebPurchases]]+Table1_1[[#This Row],[NumCatalogPurchases]]+Table1_1[[#This Row],[NumStorePurchases]]</f>
        <v>9</v>
      </c>
      <c r="AD190">
        <f>ROUND(IF(Table1_1[[#This Row],[Total_Purchases]]=0,0,(Table1_1[[#This Row],[Total_Spend]]*(Table1_1[[#This Row],[NumWebPurchases]]/Table1_1[[#This Row],[Total_Purchases]]))),2)</f>
        <v>83.11</v>
      </c>
      <c r="AE190">
        <f>ROUND(IF(Table1_1[[#This Row],[Total_Purchases]]=0,0,(Table1_1[[#This Row],[Total_Spend]]*(Table1_1[[#This Row],[NumStorePurchases]]/Table1_1[[#This Row],[Total_Purchases]]))),2)</f>
        <v>83.11</v>
      </c>
      <c r="AF190">
        <f>ROUND(IF(Table1_1[[#This Row],[Total_Purchases]]=0,0,(Table1_1[[#This Row],[Total_Spend]]*(Table1_1[[#This Row],[NumCatalogPurchases]]/Table1_1[[#This Row],[Total_Purchases]]))),2)</f>
        <v>20.78</v>
      </c>
      <c r="AG1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" s="6">
        <f ca="1">YEAR(TODAY())-B190</f>
        <v>58</v>
      </c>
      <c r="AI1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" t="s">
        <v>36</v>
      </c>
    </row>
    <row r="191" spans="1:36" x14ac:dyDescent="0.3">
      <c r="A191">
        <v>975</v>
      </c>
      <c r="B191">
        <v>1956</v>
      </c>
      <c r="C191" t="s">
        <v>28</v>
      </c>
      <c r="D191" t="s">
        <v>31</v>
      </c>
      <c r="E191">
        <v>54252</v>
      </c>
      <c r="F191">
        <v>1</v>
      </c>
      <c r="G191">
        <v>1</v>
      </c>
      <c r="H191" s="2" t="str">
        <f ca="1">TEXT(Table1_1[[#This Row],[Dt_Customer]],"yyyy-mm-dd")</f>
        <v>2013-05-28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f>Table1_1[[#This Row],[MntWines]]+Table1_1[[#This Row],[MntFruits]]+Table1_1[[#This Row],[MntMeatProducts]]+Table1_1[[#This Row],[MntFishProducts]]+Table1_1[[#This Row],[MntSweetProducts]]+Table1_1[[#This Row],[MntGoldProds]]</f>
        <v>264</v>
      </c>
      <c r="AC191">
        <f>Table1_1[[#This Row],[NumWebPurchases]]+Table1_1[[#This Row],[NumCatalogPurchases]]+Table1_1[[#This Row],[NumStorePurchases]]</f>
        <v>10</v>
      </c>
      <c r="AD191">
        <f>ROUND(IF(Table1_1[[#This Row],[Total_Purchases]]=0,0,(Table1_1[[#This Row],[Total_Spend]]*(Table1_1[[#This Row],[NumWebPurchases]]/Table1_1[[#This Row],[Total_Purchases]]))),2)</f>
        <v>105.6</v>
      </c>
      <c r="AE191">
        <f>ROUND(IF(Table1_1[[#This Row],[Total_Purchases]]=0,0,(Table1_1[[#This Row],[Total_Spend]]*(Table1_1[[#This Row],[NumStorePurchases]]/Table1_1[[#This Row],[Total_Purchases]]))),2)</f>
        <v>132</v>
      </c>
      <c r="AF191">
        <f>ROUND(IF(Table1_1[[#This Row],[Total_Purchases]]=0,0,(Table1_1[[#This Row],[Total_Spend]]*(Table1_1[[#This Row],[NumCatalogPurchases]]/Table1_1[[#This Row],[Total_Purchases]]))),2)</f>
        <v>26.4</v>
      </c>
      <c r="AG1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" s="6">
        <f ca="1">YEAR(TODAY())-B191</f>
        <v>70</v>
      </c>
      <c r="AI1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" t="s">
        <v>36</v>
      </c>
    </row>
    <row r="192" spans="1:36" x14ac:dyDescent="0.3">
      <c r="A192">
        <v>977</v>
      </c>
      <c r="B192">
        <v>1957</v>
      </c>
      <c r="C192" t="s">
        <v>28</v>
      </c>
      <c r="D192" t="s">
        <v>35</v>
      </c>
      <c r="E192">
        <v>47320</v>
      </c>
      <c r="F192">
        <v>0</v>
      </c>
      <c r="G192">
        <v>1</v>
      </c>
      <c r="H192" s="2" t="str">
        <f ca="1">TEXT(Table1_1[[#This Row],[Dt_Customer]],"yyyy-mm-dd")</f>
        <v>2013-08-01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f>Table1_1[[#This Row],[MntWines]]+Table1_1[[#This Row],[MntFruits]]+Table1_1[[#This Row],[MntMeatProducts]]+Table1_1[[#This Row],[MntFishProducts]]+Table1_1[[#This Row],[MntSweetProducts]]+Table1_1[[#This Row],[MntGoldProds]]</f>
        <v>414</v>
      </c>
      <c r="AC192">
        <f>Table1_1[[#This Row],[NumWebPurchases]]+Table1_1[[#This Row],[NumCatalogPurchases]]+Table1_1[[#This Row],[NumStorePurchases]]</f>
        <v>14</v>
      </c>
      <c r="AD192">
        <f>ROUND(IF(Table1_1[[#This Row],[Total_Purchases]]=0,0,(Table1_1[[#This Row],[Total_Spend]]*(Table1_1[[#This Row],[NumWebPurchases]]/Table1_1[[#This Row],[Total_Purchases]]))),2)</f>
        <v>147.86000000000001</v>
      </c>
      <c r="AE192">
        <f>ROUND(IF(Table1_1[[#This Row],[Total_Purchases]]=0,0,(Table1_1[[#This Row],[Total_Spend]]*(Table1_1[[#This Row],[NumStorePurchases]]/Table1_1[[#This Row],[Total_Purchases]]))),2)</f>
        <v>236.57</v>
      </c>
      <c r="AF192">
        <f>ROUND(IF(Table1_1[[#This Row],[Total_Purchases]]=0,0,(Table1_1[[#This Row],[Total_Spend]]*(Table1_1[[#This Row],[NumCatalogPurchases]]/Table1_1[[#This Row],[Total_Purchases]]))),2)</f>
        <v>29.57</v>
      </c>
      <c r="AG1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2" s="6">
        <f ca="1">YEAR(TODAY())-B192</f>
        <v>69</v>
      </c>
      <c r="AI1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2" t="s">
        <v>32</v>
      </c>
    </row>
    <row r="193" spans="1:36" x14ac:dyDescent="0.3">
      <c r="A193">
        <v>979</v>
      </c>
      <c r="B193">
        <v>1975</v>
      </c>
      <c r="C193" t="s">
        <v>28</v>
      </c>
      <c r="D193" t="s">
        <v>31</v>
      </c>
      <c r="E193">
        <v>33249</v>
      </c>
      <c r="F193">
        <v>1</v>
      </c>
      <c r="G193">
        <v>0</v>
      </c>
      <c r="H193" s="2" t="str">
        <f ca="1">TEXT(Table1_1[[#This Row],[Dt_Customer]],"yyyy-mm-dd")</f>
        <v>2013-02-20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>Table1_1[[#This Row],[MntWines]]+Table1_1[[#This Row],[MntFruits]]+Table1_1[[#This Row],[MntMeatProducts]]+Table1_1[[#This Row],[MntFishProducts]]+Table1_1[[#This Row],[MntSweetProducts]]+Table1_1[[#This Row],[MntGoldProds]]</f>
        <v>112</v>
      </c>
      <c r="AC193">
        <f>Table1_1[[#This Row],[NumWebPurchases]]+Table1_1[[#This Row],[NumCatalogPurchases]]+Table1_1[[#This Row],[NumStorePurchases]]</f>
        <v>6</v>
      </c>
      <c r="AD193">
        <f>ROUND(IF(Table1_1[[#This Row],[Total_Purchases]]=0,0,(Table1_1[[#This Row],[Total_Spend]]*(Table1_1[[#This Row],[NumWebPurchases]]/Table1_1[[#This Row],[Total_Purchases]]))),2)</f>
        <v>37.33</v>
      </c>
      <c r="AE193">
        <f>ROUND(IF(Table1_1[[#This Row],[Total_Purchases]]=0,0,(Table1_1[[#This Row],[Total_Spend]]*(Table1_1[[#This Row],[NumStorePurchases]]/Table1_1[[#This Row],[Total_Purchases]]))),2)</f>
        <v>56</v>
      </c>
      <c r="AF193">
        <f>ROUND(IF(Table1_1[[#This Row],[Total_Purchases]]=0,0,(Table1_1[[#This Row],[Total_Spend]]*(Table1_1[[#This Row],[NumCatalogPurchases]]/Table1_1[[#This Row],[Total_Purchases]]))),2)</f>
        <v>18.670000000000002</v>
      </c>
      <c r="AG1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3" s="6">
        <f ca="1">YEAR(TODAY())-B193</f>
        <v>51</v>
      </c>
      <c r="AI1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3" t="s">
        <v>30</v>
      </c>
    </row>
    <row r="194" spans="1:36" x14ac:dyDescent="0.3">
      <c r="A194">
        <v>983</v>
      </c>
      <c r="B194">
        <v>1984</v>
      </c>
      <c r="C194" t="s">
        <v>28</v>
      </c>
      <c r="D194" t="s">
        <v>33</v>
      </c>
      <c r="E194">
        <v>40059</v>
      </c>
      <c r="F194">
        <v>1</v>
      </c>
      <c r="G194">
        <v>0</v>
      </c>
      <c r="H194" s="2" t="str">
        <f ca="1">TEXT(Table1_1[[#This Row],[Dt_Customer]],"yyyy-mm-dd")</f>
        <v>2013-09-28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>Table1_1[[#This Row],[MntWines]]+Table1_1[[#This Row],[MntFruits]]+Table1_1[[#This Row],[MntMeatProducts]]+Table1_1[[#This Row],[MntFishProducts]]+Table1_1[[#This Row],[MntSweetProducts]]+Table1_1[[#This Row],[MntGoldProds]]</f>
        <v>414</v>
      </c>
      <c r="AC194">
        <f>Table1_1[[#This Row],[NumWebPurchases]]+Table1_1[[#This Row],[NumCatalogPurchases]]+Table1_1[[#This Row],[NumStorePurchases]]</f>
        <v>11</v>
      </c>
      <c r="AD194">
        <f>ROUND(IF(Table1_1[[#This Row],[Total_Purchases]]=0,0,(Table1_1[[#This Row],[Total_Spend]]*(Table1_1[[#This Row],[NumWebPurchases]]/Table1_1[[#This Row],[Total_Purchases]]))),2)</f>
        <v>225.82</v>
      </c>
      <c r="AE194">
        <f>ROUND(IF(Table1_1[[#This Row],[Total_Purchases]]=0,0,(Table1_1[[#This Row],[Total_Spend]]*(Table1_1[[#This Row],[NumStorePurchases]]/Table1_1[[#This Row],[Total_Purchases]]))),2)</f>
        <v>112.91</v>
      </c>
      <c r="AF194">
        <f>ROUND(IF(Table1_1[[#This Row],[Total_Purchases]]=0,0,(Table1_1[[#This Row],[Total_Spend]]*(Table1_1[[#This Row],[NumCatalogPurchases]]/Table1_1[[#This Row],[Total_Purchases]]))),2)</f>
        <v>75.27</v>
      </c>
      <c r="AG1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" s="6">
        <f ca="1">YEAR(TODAY())-B194</f>
        <v>42</v>
      </c>
      <c r="AI1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4" t="s">
        <v>34</v>
      </c>
    </row>
    <row r="195" spans="1:36" x14ac:dyDescent="0.3">
      <c r="A195">
        <v>988</v>
      </c>
      <c r="B195">
        <v>1965</v>
      </c>
      <c r="C195" t="s">
        <v>28</v>
      </c>
      <c r="D195" t="s">
        <v>33</v>
      </c>
      <c r="E195">
        <v>81168</v>
      </c>
      <c r="F195">
        <v>0</v>
      </c>
      <c r="G195">
        <v>0</v>
      </c>
      <c r="H195" s="2" t="str">
        <f ca="1">TEXT(Table1_1[[#This Row],[Dt_Customer]],"yyyy-mm-dd")</f>
        <v>2014-05-07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f>Table1_1[[#This Row],[MntWines]]+Table1_1[[#This Row],[MntFruits]]+Table1_1[[#This Row],[MntMeatProducts]]+Table1_1[[#This Row],[MntFishProducts]]+Table1_1[[#This Row],[MntSweetProducts]]+Table1_1[[#This Row],[MntGoldProds]]</f>
        <v>1193</v>
      </c>
      <c r="AC195">
        <f>Table1_1[[#This Row],[NumWebPurchases]]+Table1_1[[#This Row],[NumCatalogPurchases]]+Table1_1[[#This Row],[NumStorePurchases]]</f>
        <v>17</v>
      </c>
      <c r="AD195">
        <f>ROUND(IF(Table1_1[[#This Row],[Total_Purchases]]=0,0,(Table1_1[[#This Row],[Total_Spend]]*(Table1_1[[#This Row],[NumWebPurchases]]/Table1_1[[#This Row],[Total_Purchases]]))),2)</f>
        <v>421.06</v>
      </c>
      <c r="AE195">
        <f>ROUND(IF(Table1_1[[#This Row],[Total_Purchases]]=0,0,(Table1_1[[#This Row],[Total_Spend]]*(Table1_1[[#This Row],[NumStorePurchases]]/Table1_1[[#This Row],[Total_Purchases]]))),2)</f>
        <v>491.24</v>
      </c>
      <c r="AF195">
        <f>ROUND(IF(Table1_1[[#This Row],[Total_Purchases]]=0,0,(Table1_1[[#This Row],[Total_Spend]]*(Table1_1[[#This Row],[NumCatalogPurchases]]/Table1_1[[#This Row],[Total_Purchases]]))),2)</f>
        <v>280.70999999999998</v>
      </c>
      <c r="AG1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" s="6">
        <f ca="1">YEAR(TODAY())-B195</f>
        <v>61</v>
      </c>
      <c r="AI1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5" t="s">
        <v>30</v>
      </c>
    </row>
    <row r="196" spans="1:36" x14ac:dyDescent="0.3">
      <c r="A196">
        <v>999</v>
      </c>
      <c r="B196">
        <v>1991</v>
      </c>
      <c r="C196" t="s">
        <v>28</v>
      </c>
      <c r="D196" t="s">
        <v>31</v>
      </c>
      <c r="E196">
        <v>86037</v>
      </c>
      <c r="F196">
        <v>0</v>
      </c>
      <c r="G196">
        <v>0</v>
      </c>
      <c r="H196" s="2" t="str">
        <f ca="1">TEXT(Table1_1[[#This Row],[Dt_Customer]],"yyyy-mm-dd")</f>
        <v>2013-01-02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f>Table1_1[[#This Row],[MntWines]]+Table1_1[[#This Row],[MntFruits]]+Table1_1[[#This Row],[MntMeatProducts]]+Table1_1[[#This Row],[MntFishProducts]]+Table1_1[[#This Row],[MntSweetProducts]]+Table1_1[[#This Row],[MntGoldProds]]</f>
        <v>730</v>
      </c>
      <c r="AC196">
        <f>Table1_1[[#This Row],[NumWebPurchases]]+Table1_1[[#This Row],[NumCatalogPurchases]]+Table1_1[[#This Row],[NumStorePurchases]]</f>
        <v>24</v>
      </c>
      <c r="AD196">
        <f>ROUND(IF(Table1_1[[#This Row],[Total_Purchases]]=0,0,(Table1_1[[#This Row],[Total_Spend]]*(Table1_1[[#This Row],[NumWebPurchases]]/Table1_1[[#This Row],[Total_Purchases]]))),2)</f>
        <v>182.5</v>
      </c>
      <c r="AE196">
        <f>ROUND(IF(Table1_1[[#This Row],[Total_Purchases]]=0,0,(Table1_1[[#This Row],[Total_Spend]]*(Table1_1[[#This Row],[NumStorePurchases]]/Table1_1[[#This Row],[Total_Purchases]]))),2)</f>
        <v>334.58</v>
      </c>
      <c r="AF196">
        <f>ROUND(IF(Table1_1[[#This Row],[Total_Purchases]]=0,0,(Table1_1[[#This Row],[Total_Spend]]*(Table1_1[[#This Row],[NumCatalogPurchases]]/Table1_1[[#This Row],[Total_Purchases]]))),2)</f>
        <v>212.92</v>
      </c>
      <c r="AG1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" s="6">
        <f ca="1">YEAR(TODAY())-B196</f>
        <v>35</v>
      </c>
      <c r="AI1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6" t="s">
        <v>32</v>
      </c>
    </row>
    <row r="197" spans="1:36" x14ac:dyDescent="0.3">
      <c r="A197">
        <v>1000</v>
      </c>
      <c r="B197">
        <v>1961</v>
      </c>
      <c r="C197" t="s">
        <v>41</v>
      </c>
      <c r="D197" t="s">
        <v>35</v>
      </c>
      <c r="E197">
        <v>74881</v>
      </c>
      <c r="F197">
        <v>1</v>
      </c>
      <c r="G197">
        <v>1</v>
      </c>
      <c r="H197" s="2" t="str">
        <f ca="1">TEXT(Table1_1[[#This Row],[Dt_Customer]],"yyyy-mm-dd")</f>
        <v>2013-03-08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>Table1_1[[#This Row],[MntWines]]+Table1_1[[#This Row],[MntFruits]]+Table1_1[[#This Row],[MntMeatProducts]]+Table1_1[[#This Row],[MntFishProducts]]+Table1_1[[#This Row],[MntSweetProducts]]+Table1_1[[#This Row],[MntGoldProds]]</f>
        <v>964</v>
      </c>
      <c r="AC197">
        <f>Table1_1[[#This Row],[NumWebPurchases]]+Table1_1[[#This Row],[NumCatalogPurchases]]+Table1_1[[#This Row],[NumStorePurchases]]</f>
        <v>23</v>
      </c>
      <c r="AD197">
        <f>ROUND(IF(Table1_1[[#This Row],[Total_Purchases]]=0,0,(Table1_1[[#This Row],[Total_Spend]]*(Table1_1[[#This Row],[NumWebPurchases]]/Table1_1[[#This Row],[Total_Purchases]]))),2)</f>
        <v>377.22</v>
      </c>
      <c r="AE197">
        <f>ROUND(IF(Table1_1[[#This Row],[Total_Purchases]]=0,0,(Table1_1[[#This Row],[Total_Spend]]*(Table1_1[[#This Row],[NumStorePurchases]]/Table1_1[[#This Row],[Total_Purchases]]))),2)</f>
        <v>502.96</v>
      </c>
      <c r="AF197">
        <f>ROUND(IF(Table1_1[[#This Row],[Total_Purchases]]=0,0,(Table1_1[[#This Row],[Total_Spend]]*(Table1_1[[#This Row],[NumCatalogPurchases]]/Table1_1[[#This Row],[Total_Purchases]]))),2)</f>
        <v>83.83</v>
      </c>
      <c r="AG1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7" s="6">
        <f ca="1">YEAR(TODAY())-B197</f>
        <v>65</v>
      </c>
      <c r="AI1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7" t="s">
        <v>30</v>
      </c>
    </row>
    <row r="198" spans="1:36" x14ac:dyDescent="0.3">
      <c r="A198">
        <v>1008</v>
      </c>
      <c r="B198">
        <v>1981</v>
      </c>
      <c r="C198" t="s">
        <v>37</v>
      </c>
      <c r="D198" t="s">
        <v>35</v>
      </c>
      <c r="E198">
        <v>44953</v>
      </c>
      <c r="F198">
        <v>0</v>
      </c>
      <c r="G198">
        <v>0</v>
      </c>
      <c r="H198" s="2" t="str">
        <f ca="1">TEXT(Table1_1[[#This Row],[Dt_Customer]],"yyyy-mm-dd")</f>
        <v>2012-12-21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f>Table1_1[[#This Row],[MntWines]]+Table1_1[[#This Row],[MntFruits]]+Table1_1[[#This Row],[MntMeatProducts]]+Table1_1[[#This Row],[MntFishProducts]]+Table1_1[[#This Row],[MntSweetProducts]]+Table1_1[[#This Row],[MntGoldProds]]</f>
        <v>1021</v>
      </c>
      <c r="AC198">
        <f>Table1_1[[#This Row],[NumWebPurchases]]+Table1_1[[#This Row],[NumCatalogPurchases]]+Table1_1[[#This Row],[NumStorePurchases]]</f>
        <v>23</v>
      </c>
      <c r="AD198">
        <f>ROUND(IF(Table1_1[[#This Row],[Total_Purchases]]=0,0,(Table1_1[[#This Row],[Total_Spend]]*(Table1_1[[#This Row],[NumWebPurchases]]/Table1_1[[#This Row],[Total_Purchases]]))),2)</f>
        <v>310.74</v>
      </c>
      <c r="AE198">
        <f>ROUND(IF(Table1_1[[#This Row],[Total_Purchases]]=0,0,(Table1_1[[#This Row],[Total_Spend]]*(Table1_1[[#This Row],[NumStorePurchases]]/Table1_1[[#This Row],[Total_Purchases]]))),2)</f>
        <v>577.09</v>
      </c>
      <c r="AF198">
        <f>ROUND(IF(Table1_1[[#This Row],[Total_Purchases]]=0,0,(Table1_1[[#This Row],[Total_Spend]]*(Table1_1[[#This Row],[NumCatalogPurchases]]/Table1_1[[#This Row],[Total_Purchases]]))),2)</f>
        <v>133.16999999999999</v>
      </c>
      <c r="AG19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8" s="6">
        <f ca="1">YEAR(TODAY())-B198</f>
        <v>45</v>
      </c>
      <c r="AI1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8" t="s">
        <v>39</v>
      </c>
    </row>
    <row r="199" spans="1:36" x14ac:dyDescent="0.3">
      <c r="A199">
        <v>1010</v>
      </c>
      <c r="B199">
        <v>1977</v>
      </c>
      <c r="C199" t="s">
        <v>28</v>
      </c>
      <c r="D199" t="s">
        <v>35</v>
      </c>
      <c r="E199">
        <v>46931</v>
      </c>
      <c r="F199">
        <v>2</v>
      </c>
      <c r="G199">
        <v>1</v>
      </c>
      <c r="H199" s="2" t="str">
        <f ca="1">TEXT(Table1_1[[#This Row],[Dt_Customer]],"yyyy-mm-dd")</f>
        <v>2014-04-24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199">
        <f>Table1_1[[#This Row],[NumWebPurchases]]+Table1_1[[#This Row],[NumCatalogPurchases]]+Table1_1[[#This Row],[NumStorePurchases]]</f>
        <v>5</v>
      </c>
      <c r="AD199">
        <f>ROUND(IF(Table1_1[[#This Row],[Total_Purchases]]=0,0,(Table1_1[[#This Row],[Total_Spend]]*(Table1_1[[#This Row],[NumWebPurchases]]/Table1_1[[#This Row],[Total_Purchases]]))),2)</f>
        <v>15.6</v>
      </c>
      <c r="AE199">
        <f>ROUND(IF(Table1_1[[#This Row],[Total_Purchases]]=0,0,(Table1_1[[#This Row],[Total_Spend]]*(Table1_1[[#This Row],[NumStorePurchases]]/Table1_1[[#This Row],[Total_Purchases]]))),2)</f>
        <v>46.8</v>
      </c>
      <c r="AF199">
        <f>ROUND(IF(Table1_1[[#This Row],[Total_Purchases]]=0,0,(Table1_1[[#This Row],[Total_Spend]]*(Table1_1[[#This Row],[NumCatalogPurchases]]/Table1_1[[#This Row],[Total_Purchases]]))),2)</f>
        <v>15.6</v>
      </c>
      <c r="AG1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9" s="6">
        <f ca="1">YEAR(TODAY())-B199</f>
        <v>49</v>
      </c>
      <c r="AI1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9" t="s">
        <v>30</v>
      </c>
    </row>
    <row r="200" spans="1:36" x14ac:dyDescent="0.3">
      <c r="A200">
        <v>1012</v>
      </c>
      <c r="B200">
        <v>1952</v>
      </c>
      <c r="C200" t="s">
        <v>28</v>
      </c>
      <c r="D200" t="s">
        <v>31</v>
      </c>
      <c r="E200">
        <v>61823</v>
      </c>
      <c r="F200">
        <v>0</v>
      </c>
      <c r="G200">
        <v>1</v>
      </c>
      <c r="H200" s="2" t="str">
        <f ca="1">TEXT(Table1_1[[#This Row],[Dt_Customer]],"yyyy-mm-dd")</f>
        <v>2013-02-18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>Table1_1[[#This Row],[MntWines]]+Table1_1[[#This Row],[MntFruits]]+Table1_1[[#This Row],[MntMeatProducts]]+Table1_1[[#This Row],[MntFishProducts]]+Table1_1[[#This Row],[MntSweetProducts]]+Table1_1[[#This Row],[MntGoldProds]]</f>
        <v>884</v>
      </c>
      <c r="AC200">
        <f>Table1_1[[#This Row],[NumWebPurchases]]+Table1_1[[#This Row],[NumCatalogPurchases]]+Table1_1[[#This Row],[NumStorePurchases]]</f>
        <v>20</v>
      </c>
      <c r="AD200">
        <f>ROUND(IF(Table1_1[[#This Row],[Total_Purchases]]=0,0,(Table1_1[[#This Row],[Total_Spend]]*(Table1_1[[#This Row],[NumWebPurchases]]/Table1_1[[#This Row],[Total_Purchases]]))),2)</f>
        <v>353.6</v>
      </c>
      <c r="AE200">
        <f>ROUND(IF(Table1_1[[#This Row],[Total_Purchases]]=0,0,(Table1_1[[#This Row],[Total_Spend]]*(Table1_1[[#This Row],[NumStorePurchases]]/Table1_1[[#This Row],[Total_Purchases]]))),2)</f>
        <v>442</v>
      </c>
      <c r="AF200">
        <f>ROUND(IF(Table1_1[[#This Row],[Total_Purchases]]=0,0,(Table1_1[[#This Row],[Total_Spend]]*(Table1_1[[#This Row],[NumCatalogPurchases]]/Table1_1[[#This Row],[Total_Purchases]]))),2)</f>
        <v>88.4</v>
      </c>
      <c r="AG2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" s="6">
        <f ca="1">YEAR(TODAY())-B200</f>
        <v>74</v>
      </c>
      <c r="AI2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0" t="s">
        <v>36</v>
      </c>
    </row>
    <row r="201" spans="1:36" x14ac:dyDescent="0.3">
      <c r="A201">
        <v>1016</v>
      </c>
      <c r="B201">
        <v>1959</v>
      </c>
      <c r="C201" t="s">
        <v>37</v>
      </c>
      <c r="D201" t="s">
        <v>31</v>
      </c>
      <c r="E201">
        <v>34554</v>
      </c>
      <c r="F201">
        <v>0</v>
      </c>
      <c r="G201">
        <v>1</v>
      </c>
      <c r="H201" s="2" t="str">
        <f ca="1">TEXT(Table1_1[[#This Row],[Dt_Customer]],"yyyy-mm-dd")</f>
        <v>2014-03-30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201">
        <f>Table1_1[[#This Row],[NumWebPurchases]]+Table1_1[[#This Row],[NumCatalogPurchases]]+Table1_1[[#This Row],[NumStorePurchases]]</f>
        <v>5</v>
      </c>
      <c r="AD201">
        <f>ROUND(IF(Table1_1[[#This Row],[Total_Purchases]]=0,0,(Table1_1[[#This Row],[Total_Spend]]*(Table1_1[[#This Row],[NumWebPurchases]]/Table1_1[[#This Row],[Total_Purchases]]))),2)</f>
        <v>22</v>
      </c>
      <c r="AE201">
        <f>ROUND(IF(Table1_1[[#This Row],[Total_Purchases]]=0,0,(Table1_1[[#This Row],[Total_Spend]]*(Table1_1[[#This Row],[NumStorePurchases]]/Table1_1[[#This Row],[Total_Purchases]]))),2)</f>
        <v>33</v>
      </c>
      <c r="AF201">
        <f>ROUND(IF(Table1_1[[#This Row],[Total_Purchases]]=0,0,(Table1_1[[#This Row],[Total_Spend]]*(Table1_1[[#This Row],[NumCatalogPurchases]]/Table1_1[[#This Row],[Total_Purchases]]))),2)</f>
        <v>0</v>
      </c>
      <c r="AG2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1" s="6">
        <f ca="1">YEAR(TODAY())-B201</f>
        <v>67</v>
      </c>
      <c r="AI2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1" t="s">
        <v>32</v>
      </c>
    </row>
    <row r="202" spans="1:36" x14ac:dyDescent="0.3">
      <c r="A202">
        <v>1020</v>
      </c>
      <c r="B202">
        <v>1973</v>
      </c>
      <c r="C202" t="s">
        <v>28</v>
      </c>
      <c r="D202" t="s">
        <v>33</v>
      </c>
      <c r="E202">
        <v>79593</v>
      </c>
      <c r="F202">
        <v>0</v>
      </c>
      <c r="G202">
        <v>0</v>
      </c>
      <c r="H202" s="2" t="str">
        <f ca="1">TEXT(Table1_1[[#This Row],[Dt_Customer]],"yyyy-mm-dd")</f>
        <v>2014-05-12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f>Table1_1[[#This Row],[MntWines]]+Table1_1[[#This Row],[MntFruits]]+Table1_1[[#This Row],[MntMeatProducts]]+Table1_1[[#This Row],[MntFishProducts]]+Table1_1[[#This Row],[MntSweetProducts]]+Table1_1[[#This Row],[MntGoldProds]]</f>
        <v>1366</v>
      </c>
      <c r="AC202">
        <f>Table1_1[[#This Row],[NumWebPurchases]]+Table1_1[[#This Row],[NumCatalogPurchases]]+Table1_1[[#This Row],[NumStorePurchases]]</f>
        <v>18</v>
      </c>
      <c r="AD202">
        <f>ROUND(IF(Table1_1[[#This Row],[Total_Purchases]]=0,0,(Table1_1[[#This Row],[Total_Spend]]*(Table1_1[[#This Row],[NumWebPurchases]]/Table1_1[[#This Row],[Total_Purchases]]))),2)</f>
        <v>379.44</v>
      </c>
      <c r="AE202">
        <f>ROUND(IF(Table1_1[[#This Row],[Total_Purchases]]=0,0,(Table1_1[[#This Row],[Total_Spend]]*(Table1_1[[#This Row],[NumStorePurchases]]/Table1_1[[#This Row],[Total_Purchases]]))),2)</f>
        <v>531.22</v>
      </c>
      <c r="AF202">
        <f>ROUND(IF(Table1_1[[#This Row],[Total_Purchases]]=0,0,(Table1_1[[#This Row],[Total_Spend]]*(Table1_1[[#This Row],[NumCatalogPurchases]]/Table1_1[[#This Row],[Total_Purchases]]))),2)</f>
        <v>455.33</v>
      </c>
      <c r="AG2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2" s="6">
        <f ca="1">YEAR(TODAY())-B202</f>
        <v>53</v>
      </c>
      <c r="AI2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2" t="s">
        <v>30</v>
      </c>
    </row>
    <row r="203" spans="1:36" x14ac:dyDescent="0.3">
      <c r="A203">
        <v>1029</v>
      </c>
      <c r="B203">
        <v>1970</v>
      </c>
      <c r="C203" t="s">
        <v>37</v>
      </c>
      <c r="D203" t="s">
        <v>35</v>
      </c>
      <c r="E203">
        <v>64413</v>
      </c>
      <c r="F203">
        <v>0</v>
      </c>
      <c r="G203">
        <v>1</v>
      </c>
      <c r="H203" s="2" t="str">
        <f ca="1">TEXT(Table1_1[[#This Row],[Dt_Customer]],"yyyy-mm-dd")</f>
        <v>2013-08-01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>Table1_1[[#This Row],[MntWines]]+Table1_1[[#This Row],[MntFruits]]+Table1_1[[#This Row],[MntMeatProducts]]+Table1_1[[#This Row],[MntFishProducts]]+Table1_1[[#This Row],[MntSweetProducts]]+Table1_1[[#This Row],[MntGoldProds]]</f>
        <v>279</v>
      </c>
      <c r="AC203">
        <f>Table1_1[[#This Row],[NumWebPurchases]]+Table1_1[[#This Row],[NumCatalogPurchases]]+Table1_1[[#This Row],[NumStorePurchases]]</f>
        <v>11</v>
      </c>
      <c r="AD203">
        <f>ROUND(IF(Table1_1[[#This Row],[Total_Purchases]]=0,0,(Table1_1[[#This Row],[Total_Spend]]*(Table1_1[[#This Row],[NumWebPurchases]]/Table1_1[[#This Row],[Total_Purchases]]))),2)</f>
        <v>126.82</v>
      </c>
      <c r="AE203">
        <f>ROUND(IF(Table1_1[[#This Row],[Total_Purchases]]=0,0,(Table1_1[[#This Row],[Total_Spend]]*(Table1_1[[#This Row],[NumStorePurchases]]/Table1_1[[#This Row],[Total_Purchases]]))),2)</f>
        <v>126.82</v>
      </c>
      <c r="AF203">
        <f>ROUND(IF(Table1_1[[#This Row],[Total_Purchases]]=0,0,(Table1_1[[#This Row],[Total_Spend]]*(Table1_1[[#This Row],[NumCatalogPurchases]]/Table1_1[[#This Row],[Total_Purchases]]))),2)</f>
        <v>25.36</v>
      </c>
      <c r="AG2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3" s="6">
        <f ca="1">YEAR(TODAY())-B203</f>
        <v>56</v>
      </c>
      <c r="AI2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" t="s">
        <v>30</v>
      </c>
    </row>
    <row r="204" spans="1:36" x14ac:dyDescent="0.3">
      <c r="A204">
        <v>1030</v>
      </c>
      <c r="B204">
        <v>1965</v>
      </c>
      <c r="C204" t="s">
        <v>37</v>
      </c>
      <c r="D204" t="s">
        <v>31</v>
      </c>
      <c r="E204">
        <v>40637</v>
      </c>
      <c r="F204">
        <v>1</v>
      </c>
      <c r="G204">
        <v>1</v>
      </c>
      <c r="H204" s="2" t="str">
        <f ca="1">TEXT(Table1_1[[#This Row],[Dt_Customer]],"yyyy-mm-dd")</f>
        <v>2013-07-17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204">
        <f>Table1_1[[#This Row],[NumWebPurchases]]+Table1_1[[#This Row],[NumCatalogPurchases]]+Table1_1[[#This Row],[NumStorePurchases]]</f>
        <v>4</v>
      </c>
      <c r="AD204">
        <f>ROUND(IF(Table1_1[[#This Row],[Total_Purchases]]=0,0,(Table1_1[[#This Row],[Total_Spend]]*(Table1_1[[#This Row],[NumWebPurchases]]/Table1_1[[#This Row],[Total_Purchases]]))),2)</f>
        <v>9.5</v>
      </c>
      <c r="AE204">
        <f>ROUND(IF(Table1_1[[#This Row],[Total_Purchases]]=0,0,(Table1_1[[#This Row],[Total_Spend]]*(Table1_1[[#This Row],[NumStorePurchases]]/Table1_1[[#This Row],[Total_Purchases]]))),2)</f>
        <v>28.5</v>
      </c>
      <c r="AF204">
        <f>ROUND(IF(Table1_1[[#This Row],[Total_Purchases]]=0,0,(Table1_1[[#This Row],[Total_Spend]]*(Table1_1[[#This Row],[NumCatalogPurchases]]/Table1_1[[#This Row],[Total_Purchases]]))),2)</f>
        <v>0</v>
      </c>
      <c r="AG2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4" s="6">
        <f ca="1">YEAR(TODAY())-B204</f>
        <v>61</v>
      </c>
      <c r="AI2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4" t="s">
        <v>43</v>
      </c>
    </row>
    <row r="205" spans="1:36" x14ac:dyDescent="0.3">
      <c r="A205">
        <v>1031</v>
      </c>
      <c r="B205">
        <v>1989</v>
      </c>
      <c r="C205" t="s">
        <v>38</v>
      </c>
      <c r="D205" t="s">
        <v>33</v>
      </c>
      <c r="E205">
        <v>85710</v>
      </c>
      <c r="F205">
        <v>0</v>
      </c>
      <c r="G205">
        <v>0</v>
      </c>
      <c r="H205" s="2" t="str">
        <f ca="1">TEXT(Table1_1[[#This Row],[Dt_Customer]],"yyyy-mm-dd")</f>
        <v>2013-05-05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f>Table1_1[[#This Row],[MntWines]]+Table1_1[[#This Row],[MntFruits]]+Table1_1[[#This Row],[MntMeatProducts]]+Table1_1[[#This Row],[MntFishProducts]]+Table1_1[[#This Row],[MntSweetProducts]]+Table1_1[[#This Row],[MntGoldProds]]</f>
        <v>1062</v>
      </c>
      <c r="AC205">
        <f>Table1_1[[#This Row],[NumWebPurchases]]+Table1_1[[#This Row],[NumCatalogPurchases]]+Table1_1[[#This Row],[NumStorePurchases]]</f>
        <v>25</v>
      </c>
      <c r="AD205">
        <f>ROUND(IF(Table1_1[[#This Row],[Total_Purchases]]=0,0,(Table1_1[[#This Row],[Total_Spend]]*(Table1_1[[#This Row],[NumWebPurchases]]/Table1_1[[#This Row],[Total_Purchases]]))),2)</f>
        <v>254.88</v>
      </c>
      <c r="AE205">
        <f>ROUND(IF(Table1_1[[#This Row],[Total_Purchases]]=0,0,(Table1_1[[#This Row],[Total_Spend]]*(Table1_1[[#This Row],[NumStorePurchases]]/Table1_1[[#This Row],[Total_Purchases]]))),2)</f>
        <v>424.8</v>
      </c>
      <c r="AF205">
        <f>ROUND(IF(Table1_1[[#This Row],[Total_Purchases]]=0,0,(Table1_1[[#This Row],[Total_Spend]]*(Table1_1[[#This Row],[NumCatalogPurchases]]/Table1_1[[#This Row],[Total_Purchases]]))),2)</f>
        <v>382.32</v>
      </c>
      <c r="AG2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5" s="6">
        <f ca="1">YEAR(TODAY())-B205</f>
        <v>37</v>
      </c>
      <c r="AI2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05" t="s">
        <v>40</v>
      </c>
    </row>
    <row r="206" spans="1:36" x14ac:dyDescent="0.3">
      <c r="A206">
        <v>1041</v>
      </c>
      <c r="B206">
        <v>1973</v>
      </c>
      <c r="C206" t="s">
        <v>37</v>
      </c>
      <c r="D206" t="s">
        <v>31</v>
      </c>
      <c r="E206">
        <v>48432</v>
      </c>
      <c r="F206">
        <v>0</v>
      </c>
      <c r="G206">
        <v>1</v>
      </c>
      <c r="H206" s="2" t="str">
        <f ca="1">TEXT(Table1_1[[#This Row],[Dt_Customer]],"yyyy-mm-dd")</f>
        <v>2012-10-18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f>Table1_1[[#This Row],[MntWines]]+Table1_1[[#This Row],[MntFruits]]+Table1_1[[#This Row],[MntMeatProducts]]+Table1_1[[#This Row],[MntFishProducts]]+Table1_1[[#This Row],[MntSweetProducts]]+Table1_1[[#This Row],[MntGoldProds]]</f>
        <v>424</v>
      </c>
      <c r="AC206">
        <f>Table1_1[[#This Row],[NumWebPurchases]]+Table1_1[[#This Row],[NumCatalogPurchases]]+Table1_1[[#This Row],[NumStorePurchases]]</f>
        <v>14</v>
      </c>
      <c r="AD206">
        <f>ROUND(IF(Table1_1[[#This Row],[Total_Purchases]]=0,0,(Table1_1[[#This Row],[Total_Spend]]*(Table1_1[[#This Row],[NumWebPurchases]]/Table1_1[[#This Row],[Total_Purchases]]))),2)</f>
        <v>212</v>
      </c>
      <c r="AE206">
        <f>ROUND(IF(Table1_1[[#This Row],[Total_Purchases]]=0,0,(Table1_1[[#This Row],[Total_Spend]]*(Table1_1[[#This Row],[NumStorePurchases]]/Table1_1[[#This Row],[Total_Purchases]]))),2)</f>
        <v>181.71</v>
      </c>
      <c r="AF206">
        <f>ROUND(IF(Table1_1[[#This Row],[Total_Purchases]]=0,0,(Table1_1[[#This Row],[Total_Spend]]*(Table1_1[[#This Row],[NumCatalogPurchases]]/Table1_1[[#This Row],[Total_Purchases]]))),2)</f>
        <v>30.29</v>
      </c>
      <c r="AG2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" s="6">
        <f ca="1">YEAR(TODAY())-B206</f>
        <v>53</v>
      </c>
      <c r="AI2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" t="s">
        <v>43</v>
      </c>
    </row>
    <row r="207" spans="1:36" x14ac:dyDescent="0.3">
      <c r="A207">
        <v>1044</v>
      </c>
      <c r="B207">
        <v>1953</v>
      </c>
      <c r="C207" t="s">
        <v>28</v>
      </c>
      <c r="D207" t="s">
        <v>35</v>
      </c>
      <c r="E207">
        <v>58398</v>
      </c>
      <c r="F207">
        <v>0</v>
      </c>
      <c r="G207">
        <v>0</v>
      </c>
      <c r="H207" s="2" t="str">
        <f ca="1">TEXT(Table1_1[[#This Row],[Dt_Customer]],"yyyy-mm-dd")</f>
        <v>2013-05-14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>Table1_1[[#This Row],[MntWines]]+Table1_1[[#This Row],[MntFruits]]+Table1_1[[#This Row],[MntMeatProducts]]+Table1_1[[#This Row],[MntFishProducts]]+Table1_1[[#This Row],[MntSweetProducts]]+Table1_1[[#This Row],[MntGoldProds]]</f>
        <v>596</v>
      </c>
      <c r="AC207">
        <f>Table1_1[[#This Row],[NumWebPurchases]]+Table1_1[[#This Row],[NumCatalogPurchases]]+Table1_1[[#This Row],[NumStorePurchases]]</f>
        <v>17</v>
      </c>
      <c r="AD207">
        <f>ROUND(IF(Table1_1[[#This Row],[Total_Purchases]]=0,0,(Table1_1[[#This Row],[Total_Spend]]*(Table1_1[[#This Row],[NumWebPurchases]]/Table1_1[[#This Row],[Total_Purchases]]))),2)</f>
        <v>175.29</v>
      </c>
      <c r="AE207">
        <f>ROUND(IF(Table1_1[[#This Row],[Total_Purchases]]=0,0,(Table1_1[[#This Row],[Total_Spend]]*(Table1_1[[#This Row],[NumStorePurchases]]/Table1_1[[#This Row],[Total_Purchases]]))),2)</f>
        <v>280.47000000000003</v>
      </c>
      <c r="AF207">
        <f>ROUND(IF(Table1_1[[#This Row],[Total_Purchases]]=0,0,(Table1_1[[#This Row],[Total_Spend]]*(Table1_1[[#This Row],[NumCatalogPurchases]]/Table1_1[[#This Row],[Total_Purchases]]))),2)</f>
        <v>140.24</v>
      </c>
      <c r="AG2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7" s="6">
        <f ca="1">YEAR(TODAY())-B207</f>
        <v>73</v>
      </c>
      <c r="AI2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7" t="s">
        <v>36</v>
      </c>
    </row>
    <row r="208" spans="1:36" x14ac:dyDescent="0.3">
      <c r="A208">
        <v>1045</v>
      </c>
      <c r="B208">
        <v>1965</v>
      </c>
      <c r="C208" t="s">
        <v>28</v>
      </c>
      <c r="D208" t="s">
        <v>35</v>
      </c>
      <c r="E208">
        <v>52117</v>
      </c>
      <c r="F208">
        <v>0</v>
      </c>
      <c r="G208">
        <v>1</v>
      </c>
      <c r="H208" s="2" t="str">
        <f ca="1">TEXT(Table1_1[[#This Row],[Dt_Customer]],"yyyy-mm-dd")</f>
        <v>2012-08-16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>Table1_1[[#This Row],[MntWines]]+Table1_1[[#This Row],[MntFruits]]+Table1_1[[#This Row],[MntMeatProducts]]+Table1_1[[#This Row],[MntFishProducts]]+Table1_1[[#This Row],[MntSweetProducts]]+Table1_1[[#This Row],[MntGoldProds]]</f>
        <v>279</v>
      </c>
      <c r="AC208">
        <f>Table1_1[[#This Row],[NumWebPurchases]]+Table1_1[[#This Row],[NumCatalogPurchases]]+Table1_1[[#This Row],[NumStorePurchases]]</f>
        <v>11</v>
      </c>
      <c r="AD208">
        <f>ROUND(IF(Table1_1[[#This Row],[Total_Purchases]]=0,0,(Table1_1[[#This Row],[Total_Spend]]*(Table1_1[[#This Row],[NumWebPurchases]]/Table1_1[[#This Row],[Total_Purchases]]))),2)</f>
        <v>126.82</v>
      </c>
      <c r="AE208">
        <f>ROUND(IF(Table1_1[[#This Row],[Total_Purchases]]=0,0,(Table1_1[[#This Row],[Total_Spend]]*(Table1_1[[#This Row],[NumStorePurchases]]/Table1_1[[#This Row],[Total_Purchases]]))),2)</f>
        <v>101.45</v>
      </c>
      <c r="AF208">
        <f>ROUND(IF(Table1_1[[#This Row],[Total_Purchases]]=0,0,(Table1_1[[#This Row],[Total_Spend]]*(Table1_1[[#This Row],[NumCatalogPurchases]]/Table1_1[[#This Row],[Total_Purchases]]))),2)</f>
        <v>50.73</v>
      </c>
      <c r="AG2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" s="6">
        <f ca="1">YEAR(TODAY())-B208</f>
        <v>61</v>
      </c>
      <c r="AI2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8" t="s">
        <v>30</v>
      </c>
    </row>
    <row r="209" spans="1:36" x14ac:dyDescent="0.3">
      <c r="A209">
        <v>1048</v>
      </c>
      <c r="B209">
        <v>1972</v>
      </c>
      <c r="C209" t="s">
        <v>41</v>
      </c>
      <c r="D209" t="s">
        <v>33</v>
      </c>
      <c r="E209">
        <v>35641</v>
      </c>
      <c r="F209">
        <v>1</v>
      </c>
      <c r="G209">
        <v>0</v>
      </c>
      <c r="H209" s="2" t="str">
        <f ca="1">TEXT(Table1_1[[#This Row],[Dt_Customer]],"yyyy-mm-dd")</f>
        <v>2013-07-14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f>Table1_1[[#This Row],[MntWines]]+Table1_1[[#This Row],[MntFruits]]+Table1_1[[#This Row],[MntMeatProducts]]+Table1_1[[#This Row],[MntFishProducts]]+Table1_1[[#This Row],[MntSweetProducts]]+Table1_1[[#This Row],[MntGoldProds]]</f>
        <v>178</v>
      </c>
      <c r="AC209">
        <f>Table1_1[[#This Row],[NumWebPurchases]]+Table1_1[[#This Row],[NumCatalogPurchases]]+Table1_1[[#This Row],[NumStorePurchases]]</f>
        <v>8</v>
      </c>
      <c r="AD209">
        <f>ROUND(IF(Table1_1[[#This Row],[Total_Purchases]]=0,0,(Table1_1[[#This Row],[Total_Spend]]*(Table1_1[[#This Row],[NumWebPurchases]]/Table1_1[[#This Row],[Total_Purchases]]))),2)</f>
        <v>66.75</v>
      </c>
      <c r="AE209">
        <f>ROUND(IF(Table1_1[[#This Row],[Total_Purchases]]=0,0,(Table1_1[[#This Row],[Total_Spend]]*(Table1_1[[#This Row],[NumStorePurchases]]/Table1_1[[#This Row],[Total_Purchases]]))),2)</f>
        <v>89</v>
      </c>
      <c r="AF209">
        <f>ROUND(IF(Table1_1[[#This Row],[Total_Purchases]]=0,0,(Table1_1[[#This Row],[Total_Spend]]*(Table1_1[[#This Row],[NumCatalogPurchases]]/Table1_1[[#This Row],[Total_Purchases]]))),2)</f>
        <v>22.25</v>
      </c>
      <c r="AG2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9" s="6">
        <f ca="1">YEAR(TODAY())-B209</f>
        <v>54</v>
      </c>
      <c r="AI2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9" t="s">
        <v>43</v>
      </c>
    </row>
    <row r="210" spans="1:36" x14ac:dyDescent="0.3">
      <c r="A210">
        <v>1050</v>
      </c>
      <c r="B210">
        <v>1952</v>
      </c>
      <c r="C210" t="s">
        <v>28</v>
      </c>
      <c r="D210" t="s">
        <v>33</v>
      </c>
      <c r="E210">
        <v>28332</v>
      </c>
      <c r="F210">
        <v>0</v>
      </c>
      <c r="G210">
        <v>0</v>
      </c>
      <c r="H210" s="2" t="str">
        <f ca="1">TEXT(Table1_1[[#This Row],[Dt_Customer]],"yyyy-mm-dd")</f>
        <v>2014-04-30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210">
        <f>Table1_1[[#This Row],[NumWebPurchases]]+Table1_1[[#This Row],[NumCatalogPurchases]]+Table1_1[[#This Row],[NumStorePurchases]]</f>
        <v>7</v>
      </c>
      <c r="AD210">
        <f>ROUND(IF(Table1_1[[#This Row],[Total_Purchases]]=0,0,(Table1_1[[#This Row],[Total_Spend]]*(Table1_1[[#This Row],[NumWebPurchases]]/Table1_1[[#This Row],[Total_Purchases]]))),2)</f>
        <v>18.57</v>
      </c>
      <c r="AE210">
        <f>ROUND(IF(Table1_1[[#This Row],[Total_Purchases]]=0,0,(Table1_1[[#This Row],[Total_Spend]]*(Table1_1[[#This Row],[NumStorePurchases]]/Table1_1[[#This Row],[Total_Purchases]]))),2)</f>
        <v>37.14</v>
      </c>
      <c r="AF210">
        <f>ROUND(IF(Table1_1[[#This Row],[Total_Purchases]]=0,0,(Table1_1[[#This Row],[Total_Spend]]*(Table1_1[[#This Row],[NumCatalogPurchases]]/Table1_1[[#This Row],[Total_Purchases]]))),2)</f>
        <v>9.2899999999999991</v>
      </c>
      <c r="AG2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0" s="6">
        <f ca="1">YEAR(TODAY())-B210</f>
        <v>74</v>
      </c>
      <c r="AI2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0" t="s">
        <v>39</v>
      </c>
    </row>
    <row r="211" spans="1:36" x14ac:dyDescent="0.3">
      <c r="A211">
        <v>1052</v>
      </c>
      <c r="B211">
        <v>1969</v>
      </c>
      <c r="C211" t="s">
        <v>28</v>
      </c>
      <c r="D211" t="s">
        <v>33</v>
      </c>
      <c r="E211">
        <v>56796</v>
      </c>
      <c r="F211">
        <v>0</v>
      </c>
      <c r="G211">
        <v>1</v>
      </c>
      <c r="H211" s="2" t="str">
        <f ca="1">TEXT(Table1_1[[#This Row],[Dt_Customer]],"yyyy-mm-dd")</f>
        <v>2013-02-16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>Table1_1[[#This Row],[MntWines]]+Table1_1[[#This Row],[MntFruits]]+Table1_1[[#This Row],[MntMeatProducts]]+Table1_1[[#This Row],[MntFishProducts]]+Table1_1[[#This Row],[MntSweetProducts]]+Table1_1[[#This Row],[MntGoldProds]]</f>
        <v>1001</v>
      </c>
      <c r="AC211">
        <f>Table1_1[[#This Row],[NumWebPurchases]]+Table1_1[[#This Row],[NumCatalogPurchases]]+Table1_1[[#This Row],[NumStorePurchases]]</f>
        <v>24</v>
      </c>
      <c r="AD211">
        <f>ROUND(IF(Table1_1[[#This Row],[Total_Purchases]]=0,0,(Table1_1[[#This Row],[Total_Spend]]*(Table1_1[[#This Row],[NumWebPurchases]]/Table1_1[[#This Row],[Total_Purchases]]))),2)</f>
        <v>333.67</v>
      </c>
      <c r="AE211">
        <f>ROUND(IF(Table1_1[[#This Row],[Total_Purchases]]=0,0,(Table1_1[[#This Row],[Total_Spend]]*(Table1_1[[#This Row],[NumStorePurchases]]/Table1_1[[#This Row],[Total_Purchases]]))),2)</f>
        <v>291.95999999999998</v>
      </c>
      <c r="AF211">
        <f>ROUND(IF(Table1_1[[#This Row],[Total_Purchases]]=0,0,(Table1_1[[#This Row],[Total_Spend]]*(Table1_1[[#This Row],[NumCatalogPurchases]]/Table1_1[[#This Row],[Total_Purchases]]))),2)</f>
        <v>375.38</v>
      </c>
      <c r="AG2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1" s="6">
        <f ca="1">YEAR(TODAY())-B211</f>
        <v>57</v>
      </c>
      <c r="AI2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1" t="s">
        <v>36</v>
      </c>
    </row>
    <row r="212" spans="1:36" x14ac:dyDescent="0.3">
      <c r="A212">
        <v>1055</v>
      </c>
      <c r="B212">
        <v>1976</v>
      </c>
      <c r="C212" t="s">
        <v>41</v>
      </c>
      <c r="D212" t="s">
        <v>33</v>
      </c>
      <c r="E212">
        <v>53204</v>
      </c>
      <c r="F212">
        <v>1</v>
      </c>
      <c r="G212">
        <v>1</v>
      </c>
      <c r="H212" s="2" t="str">
        <f ca="1">TEXT(Table1_1[[#This Row],[Dt_Customer]],"yyyy-mm-dd")</f>
        <v>2014-03-20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212">
        <f>Table1_1[[#This Row],[NumWebPurchases]]+Table1_1[[#This Row],[NumCatalogPurchases]]+Table1_1[[#This Row],[NumStorePurchases]]</f>
        <v>4</v>
      </c>
      <c r="AD212">
        <f>ROUND(IF(Table1_1[[#This Row],[Total_Purchases]]=0,0,(Table1_1[[#This Row],[Total_Spend]]*(Table1_1[[#This Row],[NumWebPurchases]]/Table1_1[[#This Row],[Total_Purchases]]))),2)</f>
        <v>11.25</v>
      </c>
      <c r="AE212">
        <f>ROUND(IF(Table1_1[[#This Row],[Total_Purchases]]=0,0,(Table1_1[[#This Row],[Total_Spend]]*(Table1_1[[#This Row],[NumStorePurchases]]/Table1_1[[#This Row],[Total_Purchases]]))),2)</f>
        <v>33.75</v>
      </c>
      <c r="AF212">
        <f>ROUND(IF(Table1_1[[#This Row],[Total_Purchases]]=0,0,(Table1_1[[#This Row],[Total_Spend]]*(Table1_1[[#This Row],[NumCatalogPurchases]]/Table1_1[[#This Row],[Total_Purchases]]))),2)</f>
        <v>0</v>
      </c>
      <c r="AG2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" s="6">
        <f ca="1">YEAR(TODAY())-B212</f>
        <v>50</v>
      </c>
      <c r="AI2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2" t="s">
        <v>39</v>
      </c>
    </row>
    <row r="213" spans="1:36" x14ac:dyDescent="0.3">
      <c r="A213">
        <v>1064</v>
      </c>
      <c r="B213">
        <v>1971</v>
      </c>
      <c r="C213" t="s">
        <v>37</v>
      </c>
      <c r="D213" t="s">
        <v>33</v>
      </c>
      <c r="E213">
        <v>42403</v>
      </c>
      <c r="F213">
        <v>1</v>
      </c>
      <c r="G213">
        <v>0</v>
      </c>
      <c r="H213" s="2" t="str">
        <f ca="1">TEXT(Table1_1[[#This Row],[Dt_Customer]],"yyyy-mm-dd")</f>
        <v>2013-12-11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213">
        <f>Table1_1[[#This Row],[NumWebPurchases]]+Table1_1[[#This Row],[NumCatalogPurchases]]+Table1_1[[#This Row],[NumStorePurchases]]</f>
        <v>4</v>
      </c>
      <c r="AD213">
        <f>ROUND(IF(Table1_1[[#This Row],[Total_Purchases]]=0,0,(Table1_1[[#This Row],[Total_Spend]]*(Table1_1[[#This Row],[NumWebPurchases]]/Table1_1[[#This Row],[Total_Purchases]]))),2)</f>
        <v>10.5</v>
      </c>
      <c r="AE213">
        <f>ROUND(IF(Table1_1[[#This Row],[Total_Purchases]]=0,0,(Table1_1[[#This Row],[Total_Spend]]*(Table1_1[[#This Row],[NumStorePurchases]]/Table1_1[[#This Row],[Total_Purchases]]))),2)</f>
        <v>31.5</v>
      </c>
      <c r="AF213">
        <f>ROUND(IF(Table1_1[[#This Row],[Total_Purchases]]=0,0,(Table1_1[[#This Row],[Total_Spend]]*(Table1_1[[#This Row],[NumCatalogPurchases]]/Table1_1[[#This Row],[Total_Purchases]]))),2)</f>
        <v>0</v>
      </c>
      <c r="AG2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3" s="6">
        <f ca="1">YEAR(TODAY())-B213</f>
        <v>55</v>
      </c>
      <c r="AI2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3" t="s">
        <v>30</v>
      </c>
    </row>
    <row r="214" spans="1:36" x14ac:dyDescent="0.3">
      <c r="A214">
        <v>1065</v>
      </c>
      <c r="B214">
        <v>1963</v>
      </c>
      <c r="C214" t="s">
        <v>28</v>
      </c>
      <c r="D214" t="s">
        <v>31</v>
      </c>
      <c r="E214">
        <v>80695</v>
      </c>
      <c r="F214">
        <v>0</v>
      </c>
      <c r="G214">
        <v>0</v>
      </c>
      <c r="H214" s="2" t="str">
        <f ca="1">TEXT(Table1_1[[#This Row],[Dt_Customer]],"yyyy-mm-dd")</f>
        <v>2013-12-29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>Table1_1[[#This Row],[MntWines]]+Table1_1[[#This Row],[MntFruits]]+Table1_1[[#This Row],[MntMeatProducts]]+Table1_1[[#This Row],[MntFishProducts]]+Table1_1[[#This Row],[MntSweetProducts]]+Table1_1[[#This Row],[MntGoldProds]]</f>
        <v>1918</v>
      </c>
      <c r="AC214">
        <f>Table1_1[[#This Row],[NumWebPurchases]]+Table1_1[[#This Row],[NumCatalogPurchases]]+Table1_1[[#This Row],[NumStorePurchases]]</f>
        <v>18</v>
      </c>
      <c r="AD214">
        <f>ROUND(IF(Table1_1[[#This Row],[Total_Purchases]]=0,0,(Table1_1[[#This Row],[Total_Spend]]*(Table1_1[[#This Row],[NumWebPurchases]]/Table1_1[[#This Row],[Total_Purchases]]))),2)</f>
        <v>532.78</v>
      </c>
      <c r="AE214">
        <f>ROUND(IF(Table1_1[[#This Row],[Total_Purchases]]=0,0,(Table1_1[[#This Row],[Total_Spend]]*(Table1_1[[#This Row],[NumStorePurchases]]/Table1_1[[#This Row],[Total_Purchases]]))),2)</f>
        <v>532.78</v>
      </c>
      <c r="AF214">
        <f>ROUND(IF(Table1_1[[#This Row],[Total_Purchases]]=0,0,(Table1_1[[#This Row],[Total_Spend]]*(Table1_1[[#This Row],[NumCatalogPurchases]]/Table1_1[[#This Row],[Total_Purchases]]))),2)</f>
        <v>852.44</v>
      </c>
      <c r="AG2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4" s="6">
        <f ca="1">YEAR(TODAY())-B214</f>
        <v>63</v>
      </c>
      <c r="AI2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4" t="s">
        <v>34</v>
      </c>
    </row>
    <row r="215" spans="1:36" x14ac:dyDescent="0.3">
      <c r="A215">
        <v>1071</v>
      </c>
      <c r="B215">
        <v>1976</v>
      </c>
      <c r="C215" t="s">
        <v>37</v>
      </c>
      <c r="D215" t="s">
        <v>29</v>
      </c>
      <c r="E215">
        <v>70179</v>
      </c>
      <c r="F215">
        <v>0</v>
      </c>
      <c r="G215">
        <v>1</v>
      </c>
      <c r="H215" s="2" t="str">
        <f ca="1">TEXT(Table1_1[[#This Row],[Dt_Customer]],"yyyy-mm-dd")</f>
        <v>2013-07-21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>Table1_1[[#This Row],[MntWines]]+Table1_1[[#This Row],[MntFruits]]+Table1_1[[#This Row],[MntMeatProducts]]+Table1_1[[#This Row],[MntFishProducts]]+Table1_1[[#This Row],[MntSweetProducts]]+Table1_1[[#This Row],[MntGoldProds]]</f>
        <v>1034</v>
      </c>
      <c r="AC215">
        <f>Table1_1[[#This Row],[NumWebPurchases]]+Table1_1[[#This Row],[NumCatalogPurchases]]+Table1_1[[#This Row],[NumStorePurchases]]</f>
        <v>23</v>
      </c>
      <c r="AD215">
        <f>ROUND(IF(Table1_1[[#This Row],[Total_Purchases]]=0,0,(Table1_1[[#This Row],[Total_Spend]]*(Table1_1[[#This Row],[NumWebPurchases]]/Table1_1[[#This Row],[Total_Purchases]]))),2)</f>
        <v>314.7</v>
      </c>
      <c r="AE215">
        <f>ROUND(IF(Table1_1[[#This Row],[Total_Purchases]]=0,0,(Table1_1[[#This Row],[Total_Spend]]*(Table1_1[[#This Row],[NumStorePurchases]]/Table1_1[[#This Row],[Total_Purchases]]))),2)</f>
        <v>584.42999999999995</v>
      </c>
      <c r="AF215">
        <f>ROUND(IF(Table1_1[[#This Row],[Total_Purchases]]=0,0,(Table1_1[[#This Row],[Total_Spend]]*(Table1_1[[#This Row],[NumCatalogPurchases]]/Table1_1[[#This Row],[Total_Purchases]]))),2)</f>
        <v>134.87</v>
      </c>
      <c r="AG2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5" s="6">
        <f ca="1">YEAR(TODAY())-B215</f>
        <v>50</v>
      </c>
      <c r="AI2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5" t="s">
        <v>34</v>
      </c>
    </row>
    <row r="216" spans="1:36" x14ac:dyDescent="0.3">
      <c r="A216">
        <v>1072</v>
      </c>
      <c r="B216">
        <v>1965</v>
      </c>
      <c r="C216" t="s">
        <v>37</v>
      </c>
      <c r="D216" t="s">
        <v>31</v>
      </c>
      <c r="E216">
        <v>40760</v>
      </c>
      <c r="F216">
        <v>0</v>
      </c>
      <c r="G216">
        <v>1</v>
      </c>
      <c r="H216" s="2" t="str">
        <f ca="1">TEXT(Table1_1[[#This Row],[Dt_Customer]],"yyyy-mm-dd")</f>
        <v>2013-08-30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>Table1_1[[#This Row],[MntWines]]+Table1_1[[#This Row],[MntFruits]]+Table1_1[[#This Row],[MntMeatProducts]]+Table1_1[[#This Row],[MntFishProducts]]+Table1_1[[#This Row],[MntSweetProducts]]+Table1_1[[#This Row],[MntGoldProds]]</f>
        <v>93</v>
      </c>
      <c r="AC216">
        <f>Table1_1[[#This Row],[NumWebPurchases]]+Table1_1[[#This Row],[NumCatalogPurchases]]+Table1_1[[#This Row],[NumStorePurchases]]</f>
        <v>6</v>
      </c>
      <c r="AD216">
        <f>ROUND(IF(Table1_1[[#This Row],[Total_Purchases]]=0,0,(Table1_1[[#This Row],[Total_Spend]]*(Table1_1[[#This Row],[NumWebPurchases]]/Table1_1[[#This Row],[Total_Purchases]]))),2)</f>
        <v>31</v>
      </c>
      <c r="AE216">
        <f>ROUND(IF(Table1_1[[#This Row],[Total_Purchases]]=0,0,(Table1_1[[#This Row],[Total_Spend]]*(Table1_1[[#This Row],[NumStorePurchases]]/Table1_1[[#This Row],[Total_Purchases]]))),2)</f>
        <v>46.5</v>
      </c>
      <c r="AF216">
        <f>ROUND(IF(Table1_1[[#This Row],[Total_Purchases]]=0,0,(Table1_1[[#This Row],[Total_Spend]]*(Table1_1[[#This Row],[NumCatalogPurchases]]/Table1_1[[#This Row],[Total_Purchases]]))),2)</f>
        <v>15.5</v>
      </c>
      <c r="AG2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" s="6">
        <f ca="1">YEAR(TODAY())-B216</f>
        <v>61</v>
      </c>
      <c r="AI2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6" t="s">
        <v>32</v>
      </c>
    </row>
    <row r="217" spans="1:36" x14ac:dyDescent="0.3">
      <c r="A217">
        <v>1077</v>
      </c>
      <c r="B217">
        <v>1974</v>
      </c>
      <c r="C217" t="s">
        <v>28</v>
      </c>
      <c r="D217" t="s">
        <v>35</v>
      </c>
      <c r="E217">
        <v>56715</v>
      </c>
      <c r="F217">
        <v>0</v>
      </c>
      <c r="G217">
        <v>0</v>
      </c>
      <c r="H217" s="2" t="str">
        <f ca="1">TEXT(Table1_1[[#This Row],[Dt_Customer]],"yyyy-mm-dd")</f>
        <v>2012-12-05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>Table1_1[[#This Row],[MntWines]]+Table1_1[[#This Row],[MntFruits]]+Table1_1[[#This Row],[MntMeatProducts]]+Table1_1[[#This Row],[MntFishProducts]]+Table1_1[[#This Row],[MntSweetProducts]]+Table1_1[[#This Row],[MntGoldProds]]</f>
        <v>1020</v>
      </c>
      <c r="AC217">
        <f>Table1_1[[#This Row],[NumWebPurchases]]+Table1_1[[#This Row],[NumCatalogPurchases]]+Table1_1[[#This Row],[NumStorePurchases]]</f>
        <v>14</v>
      </c>
      <c r="AD217">
        <f>ROUND(IF(Table1_1[[#This Row],[Total_Purchases]]=0,0,(Table1_1[[#This Row],[Total_Spend]]*(Table1_1[[#This Row],[NumWebPurchases]]/Table1_1[[#This Row],[Total_Purchases]]))),2)</f>
        <v>510</v>
      </c>
      <c r="AE217">
        <f>ROUND(IF(Table1_1[[#This Row],[Total_Purchases]]=0,0,(Table1_1[[#This Row],[Total_Spend]]*(Table1_1[[#This Row],[NumStorePurchases]]/Table1_1[[#This Row],[Total_Purchases]]))),2)</f>
        <v>291.43</v>
      </c>
      <c r="AF217">
        <f>ROUND(IF(Table1_1[[#This Row],[Total_Purchases]]=0,0,(Table1_1[[#This Row],[Total_Spend]]*(Table1_1[[#This Row],[NumCatalogPurchases]]/Table1_1[[#This Row],[Total_Purchases]]))),2)</f>
        <v>218.57</v>
      </c>
      <c r="AG2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7" s="6">
        <f ca="1">YEAR(TODAY())-B217</f>
        <v>52</v>
      </c>
      <c r="AI2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" t="s">
        <v>30</v>
      </c>
    </row>
    <row r="218" spans="1:36" x14ac:dyDescent="0.3">
      <c r="A218">
        <v>1079</v>
      </c>
      <c r="B218">
        <v>1971</v>
      </c>
      <c r="C218" t="s">
        <v>37</v>
      </c>
      <c r="D218" t="s">
        <v>33</v>
      </c>
      <c r="E218">
        <v>71969</v>
      </c>
      <c r="F218">
        <v>0</v>
      </c>
      <c r="G218">
        <v>1</v>
      </c>
      <c r="H218" s="2" t="str">
        <f ca="1">TEXT(Table1_1[[#This Row],[Dt_Customer]],"yyyy-mm-dd")</f>
        <v>2012-10-16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f>Table1_1[[#This Row],[MntWines]]+Table1_1[[#This Row],[MntFruits]]+Table1_1[[#This Row],[MntMeatProducts]]+Table1_1[[#This Row],[MntFishProducts]]+Table1_1[[#This Row],[MntSweetProducts]]+Table1_1[[#This Row],[MntGoldProds]]</f>
        <v>1086</v>
      </c>
      <c r="AC218">
        <f>Table1_1[[#This Row],[NumWebPurchases]]+Table1_1[[#This Row],[NumCatalogPurchases]]+Table1_1[[#This Row],[NumStorePurchases]]</f>
        <v>16</v>
      </c>
      <c r="AD218">
        <f>ROUND(IF(Table1_1[[#This Row],[Total_Purchases]]=0,0,(Table1_1[[#This Row],[Total_Spend]]*(Table1_1[[#This Row],[NumWebPurchases]]/Table1_1[[#This Row],[Total_Purchases]]))),2)</f>
        <v>203.63</v>
      </c>
      <c r="AE218">
        <f>ROUND(IF(Table1_1[[#This Row],[Total_Purchases]]=0,0,(Table1_1[[#This Row],[Total_Spend]]*(Table1_1[[#This Row],[NumStorePurchases]]/Table1_1[[#This Row],[Total_Purchases]]))),2)</f>
        <v>610.88</v>
      </c>
      <c r="AF218">
        <f>ROUND(IF(Table1_1[[#This Row],[Total_Purchases]]=0,0,(Table1_1[[#This Row],[Total_Spend]]*(Table1_1[[#This Row],[NumCatalogPurchases]]/Table1_1[[#This Row],[Total_Purchases]]))),2)</f>
        <v>271.5</v>
      </c>
      <c r="AG2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8" s="6">
        <f ca="1">YEAR(TODAY())-B218</f>
        <v>55</v>
      </c>
      <c r="AI2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8" t="s">
        <v>40</v>
      </c>
    </row>
    <row r="219" spans="1:36" x14ac:dyDescent="0.3">
      <c r="A219">
        <v>1081</v>
      </c>
      <c r="B219">
        <v>1957</v>
      </c>
      <c r="C219" t="s">
        <v>37</v>
      </c>
      <c r="D219" t="s">
        <v>33</v>
      </c>
      <c r="E219">
        <v>75283</v>
      </c>
      <c r="F219">
        <v>1</v>
      </c>
      <c r="G219">
        <v>2</v>
      </c>
      <c r="H219" s="2" t="str">
        <f ca="1">TEXT(Table1_1[[#This Row],[Dt_Customer]],"yyyy-mm-dd")</f>
        <v>2013-03-27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>Table1_1[[#This Row],[MntWines]]+Table1_1[[#This Row],[MntFruits]]+Table1_1[[#This Row],[MntMeatProducts]]+Table1_1[[#This Row],[MntFishProducts]]+Table1_1[[#This Row],[MntSweetProducts]]+Table1_1[[#This Row],[MntGoldProds]]</f>
        <v>1019</v>
      </c>
      <c r="AC219">
        <f>Table1_1[[#This Row],[NumWebPurchases]]+Table1_1[[#This Row],[NumCatalogPurchases]]+Table1_1[[#This Row],[NumStorePurchases]]</f>
        <v>14</v>
      </c>
      <c r="AD219">
        <f>ROUND(IF(Table1_1[[#This Row],[Total_Purchases]]=0,0,(Table1_1[[#This Row],[Total_Spend]]*(Table1_1[[#This Row],[NumWebPurchases]]/Table1_1[[#This Row],[Total_Purchases]]))),2)</f>
        <v>436.71</v>
      </c>
      <c r="AE219">
        <f>ROUND(IF(Table1_1[[#This Row],[Total_Purchases]]=0,0,(Table1_1[[#This Row],[Total_Spend]]*(Table1_1[[#This Row],[NumStorePurchases]]/Table1_1[[#This Row],[Total_Purchases]]))),2)</f>
        <v>363.93</v>
      </c>
      <c r="AF219">
        <f>ROUND(IF(Table1_1[[#This Row],[Total_Purchases]]=0,0,(Table1_1[[#This Row],[Total_Spend]]*(Table1_1[[#This Row],[NumCatalogPurchases]]/Table1_1[[#This Row],[Total_Purchases]]))),2)</f>
        <v>218.36</v>
      </c>
      <c r="AG2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" s="6">
        <f ca="1">YEAR(TODAY())-B219</f>
        <v>69</v>
      </c>
      <c r="AI2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" t="s">
        <v>43</v>
      </c>
    </row>
    <row r="220" spans="1:36" x14ac:dyDescent="0.3">
      <c r="A220">
        <v>1087</v>
      </c>
      <c r="B220">
        <v>1975</v>
      </c>
      <c r="C220" t="s">
        <v>41</v>
      </c>
      <c r="D220" t="s">
        <v>35</v>
      </c>
      <c r="E220">
        <v>22669</v>
      </c>
      <c r="F220">
        <v>1</v>
      </c>
      <c r="G220">
        <v>0</v>
      </c>
      <c r="H220" s="2" t="str">
        <f ca="1">TEXT(Table1_1[[#This Row],[Dt_Customer]],"yyyy-mm-dd")</f>
        <v>2013-05-22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f>Table1_1[[#This Row],[MntWines]]+Table1_1[[#This Row],[MntFruits]]+Table1_1[[#This Row],[MntMeatProducts]]+Table1_1[[#This Row],[MntFishProducts]]+Table1_1[[#This Row],[MntSweetProducts]]+Table1_1[[#This Row],[MntGoldProds]]</f>
        <v>173</v>
      </c>
      <c r="AC220">
        <f>Table1_1[[#This Row],[NumWebPurchases]]+Table1_1[[#This Row],[NumCatalogPurchases]]+Table1_1[[#This Row],[NumStorePurchases]]</f>
        <v>7</v>
      </c>
      <c r="AD220">
        <f>ROUND(IF(Table1_1[[#This Row],[Total_Purchases]]=0,0,(Table1_1[[#This Row],[Total_Spend]]*(Table1_1[[#This Row],[NumWebPurchases]]/Table1_1[[#This Row],[Total_Purchases]]))),2)</f>
        <v>98.86</v>
      </c>
      <c r="AE220">
        <f>ROUND(IF(Table1_1[[#This Row],[Total_Purchases]]=0,0,(Table1_1[[#This Row],[Total_Spend]]*(Table1_1[[#This Row],[NumStorePurchases]]/Table1_1[[#This Row],[Total_Purchases]]))),2)</f>
        <v>49.43</v>
      </c>
      <c r="AF220">
        <f>ROUND(IF(Table1_1[[#This Row],[Total_Purchases]]=0,0,(Table1_1[[#This Row],[Total_Spend]]*(Table1_1[[#This Row],[NumCatalogPurchases]]/Table1_1[[#This Row],[Total_Purchases]]))),2)</f>
        <v>24.71</v>
      </c>
      <c r="AG2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0" s="6">
        <f ca="1">YEAR(TODAY())-B220</f>
        <v>51</v>
      </c>
      <c r="AI2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0" t="s">
        <v>30</v>
      </c>
    </row>
    <row r="221" spans="1:36" x14ac:dyDescent="0.3">
      <c r="A221">
        <v>1092</v>
      </c>
      <c r="B221">
        <v>1980</v>
      </c>
      <c r="C221" t="s">
        <v>28</v>
      </c>
      <c r="D221" t="s">
        <v>33</v>
      </c>
      <c r="E221">
        <v>61014</v>
      </c>
      <c r="F221">
        <v>0</v>
      </c>
      <c r="G221">
        <v>1</v>
      </c>
      <c r="H221" s="2" t="str">
        <f ca="1">TEXT(Table1_1[[#This Row],[Dt_Customer]],"yyyy-mm-dd")</f>
        <v>2012-08-11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>Table1_1[[#This Row],[MntWines]]+Table1_1[[#This Row],[MntFruits]]+Table1_1[[#This Row],[MntMeatProducts]]+Table1_1[[#This Row],[MntFishProducts]]+Table1_1[[#This Row],[MntSweetProducts]]+Table1_1[[#This Row],[MntGoldProds]]</f>
        <v>1147</v>
      </c>
      <c r="AC221">
        <f>Table1_1[[#This Row],[NumWebPurchases]]+Table1_1[[#This Row],[NumCatalogPurchases]]+Table1_1[[#This Row],[NumStorePurchases]]</f>
        <v>16</v>
      </c>
      <c r="AD221">
        <f>ROUND(IF(Table1_1[[#This Row],[Total_Purchases]]=0,0,(Table1_1[[#This Row],[Total_Spend]]*(Table1_1[[#This Row],[NumWebPurchases]]/Table1_1[[#This Row],[Total_Purchases]]))),2)</f>
        <v>645.19000000000005</v>
      </c>
      <c r="AE221">
        <f>ROUND(IF(Table1_1[[#This Row],[Total_Purchases]]=0,0,(Table1_1[[#This Row],[Total_Spend]]*(Table1_1[[#This Row],[NumStorePurchases]]/Table1_1[[#This Row],[Total_Purchases]]))),2)</f>
        <v>286.75</v>
      </c>
      <c r="AF221">
        <f>ROUND(IF(Table1_1[[#This Row],[Total_Purchases]]=0,0,(Table1_1[[#This Row],[Total_Spend]]*(Table1_1[[#This Row],[NumCatalogPurchases]]/Table1_1[[#This Row],[Total_Purchases]]))),2)</f>
        <v>215.06</v>
      </c>
      <c r="AG2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" s="6">
        <f ca="1">YEAR(TODAY())-B221</f>
        <v>46</v>
      </c>
      <c r="AI2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" t="s">
        <v>40</v>
      </c>
    </row>
    <row r="222" spans="1:36" x14ac:dyDescent="0.3">
      <c r="A222">
        <v>1100</v>
      </c>
      <c r="B222">
        <v>1960</v>
      </c>
      <c r="C222" t="s">
        <v>41</v>
      </c>
      <c r="D222" t="s">
        <v>35</v>
      </c>
      <c r="E222">
        <v>41275</v>
      </c>
      <c r="F222">
        <v>1</v>
      </c>
      <c r="G222">
        <v>2</v>
      </c>
      <c r="H222" s="2" t="str">
        <f ca="1">TEXT(Table1_1[[#This Row],[Dt_Customer]],"yyyy-mm-dd")</f>
        <v>2014-03-24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222">
        <f>Table1_1[[#This Row],[NumWebPurchases]]+Table1_1[[#This Row],[NumCatalogPurchases]]+Table1_1[[#This Row],[NumStorePurchases]]</f>
        <v>7</v>
      </c>
      <c r="AD222">
        <f>ROUND(IF(Table1_1[[#This Row],[Total_Purchases]]=0,0,(Table1_1[[#This Row],[Total_Spend]]*(Table1_1[[#This Row],[NumWebPurchases]]/Table1_1[[#This Row],[Total_Purchases]]))),2)</f>
        <v>26.14</v>
      </c>
      <c r="AE222">
        <f>ROUND(IF(Table1_1[[#This Row],[Total_Purchases]]=0,0,(Table1_1[[#This Row],[Total_Spend]]*(Table1_1[[#This Row],[NumStorePurchases]]/Table1_1[[#This Row],[Total_Purchases]]))),2)</f>
        <v>26.14</v>
      </c>
      <c r="AF222">
        <f>ROUND(IF(Table1_1[[#This Row],[Total_Purchases]]=0,0,(Table1_1[[#This Row],[Total_Spend]]*(Table1_1[[#This Row],[NumCatalogPurchases]]/Table1_1[[#This Row],[Total_Purchases]]))),2)</f>
        <v>8.7100000000000009</v>
      </c>
      <c r="AG2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2" s="6">
        <f ca="1">YEAR(TODAY())-B222</f>
        <v>66</v>
      </c>
      <c r="AI2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2" t="s">
        <v>32</v>
      </c>
    </row>
    <row r="223" spans="1:36" x14ac:dyDescent="0.3">
      <c r="A223">
        <v>1103</v>
      </c>
      <c r="B223">
        <v>1976</v>
      </c>
      <c r="C223" t="s">
        <v>41</v>
      </c>
      <c r="D223" t="s">
        <v>33</v>
      </c>
      <c r="E223">
        <v>81929</v>
      </c>
      <c r="F223">
        <v>1</v>
      </c>
      <c r="G223">
        <v>0</v>
      </c>
      <c r="H223" s="2" t="str">
        <f ca="1">TEXT(Table1_1[[#This Row],[Dt_Customer]],"yyyy-mm-dd")</f>
        <v>2012-09-29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f>Table1_1[[#This Row],[MntWines]]+Table1_1[[#This Row],[MntFruits]]+Table1_1[[#This Row],[MntMeatProducts]]+Table1_1[[#This Row],[MntFishProducts]]+Table1_1[[#This Row],[MntSweetProducts]]+Table1_1[[#This Row],[MntGoldProds]]</f>
        <v>2053</v>
      </c>
      <c r="AC223">
        <f>Table1_1[[#This Row],[NumWebPurchases]]+Table1_1[[#This Row],[NumCatalogPurchases]]+Table1_1[[#This Row],[NumStorePurchases]]</f>
        <v>18</v>
      </c>
      <c r="AD223">
        <f>ROUND(IF(Table1_1[[#This Row],[Total_Purchases]]=0,0,(Table1_1[[#This Row],[Total_Spend]]*(Table1_1[[#This Row],[NumWebPurchases]]/Table1_1[[#This Row],[Total_Purchases]]))),2)</f>
        <v>456.22</v>
      </c>
      <c r="AE223">
        <f>ROUND(IF(Table1_1[[#This Row],[Total_Purchases]]=0,0,(Table1_1[[#This Row],[Total_Spend]]*(Table1_1[[#This Row],[NumStorePurchases]]/Table1_1[[#This Row],[Total_Purchases]]))),2)</f>
        <v>1140.56</v>
      </c>
      <c r="AF223">
        <f>ROUND(IF(Table1_1[[#This Row],[Total_Purchases]]=0,0,(Table1_1[[#This Row],[Total_Spend]]*(Table1_1[[#This Row],[NumCatalogPurchases]]/Table1_1[[#This Row],[Total_Purchases]]))),2)</f>
        <v>456.22</v>
      </c>
      <c r="AG2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3" s="6">
        <f ca="1">YEAR(TODAY())-B223</f>
        <v>50</v>
      </c>
      <c r="AI2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3" t="s">
        <v>36</v>
      </c>
    </row>
    <row r="224" spans="1:36" x14ac:dyDescent="0.3">
      <c r="A224">
        <v>1109</v>
      </c>
      <c r="B224">
        <v>1982</v>
      </c>
      <c r="C224" t="s">
        <v>41</v>
      </c>
      <c r="D224" t="s">
        <v>35</v>
      </c>
      <c r="E224">
        <v>27590</v>
      </c>
      <c r="F224">
        <v>1</v>
      </c>
      <c r="G224">
        <v>0</v>
      </c>
      <c r="H224" s="2" t="str">
        <f ca="1">TEXT(Table1_1[[#This Row],[Dt_Customer]],"yyyy-mm-dd")</f>
        <v>2013-04-23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>Table1_1[[#This Row],[MntWines]]+Table1_1[[#This Row],[MntFruits]]+Table1_1[[#This Row],[MntMeatProducts]]+Table1_1[[#This Row],[MntFishProducts]]+Table1_1[[#This Row],[MntSweetProducts]]+Table1_1[[#This Row],[MntGoldProds]]</f>
        <v>12</v>
      </c>
      <c r="AC224">
        <f>Table1_1[[#This Row],[NumWebPurchases]]+Table1_1[[#This Row],[NumCatalogPurchases]]+Table1_1[[#This Row],[NumStorePurchases]]</f>
        <v>3</v>
      </c>
      <c r="AD224">
        <f>ROUND(IF(Table1_1[[#This Row],[Total_Purchases]]=0,0,(Table1_1[[#This Row],[Total_Spend]]*(Table1_1[[#This Row],[NumWebPurchases]]/Table1_1[[#This Row],[Total_Purchases]]))),2)</f>
        <v>4</v>
      </c>
      <c r="AE224">
        <f>ROUND(IF(Table1_1[[#This Row],[Total_Purchases]]=0,0,(Table1_1[[#This Row],[Total_Spend]]*(Table1_1[[#This Row],[NumStorePurchases]]/Table1_1[[#This Row],[Total_Purchases]]))),2)</f>
        <v>8</v>
      </c>
      <c r="AF224">
        <f>ROUND(IF(Table1_1[[#This Row],[Total_Purchases]]=0,0,(Table1_1[[#This Row],[Total_Spend]]*(Table1_1[[#This Row],[NumCatalogPurchases]]/Table1_1[[#This Row],[Total_Purchases]]))),2)</f>
        <v>0</v>
      </c>
      <c r="AG2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4" s="6">
        <f ca="1">YEAR(TODAY())-B224</f>
        <v>44</v>
      </c>
      <c r="AI2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4" t="s">
        <v>30</v>
      </c>
    </row>
    <row r="225" spans="1:36" x14ac:dyDescent="0.3">
      <c r="A225">
        <v>1118</v>
      </c>
      <c r="B225">
        <v>1956</v>
      </c>
      <c r="C225" t="s">
        <v>41</v>
      </c>
      <c r="D225" t="s">
        <v>33</v>
      </c>
      <c r="E225">
        <v>50965</v>
      </c>
      <c r="F225">
        <v>0</v>
      </c>
      <c r="G225">
        <v>1</v>
      </c>
      <c r="H225" s="2" t="str">
        <f ca="1">TEXT(Table1_1[[#This Row],[Dt_Customer]],"yyyy-mm-dd")</f>
        <v>2013-02-20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f>Table1_1[[#This Row],[MntWines]]+Table1_1[[#This Row],[MntFruits]]+Table1_1[[#This Row],[MntMeatProducts]]+Table1_1[[#This Row],[MntFishProducts]]+Table1_1[[#This Row],[MntSweetProducts]]+Table1_1[[#This Row],[MntGoldProds]]</f>
        <v>685</v>
      </c>
      <c r="AC225">
        <f>Table1_1[[#This Row],[NumWebPurchases]]+Table1_1[[#This Row],[NumCatalogPurchases]]+Table1_1[[#This Row],[NumStorePurchases]]</f>
        <v>19</v>
      </c>
      <c r="AD225">
        <f>ROUND(IF(Table1_1[[#This Row],[Total_Purchases]]=0,0,(Table1_1[[#This Row],[Total_Spend]]*(Table1_1[[#This Row],[NumWebPurchases]]/Table1_1[[#This Row],[Total_Purchases]]))),2)</f>
        <v>360.53</v>
      </c>
      <c r="AE225">
        <f>ROUND(IF(Table1_1[[#This Row],[Total_Purchases]]=0,0,(Table1_1[[#This Row],[Total_Spend]]*(Table1_1[[#This Row],[NumStorePurchases]]/Table1_1[[#This Row],[Total_Purchases]]))),2)</f>
        <v>180.26</v>
      </c>
      <c r="AF225">
        <f>ROUND(IF(Table1_1[[#This Row],[Total_Purchases]]=0,0,(Table1_1[[#This Row],[Total_Spend]]*(Table1_1[[#This Row],[NumCatalogPurchases]]/Table1_1[[#This Row],[Total_Purchases]]))),2)</f>
        <v>144.21</v>
      </c>
      <c r="AG2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5" s="6">
        <f ca="1">YEAR(TODAY())-B225</f>
        <v>70</v>
      </c>
      <c r="AI2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5" t="s">
        <v>30</v>
      </c>
    </row>
    <row r="226" spans="1:36" x14ac:dyDescent="0.3">
      <c r="A226">
        <v>1127</v>
      </c>
      <c r="B226">
        <v>1973</v>
      </c>
      <c r="C226" t="s">
        <v>37</v>
      </c>
      <c r="D226" t="s">
        <v>33</v>
      </c>
      <c r="E226">
        <v>85844</v>
      </c>
      <c r="F226">
        <v>0</v>
      </c>
      <c r="G226">
        <v>0</v>
      </c>
      <c r="H226" s="2" t="str">
        <f ca="1">TEXT(Table1_1[[#This Row],[Dt_Customer]],"yyyy-mm-dd")</f>
        <v>2014-05-29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f>Table1_1[[#This Row],[MntWines]]+Table1_1[[#This Row],[MntFruits]]+Table1_1[[#This Row],[MntMeatProducts]]+Table1_1[[#This Row],[MntFishProducts]]+Table1_1[[#This Row],[MntSweetProducts]]+Table1_1[[#This Row],[MntGoldProds]]</f>
        <v>1958</v>
      </c>
      <c r="AC226">
        <f>Table1_1[[#This Row],[NumWebPurchases]]+Table1_1[[#This Row],[NumCatalogPurchases]]+Table1_1[[#This Row],[NumStorePurchases]]</f>
        <v>19</v>
      </c>
      <c r="AD226">
        <f>ROUND(IF(Table1_1[[#This Row],[Total_Purchases]]=0,0,(Table1_1[[#This Row],[Total_Spend]]*(Table1_1[[#This Row],[NumWebPurchases]]/Table1_1[[#This Row],[Total_Purchases]]))),2)</f>
        <v>618.32000000000005</v>
      </c>
      <c r="AE226">
        <f>ROUND(IF(Table1_1[[#This Row],[Total_Purchases]]=0,0,(Table1_1[[#This Row],[Total_Spend]]*(Table1_1[[#This Row],[NumStorePurchases]]/Table1_1[[#This Row],[Total_Purchases]]))),2)</f>
        <v>721.37</v>
      </c>
      <c r="AF226">
        <f>ROUND(IF(Table1_1[[#This Row],[Total_Purchases]]=0,0,(Table1_1[[#This Row],[Total_Spend]]*(Table1_1[[#This Row],[NumCatalogPurchases]]/Table1_1[[#This Row],[Total_Purchases]]))),2)</f>
        <v>618.32000000000005</v>
      </c>
      <c r="AG2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6" s="6">
        <f ca="1">YEAR(TODAY())-B226</f>
        <v>53</v>
      </c>
      <c r="AI2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6" t="s">
        <v>30</v>
      </c>
    </row>
    <row r="227" spans="1:36" x14ac:dyDescent="0.3">
      <c r="A227">
        <v>1131</v>
      </c>
      <c r="B227">
        <v>1967</v>
      </c>
      <c r="C227" t="s">
        <v>37</v>
      </c>
      <c r="D227" t="s">
        <v>31</v>
      </c>
      <c r="E227">
        <v>52569</v>
      </c>
      <c r="F227">
        <v>0</v>
      </c>
      <c r="G227">
        <v>1</v>
      </c>
      <c r="H227" s="2" t="str">
        <f ca="1">TEXT(Table1_1[[#This Row],[Dt_Customer]],"yyyy-mm-dd")</f>
        <v>2014-04-05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f>Table1_1[[#This Row],[MntWines]]+Table1_1[[#This Row],[MntFruits]]+Table1_1[[#This Row],[MntMeatProducts]]+Table1_1[[#This Row],[MntFishProducts]]+Table1_1[[#This Row],[MntSweetProducts]]+Table1_1[[#This Row],[MntGoldProds]]</f>
        <v>95</v>
      </c>
      <c r="AC227">
        <f>Table1_1[[#This Row],[NumWebPurchases]]+Table1_1[[#This Row],[NumCatalogPurchases]]+Table1_1[[#This Row],[NumStorePurchases]]</f>
        <v>6</v>
      </c>
      <c r="AD227">
        <f>ROUND(IF(Table1_1[[#This Row],[Total_Purchases]]=0,0,(Table1_1[[#This Row],[Total_Spend]]*(Table1_1[[#This Row],[NumWebPurchases]]/Table1_1[[#This Row],[Total_Purchases]]))),2)</f>
        <v>31.67</v>
      </c>
      <c r="AE227">
        <f>ROUND(IF(Table1_1[[#This Row],[Total_Purchases]]=0,0,(Table1_1[[#This Row],[Total_Spend]]*(Table1_1[[#This Row],[NumStorePurchases]]/Table1_1[[#This Row],[Total_Purchases]]))),2)</f>
        <v>63.33</v>
      </c>
      <c r="AF227">
        <f>ROUND(IF(Table1_1[[#This Row],[Total_Purchases]]=0,0,(Table1_1[[#This Row],[Total_Spend]]*(Table1_1[[#This Row],[NumCatalogPurchases]]/Table1_1[[#This Row],[Total_Purchases]]))),2)</f>
        <v>0</v>
      </c>
      <c r="AG2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7" s="6">
        <f ca="1">YEAR(TODAY())-B227</f>
        <v>59</v>
      </c>
      <c r="AI2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7" t="s">
        <v>43</v>
      </c>
    </row>
    <row r="228" spans="1:36" x14ac:dyDescent="0.3">
      <c r="A228">
        <v>1135</v>
      </c>
      <c r="B228">
        <v>1960</v>
      </c>
      <c r="C228" t="s">
        <v>41</v>
      </c>
      <c r="D228" t="s">
        <v>35</v>
      </c>
      <c r="E228">
        <v>17144</v>
      </c>
      <c r="F228">
        <v>1</v>
      </c>
      <c r="G228">
        <v>1</v>
      </c>
      <c r="H228" s="2" t="str">
        <f ca="1">TEXT(Table1_1[[#This Row],[Dt_Customer]],"yyyy-mm-dd")</f>
        <v>2014-02-15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228">
        <f>Table1_1[[#This Row],[NumWebPurchases]]+Table1_1[[#This Row],[NumCatalogPurchases]]+Table1_1[[#This Row],[NumStorePurchases]]</f>
        <v>7</v>
      </c>
      <c r="AD228">
        <f>ROUND(IF(Table1_1[[#This Row],[Total_Purchases]]=0,0,(Table1_1[[#This Row],[Total_Spend]]*(Table1_1[[#This Row],[NumWebPurchases]]/Table1_1[[#This Row],[Total_Purchases]]))),2)</f>
        <v>20.14</v>
      </c>
      <c r="AE228">
        <f>ROUND(IF(Table1_1[[#This Row],[Total_Purchases]]=0,0,(Table1_1[[#This Row],[Total_Spend]]*(Table1_1[[#This Row],[NumStorePurchases]]/Table1_1[[#This Row],[Total_Purchases]]))),2)</f>
        <v>26.86</v>
      </c>
      <c r="AF228">
        <f>ROUND(IF(Table1_1[[#This Row],[Total_Purchases]]=0,0,(Table1_1[[#This Row],[Total_Spend]]*(Table1_1[[#This Row],[NumCatalogPurchases]]/Table1_1[[#This Row],[Total_Purchases]]))),2)</f>
        <v>0</v>
      </c>
      <c r="AG2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8" s="6">
        <f ca="1">YEAR(TODAY())-B228</f>
        <v>66</v>
      </c>
      <c r="AI2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8" t="s">
        <v>32</v>
      </c>
    </row>
    <row r="229" spans="1:36" x14ac:dyDescent="0.3">
      <c r="A229">
        <v>1137</v>
      </c>
      <c r="B229">
        <v>1964</v>
      </c>
      <c r="C229" t="s">
        <v>28</v>
      </c>
      <c r="D229" t="s">
        <v>31</v>
      </c>
      <c r="E229">
        <v>81246</v>
      </c>
      <c r="F229">
        <v>0</v>
      </c>
      <c r="G229">
        <v>0</v>
      </c>
      <c r="H229" s="2" t="str">
        <f ca="1">TEXT(Table1_1[[#This Row],[Dt_Customer]],"yyyy-mm-dd")</f>
        <v>2013-12-29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f>Table1_1[[#This Row],[MntWines]]+Table1_1[[#This Row],[MntFruits]]+Table1_1[[#This Row],[MntMeatProducts]]+Table1_1[[#This Row],[MntFishProducts]]+Table1_1[[#This Row],[MntSweetProducts]]+Table1_1[[#This Row],[MntGoldProds]]</f>
        <v>1379</v>
      </c>
      <c r="AC229">
        <f>Table1_1[[#This Row],[NumWebPurchases]]+Table1_1[[#This Row],[NumCatalogPurchases]]+Table1_1[[#This Row],[NumStorePurchases]]</f>
        <v>16</v>
      </c>
      <c r="AD229">
        <f>ROUND(IF(Table1_1[[#This Row],[Total_Purchases]]=0,0,(Table1_1[[#This Row],[Total_Spend]]*(Table1_1[[#This Row],[NumWebPurchases]]/Table1_1[[#This Row],[Total_Purchases]]))),2)</f>
        <v>344.75</v>
      </c>
      <c r="AE229">
        <f>ROUND(IF(Table1_1[[#This Row],[Total_Purchases]]=0,0,(Table1_1[[#This Row],[Total_Spend]]*(Table1_1[[#This Row],[NumStorePurchases]]/Table1_1[[#This Row],[Total_Purchases]]))),2)</f>
        <v>603.30999999999995</v>
      </c>
      <c r="AF229">
        <f>ROUND(IF(Table1_1[[#This Row],[Total_Purchases]]=0,0,(Table1_1[[#This Row],[Total_Spend]]*(Table1_1[[#This Row],[NumCatalogPurchases]]/Table1_1[[#This Row],[Total_Purchases]]))),2)</f>
        <v>430.94</v>
      </c>
      <c r="AG2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9" s="6">
        <f ca="1">YEAR(TODAY())-B229</f>
        <v>62</v>
      </c>
      <c r="AI2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9" t="s">
        <v>30</v>
      </c>
    </row>
    <row r="230" spans="1:36" x14ac:dyDescent="0.3">
      <c r="A230">
        <v>1139</v>
      </c>
      <c r="B230">
        <v>1984</v>
      </c>
      <c r="C230" t="s">
        <v>37</v>
      </c>
      <c r="D230" t="s">
        <v>33</v>
      </c>
      <c r="E230">
        <v>73356</v>
      </c>
      <c r="F230">
        <v>0</v>
      </c>
      <c r="G230">
        <v>0</v>
      </c>
      <c r="H230" s="2" t="str">
        <f ca="1">TEXT(Table1_1[[#This Row],[Dt_Customer]],"yyyy-mm-dd")</f>
        <v>2014-02-06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1</v>
      </c>
      <c r="AA230">
        <v>0</v>
      </c>
      <c r="AB230">
        <f>Table1_1[[#This Row],[MntWines]]+Table1_1[[#This Row],[MntFruits]]+Table1_1[[#This Row],[MntMeatProducts]]+Table1_1[[#This Row],[MntFishProducts]]+Table1_1[[#This Row],[MntSweetProducts]]+Table1_1[[#This Row],[MntGoldProds]]</f>
        <v>1512</v>
      </c>
      <c r="AC230">
        <f>Table1_1[[#This Row],[NumWebPurchases]]+Table1_1[[#This Row],[NumCatalogPurchases]]+Table1_1[[#This Row],[NumStorePurchases]]</f>
        <v>21</v>
      </c>
      <c r="AD230">
        <f>ROUND(IF(Table1_1[[#This Row],[Total_Purchases]]=0,0,(Table1_1[[#This Row],[Total_Spend]]*(Table1_1[[#This Row],[NumWebPurchases]]/Table1_1[[#This Row],[Total_Purchases]]))),2)</f>
        <v>360</v>
      </c>
      <c r="AE230">
        <f>ROUND(IF(Table1_1[[#This Row],[Total_Purchases]]=0,0,(Table1_1[[#This Row],[Total_Spend]]*(Table1_1[[#This Row],[NumStorePurchases]]/Table1_1[[#This Row],[Total_Purchases]]))),2)</f>
        <v>360</v>
      </c>
      <c r="AF230">
        <f>ROUND(IF(Table1_1[[#This Row],[Total_Purchases]]=0,0,(Table1_1[[#This Row],[Total_Spend]]*(Table1_1[[#This Row],[NumCatalogPurchases]]/Table1_1[[#This Row],[Total_Purchases]]))),2)</f>
        <v>792</v>
      </c>
      <c r="AG2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30" s="6">
        <f ca="1">YEAR(TODAY())-B230</f>
        <v>42</v>
      </c>
      <c r="AI2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30" t="s">
        <v>30</v>
      </c>
    </row>
    <row r="231" spans="1:36" x14ac:dyDescent="0.3">
      <c r="A231">
        <v>1142</v>
      </c>
      <c r="B231">
        <v>1953</v>
      </c>
      <c r="C231" t="s">
        <v>37</v>
      </c>
      <c r="D231" t="s">
        <v>33</v>
      </c>
      <c r="E231">
        <v>55707</v>
      </c>
      <c r="F231">
        <v>0</v>
      </c>
      <c r="G231">
        <v>1</v>
      </c>
      <c r="H231" s="2" t="str">
        <f ca="1">TEXT(Table1_1[[#This Row],[Dt_Customer]],"yyyy-mm-dd")</f>
        <v>2013-12-22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>Table1_1[[#This Row],[MntWines]]+Table1_1[[#This Row],[MntFruits]]+Table1_1[[#This Row],[MntMeatProducts]]+Table1_1[[#This Row],[MntFishProducts]]+Table1_1[[#This Row],[MntSweetProducts]]+Table1_1[[#This Row],[MntGoldProds]]</f>
        <v>428</v>
      </c>
      <c r="AC231">
        <f>Table1_1[[#This Row],[NumWebPurchases]]+Table1_1[[#This Row],[NumCatalogPurchases]]+Table1_1[[#This Row],[NumStorePurchases]]</f>
        <v>14</v>
      </c>
      <c r="AD231">
        <f>ROUND(IF(Table1_1[[#This Row],[Total_Purchases]]=0,0,(Table1_1[[#This Row],[Total_Spend]]*(Table1_1[[#This Row],[NumWebPurchases]]/Table1_1[[#This Row],[Total_Purchases]]))),2)</f>
        <v>91.71</v>
      </c>
      <c r="AE231">
        <f>ROUND(IF(Table1_1[[#This Row],[Total_Purchases]]=0,0,(Table1_1[[#This Row],[Total_Spend]]*(Table1_1[[#This Row],[NumStorePurchases]]/Table1_1[[#This Row],[Total_Purchases]]))),2)</f>
        <v>275.14</v>
      </c>
      <c r="AF231">
        <f>ROUND(IF(Table1_1[[#This Row],[Total_Purchases]]=0,0,(Table1_1[[#This Row],[Total_Spend]]*(Table1_1[[#This Row],[NumCatalogPurchases]]/Table1_1[[#This Row],[Total_Purchases]]))),2)</f>
        <v>61.14</v>
      </c>
      <c r="AG2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31" s="6">
        <f ca="1">YEAR(TODAY())-B231</f>
        <v>73</v>
      </c>
      <c r="AI2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31" t="s">
        <v>30</v>
      </c>
    </row>
    <row r="232" spans="1:36" x14ac:dyDescent="0.3">
      <c r="A232">
        <v>1143</v>
      </c>
      <c r="B232">
        <v>1972</v>
      </c>
      <c r="C232" t="s">
        <v>28</v>
      </c>
      <c r="D232" t="s">
        <v>33</v>
      </c>
      <c r="E232">
        <v>22063</v>
      </c>
      <c r="F232">
        <v>1</v>
      </c>
      <c r="G232">
        <v>0</v>
      </c>
      <c r="H232" s="2" t="str">
        <f ca="1">TEXT(Table1_1[[#This Row],[Dt_Customer]],"yyyy-mm-dd")</f>
        <v>2013-08-08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232">
        <f>Table1_1[[#This Row],[NumWebPurchases]]+Table1_1[[#This Row],[NumCatalogPurchases]]+Table1_1[[#This Row],[NumStorePurchases]]</f>
        <v>5</v>
      </c>
      <c r="AD232">
        <f>ROUND(IF(Table1_1[[#This Row],[Total_Purchases]]=0,0,(Table1_1[[#This Row],[Total_Spend]]*(Table1_1[[#This Row],[NumWebPurchases]]/Table1_1[[#This Row],[Total_Purchases]]))),2)</f>
        <v>22</v>
      </c>
      <c r="AE232">
        <f>ROUND(IF(Table1_1[[#This Row],[Total_Purchases]]=0,0,(Table1_1[[#This Row],[Total_Spend]]*(Table1_1[[#This Row],[NumStorePurchases]]/Table1_1[[#This Row],[Total_Purchases]]))),2)</f>
        <v>33</v>
      </c>
      <c r="AF232">
        <f>ROUND(IF(Table1_1[[#This Row],[Total_Purchases]]=0,0,(Table1_1[[#This Row],[Total_Spend]]*(Table1_1[[#This Row],[NumCatalogPurchases]]/Table1_1[[#This Row],[Total_Purchases]]))),2)</f>
        <v>0</v>
      </c>
      <c r="AG2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32" s="6">
        <f ca="1">YEAR(TODAY())-B232</f>
        <v>54</v>
      </c>
      <c r="AI2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32" t="s">
        <v>32</v>
      </c>
    </row>
    <row r="233" spans="1:36" x14ac:dyDescent="0.3">
      <c r="A233">
        <v>1146</v>
      </c>
      <c r="B233">
        <v>1949</v>
      </c>
      <c r="C233" t="s">
        <v>41</v>
      </c>
      <c r="D233" t="s">
        <v>35</v>
      </c>
      <c r="E233">
        <v>49912</v>
      </c>
      <c r="F233">
        <v>0</v>
      </c>
      <c r="G233">
        <v>1</v>
      </c>
      <c r="H233" s="2" t="str">
        <f ca="1">TEXT(Table1_1[[#This Row],[Dt_Customer]],"yyyy-mm-dd")</f>
        <v>2012-09-07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f>Table1_1[[#This Row],[MntWines]]+Table1_1[[#This Row],[MntFruits]]+Table1_1[[#This Row],[MntMeatProducts]]+Table1_1[[#This Row],[MntFishProducts]]+Table1_1[[#This Row],[MntSweetProducts]]+Table1_1[[#This Row],[MntGoldProds]]</f>
        <v>874</v>
      </c>
      <c r="AC233">
        <f>Table1_1[[#This Row],[NumWebPurchases]]+Table1_1[[#This Row],[NumCatalogPurchases]]+Table1_1[[#This Row],[NumStorePurchases]]</f>
        <v>22</v>
      </c>
      <c r="AD233">
        <f>ROUND(IF(Table1_1[[#This Row],[Total_Purchases]]=0,0,(Table1_1[[#This Row],[Total_Spend]]*(Table1_1[[#This Row],[NumWebPurchases]]/Table1_1[[#This Row],[Total_Purchases]]))),2)</f>
        <v>397.27</v>
      </c>
      <c r="AE233">
        <f>ROUND(IF(Table1_1[[#This Row],[Total_Purchases]]=0,0,(Table1_1[[#This Row],[Total_Spend]]*(Table1_1[[#This Row],[NumStorePurchases]]/Table1_1[[#This Row],[Total_Purchases]]))),2)</f>
        <v>278.08999999999997</v>
      </c>
      <c r="AF233">
        <f>ROUND(IF(Table1_1[[#This Row],[Total_Purchases]]=0,0,(Table1_1[[#This Row],[Total_Spend]]*(Table1_1[[#This Row],[NumCatalogPurchases]]/Table1_1[[#This Row],[Total_Purchases]]))),2)</f>
        <v>198.64</v>
      </c>
      <c r="AG2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33" s="6">
        <f ca="1">YEAR(TODAY())-B233</f>
        <v>77</v>
      </c>
      <c r="AI2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33" t="s">
        <v>36</v>
      </c>
    </row>
    <row r="234" spans="1:36" x14ac:dyDescent="0.3">
      <c r="A234">
        <v>1150</v>
      </c>
      <c r="B234">
        <v>1899</v>
      </c>
      <c r="C234" t="s">
        <v>37</v>
      </c>
      <c r="D234" t="s">
        <v>35</v>
      </c>
      <c r="E234">
        <v>83532</v>
      </c>
      <c r="F234">
        <v>0</v>
      </c>
      <c r="G234">
        <v>0</v>
      </c>
      <c r="H234" s="2" t="str">
        <f ca="1">TEXT(Table1_1[[#This Row],[Dt_Customer]],"yyyy-mm-dd")</f>
        <v>2013-09-26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f>Table1_1[[#This Row],[MntWines]]+Table1_1[[#This Row],[MntFruits]]+Table1_1[[#This Row],[MntMeatProducts]]+Table1_1[[#This Row],[MntFishProducts]]+Table1_1[[#This Row],[MntSweetProducts]]+Table1_1[[#This Row],[MntGoldProds]]</f>
        <v>1853</v>
      </c>
      <c r="AC234">
        <f>Table1_1[[#This Row],[NumWebPurchases]]+Table1_1[[#This Row],[NumCatalogPurchases]]+Table1_1[[#This Row],[NumStorePurchases]]</f>
        <v>14</v>
      </c>
      <c r="AD234">
        <f>ROUND(IF(Table1_1[[#This Row],[Total_Purchases]]=0,0,(Table1_1[[#This Row],[Total_Spend]]*(Table1_1[[#This Row],[NumWebPurchases]]/Table1_1[[#This Row],[Total_Purchases]]))),2)</f>
        <v>529.42999999999995</v>
      </c>
      <c r="AE234">
        <f>ROUND(IF(Table1_1[[#This Row],[Total_Purchases]]=0,0,(Table1_1[[#This Row],[Total_Spend]]*(Table1_1[[#This Row],[NumStorePurchases]]/Table1_1[[#This Row],[Total_Purchases]]))),2)</f>
        <v>529.42999999999995</v>
      </c>
      <c r="AF234">
        <f>ROUND(IF(Table1_1[[#This Row],[Total_Purchases]]=0,0,(Table1_1[[#This Row],[Total_Spend]]*(Table1_1[[#This Row],[NumCatalogPurchases]]/Table1_1[[#This Row],[Total_Purchases]]))),2)</f>
        <v>794.14</v>
      </c>
      <c r="AG2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34" s="6">
        <f ca="1">YEAR(TODAY())-B234</f>
        <v>127</v>
      </c>
      <c r="AI2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34" t="s">
        <v>30</v>
      </c>
    </row>
    <row r="235" spans="1:36" x14ac:dyDescent="0.3">
      <c r="A235">
        <v>1158</v>
      </c>
      <c r="B235">
        <v>1966</v>
      </c>
      <c r="C235" t="s">
        <v>28</v>
      </c>
      <c r="D235" t="s">
        <v>29</v>
      </c>
      <c r="E235">
        <v>48877</v>
      </c>
      <c r="F235">
        <v>0</v>
      </c>
      <c r="G235">
        <v>1</v>
      </c>
      <c r="H235" s="2" t="str">
        <f ca="1">TEXT(Table1_1[[#This Row],[Dt_Customer]],"yyyy-mm-dd")</f>
        <v>2014-01-05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>Table1_1[[#This Row],[MntWines]]+Table1_1[[#This Row],[MntFruits]]+Table1_1[[#This Row],[MntMeatProducts]]+Table1_1[[#This Row],[MntFishProducts]]+Table1_1[[#This Row],[MntSweetProducts]]+Table1_1[[#This Row],[MntGoldProds]]</f>
        <v>144</v>
      </c>
      <c r="AC235">
        <f>Table1_1[[#This Row],[NumWebPurchases]]+Table1_1[[#This Row],[NumCatalogPurchases]]+Table1_1[[#This Row],[NumStorePurchases]]</f>
        <v>7</v>
      </c>
      <c r="AD235">
        <f>ROUND(IF(Table1_1[[#This Row],[Total_Purchases]]=0,0,(Table1_1[[#This Row],[Total_Spend]]*(Table1_1[[#This Row],[NumWebPurchases]]/Table1_1[[#This Row],[Total_Purchases]]))),2)</f>
        <v>61.71</v>
      </c>
      <c r="AE235">
        <f>ROUND(IF(Table1_1[[#This Row],[Total_Purchases]]=0,0,(Table1_1[[#This Row],[Total_Spend]]*(Table1_1[[#This Row],[NumStorePurchases]]/Table1_1[[#This Row],[Total_Purchases]]))),2)</f>
        <v>82.29</v>
      </c>
      <c r="AF235">
        <f>ROUND(IF(Table1_1[[#This Row],[Total_Purchases]]=0,0,(Table1_1[[#This Row],[Total_Spend]]*(Table1_1[[#This Row],[NumCatalogPurchases]]/Table1_1[[#This Row],[Total_Purchases]]))),2)</f>
        <v>0</v>
      </c>
      <c r="AG2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35" s="6">
        <f ca="1">YEAR(TODAY())-B235</f>
        <v>60</v>
      </c>
      <c r="AI2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35" t="s">
        <v>30</v>
      </c>
    </row>
    <row r="236" spans="1:36" x14ac:dyDescent="0.3">
      <c r="A236">
        <v>1160</v>
      </c>
      <c r="B236">
        <v>1970</v>
      </c>
      <c r="C236" t="s">
        <v>28</v>
      </c>
      <c r="D236" t="s">
        <v>33</v>
      </c>
      <c r="E236">
        <v>13260</v>
      </c>
      <c r="F236">
        <v>1</v>
      </c>
      <c r="G236">
        <v>1</v>
      </c>
      <c r="H236" s="2" t="str">
        <f ca="1">TEXT(Table1_1[[#This Row],[Dt_Customer]],"yyyy-mm-dd")</f>
        <v>2013-08-23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236">
        <f>Table1_1[[#This Row],[NumWebPurchases]]+Table1_1[[#This Row],[NumCatalogPurchases]]+Table1_1[[#This Row],[NumStorePurchases]]</f>
        <v>6</v>
      </c>
      <c r="AD236">
        <f>ROUND(IF(Table1_1[[#This Row],[Total_Purchases]]=0,0,(Table1_1[[#This Row],[Total_Spend]]*(Table1_1[[#This Row],[NumWebPurchases]]/Table1_1[[#This Row],[Total_Purchases]]))),2)</f>
        <v>24.5</v>
      </c>
      <c r="AE236">
        <f>ROUND(IF(Table1_1[[#This Row],[Total_Purchases]]=0,0,(Table1_1[[#This Row],[Total_Spend]]*(Table1_1[[#This Row],[NumStorePurchases]]/Table1_1[[#This Row],[Total_Purchases]]))),2)</f>
        <v>24.5</v>
      </c>
      <c r="AF236">
        <f>ROUND(IF(Table1_1[[#This Row],[Total_Purchases]]=0,0,(Table1_1[[#This Row],[Total_Spend]]*(Table1_1[[#This Row],[NumCatalogPurchases]]/Table1_1[[#This Row],[Total_Purchases]]))),2)</f>
        <v>0</v>
      </c>
      <c r="AG2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36" s="6">
        <f ca="1">YEAR(TODAY())-B236</f>
        <v>56</v>
      </c>
      <c r="AI2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36" t="s">
        <v>30</v>
      </c>
    </row>
    <row r="237" spans="1:36" x14ac:dyDescent="0.3">
      <c r="A237">
        <v>1162</v>
      </c>
      <c r="B237">
        <v>1987</v>
      </c>
      <c r="C237" t="s">
        <v>37</v>
      </c>
      <c r="D237" t="s">
        <v>31</v>
      </c>
      <c r="E237">
        <v>42000</v>
      </c>
      <c r="F237">
        <v>0</v>
      </c>
      <c r="G237">
        <v>0</v>
      </c>
      <c r="H237" s="2" t="str">
        <f ca="1">TEXT(Table1_1[[#This Row],[Dt_Customer]],"yyyy-mm-dd")</f>
        <v>2013-01-10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f>Table1_1[[#This Row],[MntWines]]+Table1_1[[#This Row],[MntFruits]]+Table1_1[[#This Row],[MntMeatProducts]]+Table1_1[[#This Row],[MntFishProducts]]+Table1_1[[#This Row],[MntSweetProducts]]+Table1_1[[#This Row],[MntGoldProds]]</f>
        <v>653</v>
      </c>
      <c r="AC237">
        <f>Table1_1[[#This Row],[NumWebPurchases]]+Table1_1[[#This Row],[NumCatalogPurchases]]+Table1_1[[#This Row],[NumStorePurchases]]</f>
        <v>18</v>
      </c>
      <c r="AD237">
        <f>ROUND(IF(Table1_1[[#This Row],[Total_Purchases]]=0,0,(Table1_1[[#This Row],[Total_Spend]]*(Table1_1[[#This Row],[NumWebPurchases]]/Table1_1[[#This Row],[Total_Purchases]]))),2)</f>
        <v>181.39</v>
      </c>
      <c r="AE237">
        <f>ROUND(IF(Table1_1[[#This Row],[Total_Purchases]]=0,0,(Table1_1[[#This Row],[Total_Spend]]*(Table1_1[[#This Row],[NumStorePurchases]]/Table1_1[[#This Row],[Total_Purchases]]))),2)</f>
        <v>399.06</v>
      </c>
      <c r="AF237">
        <f>ROUND(IF(Table1_1[[#This Row],[Total_Purchases]]=0,0,(Table1_1[[#This Row],[Total_Spend]]*(Table1_1[[#This Row],[NumCatalogPurchases]]/Table1_1[[#This Row],[Total_Purchases]]))),2)</f>
        <v>72.56</v>
      </c>
      <c r="AG2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37" s="6">
        <f ca="1">YEAR(TODAY())-B237</f>
        <v>39</v>
      </c>
      <c r="AI2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37" t="s">
        <v>30</v>
      </c>
    </row>
    <row r="238" spans="1:36" x14ac:dyDescent="0.3">
      <c r="A238">
        <v>1165</v>
      </c>
      <c r="B238">
        <v>1958</v>
      </c>
      <c r="C238" t="s">
        <v>37</v>
      </c>
      <c r="D238" t="s">
        <v>31</v>
      </c>
      <c r="E238">
        <v>50729</v>
      </c>
      <c r="F238">
        <v>1</v>
      </c>
      <c r="G238">
        <v>1</v>
      </c>
      <c r="H238" s="2" t="str">
        <f ca="1">TEXT(Table1_1[[#This Row],[Dt_Customer]],"yyyy-mm-dd")</f>
        <v>2013-05-02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>Table1_1[[#This Row],[MntWines]]+Table1_1[[#This Row],[MntFruits]]+Table1_1[[#This Row],[MntMeatProducts]]+Table1_1[[#This Row],[MntFishProducts]]+Table1_1[[#This Row],[MntSweetProducts]]+Table1_1[[#This Row],[MntGoldProds]]</f>
        <v>496</v>
      </c>
      <c r="AC238">
        <f>Table1_1[[#This Row],[NumWebPurchases]]+Table1_1[[#This Row],[NumCatalogPurchases]]+Table1_1[[#This Row],[NumStorePurchases]]</f>
        <v>15</v>
      </c>
      <c r="AD238">
        <f>ROUND(IF(Table1_1[[#This Row],[Total_Purchases]]=0,0,(Table1_1[[#This Row],[Total_Spend]]*(Table1_1[[#This Row],[NumWebPurchases]]/Table1_1[[#This Row],[Total_Purchases]]))),2)</f>
        <v>198.4</v>
      </c>
      <c r="AE238">
        <f>ROUND(IF(Table1_1[[#This Row],[Total_Purchases]]=0,0,(Table1_1[[#This Row],[Total_Spend]]*(Table1_1[[#This Row],[NumStorePurchases]]/Table1_1[[#This Row],[Total_Purchases]]))),2)</f>
        <v>231.47</v>
      </c>
      <c r="AF238">
        <f>ROUND(IF(Table1_1[[#This Row],[Total_Purchases]]=0,0,(Table1_1[[#This Row],[Total_Spend]]*(Table1_1[[#This Row],[NumCatalogPurchases]]/Table1_1[[#This Row],[Total_Purchases]]))),2)</f>
        <v>66.13</v>
      </c>
      <c r="AG2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38" s="6">
        <f ca="1">YEAR(TODAY())-B238</f>
        <v>68</v>
      </c>
      <c r="AI2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38" t="s">
        <v>43</v>
      </c>
    </row>
    <row r="239" spans="1:36" x14ac:dyDescent="0.3">
      <c r="A239">
        <v>1168</v>
      </c>
      <c r="B239">
        <v>1978</v>
      </c>
      <c r="C239" t="s">
        <v>37</v>
      </c>
      <c r="D239" t="s">
        <v>33</v>
      </c>
      <c r="E239">
        <v>72159</v>
      </c>
      <c r="F239">
        <v>0</v>
      </c>
      <c r="G239">
        <v>0</v>
      </c>
      <c r="H239" s="2" t="str">
        <f ca="1">TEXT(Table1_1[[#This Row],[Dt_Customer]],"yyyy-mm-dd")</f>
        <v>2012-10-29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>Table1_1[[#This Row],[MntWines]]+Table1_1[[#This Row],[MntFruits]]+Table1_1[[#This Row],[MntMeatProducts]]+Table1_1[[#This Row],[MntFishProducts]]+Table1_1[[#This Row],[MntSweetProducts]]+Table1_1[[#This Row],[MntGoldProds]]</f>
        <v>1401</v>
      </c>
      <c r="AC239">
        <f>Table1_1[[#This Row],[NumWebPurchases]]+Table1_1[[#This Row],[NumCatalogPurchases]]+Table1_1[[#This Row],[NumStorePurchases]]</f>
        <v>20</v>
      </c>
      <c r="AD239">
        <f>ROUND(IF(Table1_1[[#This Row],[Total_Purchases]]=0,0,(Table1_1[[#This Row],[Total_Spend]]*(Table1_1[[#This Row],[NumWebPurchases]]/Table1_1[[#This Row],[Total_Purchases]]))),2)</f>
        <v>280.2</v>
      </c>
      <c r="AE239">
        <f>ROUND(IF(Table1_1[[#This Row],[Total_Purchases]]=0,0,(Table1_1[[#This Row],[Total_Spend]]*(Table1_1[[#This Row],[NumStorePurchases]]/Table1_1[[#This Row],[Total_Purchases]]))),2)</f>
        <v>700.5</v>
      </c>
      <c r="AF239">
        <f>ROUND(IF(Table1_1[[#This Row],[Total_Purchases]]=0,0,(Table1_1[[#This Row],[Total_Spend]]*(Table1_1[[#This Row],[NumCatalogPurchases]]/Table1_1[[#This Row],[Total_Purchases]]))),2)</f>
        <v>420.3</v>
      </c>
      <c r="AG2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39" s="6">
        <f ca="1">YEAR(TODAY())-B239</f>
        <v>48</v>
      </c>
      <c r="AI2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39" t="s">
        <v>30</v>
      </c>
    </row>
    <row r="240" spans="1:36" x14ac:dyDescent="0.3">
      <c r="A240">
        <v>1170</v>
      </c>
      <c r="B240">
        <v>1975</v>
      </c>
      <c r="C240" t="s">
        <v>28</v>
      </c>
      <c r="D240" t="s">
        <v>33</v>
      </c>
      <c r="E240">
        <v>27573</v>
      </c>
      <c r="F240">
        <v>1</v>
      </c>
      <c r="G240">
        <v>0</v>
      </c>
      <c r="H240" s="2" t="str">
        <f ca="1">TEXT(Table1_1[[#This Row],[Dt_Customer]],"yyyy-mm-dd")</f>
        <v>2013-03-25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>Table1_1[[#This Row],[MntWines]]+Table1_1[[#This Row],[MntFruits]]+Table1_1[[#This Row],[MntMeatProducts]]+Table1_1[[#This Row],[MntFishProducts]]+Table1_1[[#This Row],[MntSweetProducts]]+Table1_1[[#This Row],[MntGoldProds]]</f>
        <v>244</v>
      </c>
      <c r="AC240">
        <f>Table1_1[[#This Row],[NumWebPurchases]]+Table1_1[[#This Row],[NumCatalogPurchases]]+Table1_1[[#This Row],[NumStorePurchases]]</f>
        <v>10</v>
      </c>
      <c r="AD240">
        <f>ROUND(IF(Table1_1[[#This Row],[Total_Purchases]]=0,0,(Table1_1[[#This Row],[Total_Spend]]*(Table1_1[[#This Row],[NumWebPurchases]]/Table1_1[[#This Row],[Total_Purchases]]))),2)</f>
        <v>122</v>
      </c>
      <c r="AE240">
        <f>ROUND(IF(Table1_1[[#This Row],[Total_Purchases]]=0,0,(Table1_1[[#This Row],[Total_Spend]]*(Table1_1[[#This Row],[NumStorePurchases]]/Table1_1[[#This Row],[Total_Purchases]]))),2)</f>
        <v>97.6</v>
      </c>
      <c r="AF240">
        <f>ROUND(IF(Table1_1[[#This Row],[Total_Purchases]]=0,0,(Table1_1[[#This Row],[Total_Spend]]*(Table1_1[[#This Row],[NumCatalogPurchases]]/Table1_1[[#This Row],[Total_Purchases]]))),2)</f>
        <v>24.4</v>
      </c>
      <c r="AG2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40" s="6">
        <f ca="1">YEAR(TODAY())-B240</f>
        <v>51</v>
      </c>
      <c r="AI2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40" t="s">
        <v>30</v>
      </c>
    </row>
    <row r="241" spans="1:36" x14ac:dyDescent="0.3">
      <c r="A241">
        <v>1172</v>
      </c>
      <c r="B241">
        <v>1983</v>
      </c>
      <c r="C241" t="s">
        <v>37</v>
      </c>
      <c r="D241" t="s">
        <v>33</v>
      </c>
      <c r="E241">
        <v>92491</v>
      </c>
      <c r="F241">
        <v>0</v>
      </c>
      <c r="G241">
        <v>0</v>
      </c>
      <c r="H241" s="2" t="str">
        <f ca="1">TEXT(Table1_1[[#This Row],[Dt_Customer]],"yyyy-mm-dd")</f>
        <v>2013-05-01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0</v>
      </c>
      <c r="AB241">
        <f>Table1_1[[#This Row],[MntWines]]+Table1_1[[#This Row],[MntFruits]]+Table1_1[[#This Row],[MntMeatProducts]]+Table1_1[[#This Row],[MntFishProducts]]+Table1_1[[#This Row],[MntSweetProducts]]+Table1_1[[#This Row],[MntGoldProds]]</f>
        <v>2034</v>
      </c>
      <c r="AC241">
        <f>Table1_1[[#This Row],[NumWebPurchases]]+Table1_1[[#This Row],[NumCatalogPurchases]]+Table1_1[[#This Row],[NumStorePurchases]]</f>
        <v>24</v>
      </c>
      <c r="AD241">
        <f>ROUND(IF(Table1_1[[#This Row],[Total_Purchases]]=0,0,(Table1_1[[#This Row],[Total_Spend]]*(Table1_1[[#This Row],[NumWebPurchases]]/Table1_1[[#This Row],[Total_Purchases]]))),2)</f>
        <v>593.25</v>
      </c>
      <c r="AE241">
        <f>ROUND(IF(Table1_1[[#This Row],[Total_Purchases]]=0,0,(Table1_1[[#This Row],[Total_Spend]]*(Table1_1[[#This Row],[NumStorePurchases]]/Table1_1[[#This Row],[Total_Purchases]]))),2)</f>
        <v>1017</v>
      </c>
      <c r="AF241">
        <f>ROUND(IF(Table1_1[[#This Row],[Total_Purchases]]=0,0,(Table1_1[[#This Row],[Total_Spend]]*(Table1_1[[#This Row],[NumCatalogPurchases]]/Table1_1[[#This Row],[Total_Purchases]]))),2)</f>
        <v>423.75</v>
      </c>
      <c r="AG2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41" s="6">
        <f ca="1">YEAR(TODAY())-B241</f>
        <v>43</v>
      </c>
      <c r="AI2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41" t="s">
        <v>30</v>
      </c>
    </row>
    <row r="242" spans="1:36" x14ac:dyDescent="0.3">
      <c r="A242">
        <v>1173</v>
      </c>
      <c r="B242">
        <v>1947</v>
      </c>
      <c r="C242" t="s">
        <v>41</v>
      </c>
      <c r="D242" t="s">
        <v>35</v>
      </c>
      <c r="E242">
        <v>77632</v>
      </c>
      <c r="F242">
        <v>0</v>
      </c>
      <c r="G242">
        <v>0</v>
      </c>
      <c r="H242" s="2" t="str">
        <f ca="1">TEXT(Table1_1[[#This Row],[Dt_Customer]],"yyyy-mm-dd")</f>
        <v>2013-03-10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f>Table1_1[[#This Row],[MntWines]]+Table1_1[[#This Row],[MntFruits]]+Table1_1[[#This Row],[MntMeatProducts]]+Table1_1[[#This Row],[MntFishProducts]]+Table1_1[[#This Row],[MntSweetProducts]]+Table1_1[[#This Row],[MntGoldProds]]</f>
        <v>2252</v>
      </c>
      <c r="AC242">
        <f>Table1_1[[#This Row],[NumWebPurchases]]+Table1_1[[#This Row],[NumCatalogPurchases]]+Table1_1[[#This Row],[NumStorePurchases]]</f>
        <v>12</v>
      </c>
      <c r="AD242">
        <f>ROUND(IF(Table1_1[[#This Row],[Total_Purchases]]=0,0,(Table1_1[[#This Row],[Total_Spend]]*(Table1_1[[#This Row],[NumWebPurchases]]/Table1_1[[#This Row],[Total_Purchases]]))),2)</f>
        <v>750.67</v>
      </c>
      <c r="AE242">
        <f>ROUND(IF(Table1_1[[#This Row],[Total_Purchases]]=0,0,(Table1_1[[#This Row],[Total_Spend]]*(Table1_1[[#This Row],[NumStorePurchases]]/Table1_1[[#This Row],[Total_Purchases]]))),2)</f>
        <v>1126</v>
      </c>
      <c r="AF242">
        <f>ROUND(IF(Table1_1[[#This Row],[Total_Purchases]]=0,0,(Table1_1[[#This Row],[Total_Spend]]*(Table1_1[[#This Row],[NumCatalogPurchases]]/Table1_1[[#This Row],[Total_Purchases]]))),2)</f>
        <v>375.33</v>
      </c>
      <c r="AG2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42" s="6">
        <f ca="1">YEAR(TODAY())-B242</f>
        <v>79</v>
      </c>
      <c r="AI2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42" t="s">
        <v>30</v>
      </c>
    </row>
    <row r="243" spans="1:36" x14ac:dyDescent="0.3">
      <c r="A243">
        <v>1175</v>
      </c>
      <c r="B243">
        <v>1983</v>
      </c>
      <c r="C243" t="s">
        <v>41</v>
      </c>
      <c r="D243" t="s">
        <v>33</v>
      </c>
      <c r="E243">
        <v>36262</v>
      </c>
      <c r="F243">
        <v>0</v>
      </c>
      <c r="G243">
        <v>0</v>
      </c>
      <c r="H243" s="2" t="str">
        <f ca="1">TEXT(Table1_1[[#This Row],[Dt_Customer]],"yyyy-mm-dd")</f>
        <v>2013-09-20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f>Table1_1[[#This Row],[MntWines]]+Table1_1[[#This Row],[MntFruits]]+Table1_1[[#This Row],[MntMeatProducts]]+Table1_1[[#This Row],[MntFishProducts]]+Table1_1[[#This Row],[MntSweetProducts]]+Table1_1[[#This Row],[MntGoldProds]]</f>
        <v>426</v>
      </c>
      <c r="AC243">
        <f>Table1_1[[#This Row],[NumWebPurchases]]+Table1_1[[#This Row],[NumCatalogPurchases]]+Table1_1[[#This Row],[NumStorePurchases]]</f>
        <v>11</v>
      </c>
      <c r="AD243">
        <f>ROUND(IF(Table1_1[[#This Row],[Total_Purchases]]=0,0,(Table1_1[[#This Row],[Total_Spend]]*(Table1_1[[#This Row],[NumWebPurchases]]/Table1_1[[#This Row],[Total_Purchases]]))),2)</f>
        <v>116.18</v>
      </c>
      <c r="AE243">
        <f>ROUND(IF(Table1_1[[#This Row],[Total_Purchases]]=0,0,(Table1_1[[#This Row],[Total_Spend]]*(Table1_1[[#This Row],[NumStorePurchases]]/Table1_1[[#This Row],[Total_Purchases]]))),2)</f>
        <v>116.18</v>
      </c>
      <c r="AF243">
        <f>ROUND(IF(Table1_1[[#This Row],[Total_Purchases]]=0,0,(Table1_1[[#This Row],[Total_Spend]]*(Table1_1[[#This Row],[NumCatalogPurchases]]/Table1_1[[#This Row],[Total_Purchases]]))),2)</f>
        <v>193.64</v>
      </c>
      <c r="AG2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43" s="6">
        <f ca="1">YEAR(TODAY())-B243</f>
        <v>43</v>
      </c>
      <c r="AI2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43" t="s">
        <v>30</v>
      </c>
    </row>
    <row r="244" spans="1:36" x14ac:dyDescent="0.3">
      <c r="A244">
        <v>1176</v>
      </c>
      <c r="B244">
        <v>1973</v>
      </c>
      <c r="C244" t="s">
        <v>28</v>
      </c>
      <c r="D244" t="s">
        <v>33</v>
      </c>
      <c r="E244">
        <v>26228</v>
      </c>
      <c r="F244">
        <v>1</v>
      </c>
      <c r="G244">
        <v>0</v>
      </c>
      <c r="H244" s="2" t="str">
        <f ca="1">TEXT(Table1_1[[#This Row],[Dt_Customer]],"yyyy-mm-dd")</f>
        <v>2013-09-22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244">
        <f>Table1_1[[#This Row],[NumWebPurchases]]+Table1_1[[#This Row],[NumCatalogPurchases]]+Table1_1[[#This Row],[NumStorePurchases]]</f>
        <v>3</v>
      </c>
      <c r="AD244">
        <f>ROUND(IF(Table1_1[[#This Row],[Total_Purchases]]=0,0,(Table1_1[[#This Row],[Total_Spend]]*(Table1_1[[#This Row],[NumWebPurchases]]/Table1_1[[#This Row],[Total_Purchases]]))),2)</f>
        <v>8.33</v>
      </c>
      <c r="AE244">
        <f>ROUND(IF(Table1_1[[#This Row],[Total_Purchases]]=0,0,(Table1_1[[#This Row],[Total_Spend]]*(Table1_1[[#This Row],[NumStorePurchases]]/Table1_1[[#This Row],[Total_Purchases]]))),2)</f>
        <v>16.670000000000002</v>
      </c>
      <c r="AF244">
        <f>ROUND(IF(Table1_1[[#This Row],[Total_Purchases]]=0,0,(Table1_1[[#This Row],[Total_Spend]]*(Table1_1[[#This Row],[NumCatalogPurchases]]/Table1_1[[#This Row],[Total_Purchases]]))),2)</f>
        <v>0</v>
      </c>
      <c r="AG2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44" s="6">
        <f ca="1">YEAR(TODAY())-B244</f>
        <v>53</v>
      </c>
      <c r="AI2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44" t="s">
        <v>30</v>
      </c>
    </row>
    <row r="245" spans="1:36" x14ac:dyDescent="0.3">
      <c r="A245">
        <v>1177</v>
      </c>
      <c r="B245">
        <v>1966</v>
      </c>
      <c r="C245" t="s">
        <v>41</v>
      </c>
      <c r="D245" t="s">
        <v>35</v>
      </c>
      <c r="E245">
        <v>49618</v>
      </c>
      <c r="F245">
        <v>1</v>
      </c>
      <c r="G245">
        <v>1</v>
      </c>
      <c r="H245" s="2" t="str">
        <f ca="1">TEXT(Table1_1[[#This Row],[Dt_Customer]],"yyyy-mm-dd")</f>
        <v>2013-01-26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>Table1_1[[#This Row],[MntWines]]+Table1_1[[#This Row],[MntFruits]]+Table1_1[[#This Row],[MntMeatProducts]]+Table1_1[[#This Row],[MntFishProducts]]+Table1_1[[#This Row],[MntSweetProducts]]+Table1_1[[#This Row],[MntGoldProds]]</f>
        <v>129</v>
      </c>
      <c r="AC245">
        <f>Table1_1[[#This Row],[NumWebPurchases]]+Table1_1[[#This Row],[NumCatalogPurchases]]+Table1_1[[#This Row],[NumStorePurchases]]</f>
        <v>7</v>
      </c>
      <c r="AD245">
        <f>ROUND(IF(Table1_1[[#This Row],[Total_Purchases]]=0,0,(Table1_1[[#This Row],[Total_Spend]]*(Table1_1[[#This Row],[NumWebPurchases]]/Table1_1[[#This Row],[Total_Purchases]]))),2)</f>
        <v>55.29</v>
      </c>
      <c r="AE245">
        <f>ROUND(IF(Table1_1[[#This Row],[Total_Purchases]]=0,0,(Table1_1[[#This Row],[Total_Spend]]*(Table1_1[[#This Row],[NumStorePurchases]]/Table1_1[[#This Row],[Total_Purchases]]))),2)</f>
        <v>55.29</v>
      </c>
      <c r="AF245">
        <f>ROUND(IF(Table1_1[[#This Row],[Total_Purchases]]=0,0,(Table1_1[[#This Row],[Total_Spend]]*(Table1_1[[#This Row],[NumCatalogPurchases]]/Table1_1[[#This Row],[Total_Purchases]]))),2)</f>
        <v>18.43</v>
      </c>
      <c r="AG2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45" s="6">
        <f ca="1">YEAR(TODAY())-B245</f>
        <v>60</v>
      </c>
      <c r="AI2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45" t="s">
        <v>30</v>
      </c>
    </row>
    <row r="246" spans="1:36" x14ac:dyDescent="0.3">
      <c r="A246">
        <v>1183</v>
      </c>
      <c r="B246">
        <v>1949</v>
      </c>
      <c r="C246" t="s">
        <v>41</v>
      </c>
      <c r="D246" t="s">
        <v>33</v>
      </c>
      <c r="E246">
        <v>36408</v>
      </c>
      <c r="F246">
        <v>1</v>
      </c>
      <c r="G246">
        <v>1</v>
      </c>
      <c r="H246" s="2" t="str">
        <f ca="1">TEXT(Table1_1[[#This Row],[Dt_Customer]],"yyyy-mm-dd")</f>
        <v>2013-09-21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246">
        <f>Table1_1[[#This Row],[NumWebPurchases]]+Table1_1[[#This Row],[NumCatalogPurchases]]+Table1_1[[#This Row],[NumStorePurchases]]</f>
        <v>3</v>
      </c>
      <c r="AD246">
        <f>ROUND(IF(Table1_1[[#This Row],[Total_Purchases]]=0,0,(Table1_1[[#This Row],[Total_Spend]]*(Table1_1[[#This Row],[NumWebPurchases]]/Table1_1[[#This Row],[Total_Purchases]]))),2)</f>
        <v>7.33</v>
      </c>
      <c r="AE246">
        <f>ROUND(IF(Table1_1[[#This Row],[Total_Purchases]]=0,0,(Table1_1[[#This Row],[Total_Spend]]*(Table1_1[[#This Row],[NumStorePurchases]]/Table1_1[[#This Row],[Total_Purchases]]))),2)</f>
        <v>14.67</v>
      </c>
      <c r="AF246">
        <f>ROUND(IF(Table1_1[[#This Row],[Total_Purchases]]=0,0,(Table1_1[[#This Row],[Total_Spend]]*(Table1_1[[#This Row],[NumCatalogPurchases]]/Table1_1[[#This Row],[Total_Purchases]]))),2)</f>
        <v>0</v>
      </c>
      <c r="AG2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46" s="6">
        <f ca="1">YEAR(TODAY())-B246</f>
        <v>77</v>
      </c>
      <c r="AI2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46" t="s">
        <v>39</v>
      </c>
    </row>
    <row r="247" spans="1:36" x14ac:dyDescent="0.3">
      <c r="A247">
        <v>1184</v>
      </c>
      <c r="B247">
        <v>1968</v>
      </c>
      <c r="C247" t="s">
        <v>37</v>
      </c>
      <c r="D247" t="s">
        <v>29</v>
      </c>
      <c r="E247">
        <v>69674</v>
      </c>
      <c r="F247">
        <v>0</v>
      </c>
      <c r="G247">
        <v>2</v>
      </c>
      <c r="H247" s="2" t="str">
        <f ca="1">TEXT(Table1_1[[#This Row],[Dt_Customer]],"yyyy-mm-dd")</f>
        <v>2013-05-22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f>Table1_1[[#This Row],[MntWines]]+Table1_1[[#This Row],[MntFruits]]+Table1_1[[#This Row],[MntMeatProducts]]+Table1_1[[#This Row],[MntFishProducts]]+Table1_1[[#This Row],[MntSweetProducts]]+Table1_1[[#This Row],[MntGoldProds]]</f>
        <v>845</v>
      </c>
      <c r="AC247">
        <f>Table1_1[[#This Row],[NumWebPurchases]]+Table1_1[[#This Row],[NumCatalogPurchases]]+Table1_1[[#This Row],[NumStorePurchases]]</f>
        <v>22</v>
      </c>
      <c r="AD247">
        <f>ROUND(IF(Table1_1[[#This Row],[Total_Purchases]]=0,0,(Table1_1[[#This Row],[Total_Spend]]*(Table1_1[[#This Row],[NumWebPurchases]]/Table1_1[[#This Row],[Total_Purchases]]))),2)</f>
        <v>384.09</v>
      </c>
      <c r="AE247">
        <f>ROUND(IF(Table1_1[[#This Row],[Total_Purchases]]=0,0,(Table1_1[[#This Row],[Total_Spend]]*(Table1_1[[#This Row],[NumStorePurchases]]/Table1_1[[#This Row],[Total_Purchases]]))),2)</f>
        <v>384.09</v>
      </c>
      <c r="AF247">
        <f>ROUND(IF(Table1_1[[#This Row],[Total_Purchases]]=0,0,(Table1_1[[#This Row],[Total_Spend]]*(Table1_1[[#This Row],[NumCatalogPurchases]]/Table1_1[[#This Row],[Total_Purchases]]))),2)</f>
        <v>76.819999999999993</v>
      </c>
      <c r="AG2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47" s="6">
        <f ca="1">YEAR(TODAY())-B247</f>
        <v>58</v>
      </c>
      <c r="AI2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47" t="s">
        <v>43</v>
      </c>
    </row>
    <row r="248" spans="1:36" x14ac:dyDescent="0.3">
      <c r="A248">
        <v>1204</v>
      </c>
      <c r="B248">
        <v>1970</v>
      </c>
      <c r="C248" t="s">
        <v>37</v>
      </c>
      <c r="D248" t="s">
        <v>33</v>
      </c>
      <c r="E248">
        <v>67536</v>
      </c>
      <c r="F248">
        <v>0</v>
      </c>
      <c r="G248">
        <v>1</v>
      </c>
      <c r="H248" s="2" t="str">
        <f ca="1">TEXT(Table1_1[[#This Row],[Dt_Customer]],"yyyy-mm-dd")</f>
        <v>2013-05-22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f>Table1_1[[#This Row],[MntWines]]+Table1_1[[#This Row],[MntFruits]]+Table1_1[[#This Row],[MntMeatProducts]]+Table1_1[[#This Row],[MntFishProducts]]+Table1_1[[#This Row],[MntSweetProducts]]+Table1_1[[#This Row],[MntGoldProds]]</f>
        <v>1829</v>
      </c>
      <c r="AC248">
        <f>Table1_1[[#This Row],[NumWebPurchases]]+Table1_1[[#This Row],[NumCatalogPurchases]]+Table1_1[[#This Row],[NumStorePurchases]]</f>
        <v>27</v>
      </c>
      <c r="AD248">
        <f>ROUND(IF(Table1_1[[#This Row],[Total_Purchases]]=0,0,(Table1_1[[#This Row],[Total_Spend]]*(Table1_1[[#This Row],[NumWebPurchases]]/Table1_1[[#This Row],[Total_Purchases]]))),2)</f>
        <v>745.15</v>
      </c>
      <c r="AE248">
        <f>ROUND(IF(Table1_1[[#This Row],[Total_Purchases]]=0,0,(Table1_1[[#This Row],[Total_Spend]]*(Table1_1[[#This Row],[NumStorePurchases]]/Table1_1[[#This Row],[Total_Purchases]]))),2)</f>
        <v>745.15</v>
      </c>
      <c r="AF248">
        <f>ROUND(IF(Table1_1[[#This Row],[Total_Purchases]]=0,0,(Table1_1[[#This Row],[Total_Spend]]*(Table1_1[[#This Row],[NumCatalogPurchases]]/Table1_1[[#This Row],[Total_Purchases]]))),2)</f>
        <v>338.7</v>
      </c>
      <c r="AG2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48" s="6">
        <f ca="1">YEAR(TODAY())-B248</f>
        <v>56</v>
      </c>
      <c r="AI2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48" t="s">
        <v>43</v>
      </c>
    </row>
    <row r="249" spans="1:36" x14ac:dyDescent="0.3">
      <c r="A249">
        <v>1212</v>
      </c>
      <c r="B249">
        <v>1973</v>
      </c>
      <c r="C249" t="s">
        <v>28</v>
      </c>
      <c r="D249" t="s">
        <v>33</v>
      </c>
      <c r="E249">
        <v>52845</v>
      </c>
      <c r="F249">
        <v>1</v>
      </c>
      <c r="G249">
        <v>0</v>
      </c>
      <c r="H249" s="2" t="str">
        <f ca="1">TEXT(Table1_1[[#This Row],[Dt_Customer]],"yyyy-mm-dd")</f>
        <v>2013-08-13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f>Table1_1[[#This Row],[MntWines]]+Table1_1[[#This Row],[MntFruits]]+Table1_1[[#This Row],[MntMeatProducts]]+Table1_1[[#This Row],[MntFishProducts]]+Table1_1[[#This Row],[MntSweetProducts]]+Table1_1[[#This Row],[MntGoldProds]]</f>
        <v>936</v>
      </c>
      <c r="AC249">
        <f>Table1_1[[#This Row],[NumWebPurchases]]+Table1_1[[#This Row],[NumCatalogPurchases]]+Table1_1[[#This Row],[NumStorePurchases]]</f>
        <v>22</v>
      </c>
      <c r="AD249">
        <f>ROUND(IF(Table1_1[[#This Row],[Total_Purchases]]=0,0,(Table1_1[[#This Row],[Total_Spend]]*(Table1_1[[#This Row],[NumWebPurchases]]/Table1_1[[#This Row],[Total_Purchases]]))),2)</f>
        <v>340.36</v>
      </c>
      <c r="AE249">
        <f>ROUND(IF(Table1_1[[#This Row],[Total_Purchases]]=0,0,(Table1_1[[#This Row],[Total_Spend]]*(Table1_1[[#This Row],[NumStorePurchases]]/Table1_1[[#This Row],[Total_Purchases]]))),2)</f>
        <v>255.27</v>
      </c>
      <c r="AF249">
        <f>ROUND(IF(Table1_1[[#This Row],[Total_Purchases]]=0,0,(Table1_1[[#This Row],[Total_Spend]]*(Table1_1[[#This Row],[NumCatalogPurchases]]/Table1_1[[#This Row],[Total_Purchases]]))),2)</f>
        <v>340.36</v>
      </c>
      <c r="AG2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49" s="6">
        <f ca="1">YEAR(TODAY())-B249</f>
        <v>53</v>
      </c>
      <c r="AI2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49" t="s">
        <v>30</v>
      </c>
    </row>
    <row r="250" spans="1:36" x14ac:dyDescent="0.3">
      <c r="A250">
        <v>1215</v>
      </c>
      <c r="B250">
        <v>1978</v>
      </c>
      <c r="C250" t="s">
        <v>28</v>
      </c>
      <c r="D250" t="s">
        <v>35</v>
      </c>
      <c r="E250">
        <v>70440</v>
      </c>
      <c r="F250">
        <v>0</v>
      </c>
      <c r="G250">
        <v>0</v>
      </c>
      <c r="H250" s="2" t="str">
        <f ca="1">TEXT(Table1_1[[#This Row],[Dt_Customer]],"yyyy-mm-dd")</f>
        <v>2013-10-08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f>Table1_1[[#This Row],[MntWines]]+Table1_1[[#This Row],[MntFruits]]+Table1_1[[#This Row],[MntMeatProducts]]+Table1_1[[#This Row],[MntFishProducts]]+Table1_1[[#This Row],[MntSweetProducts]]+Table1_1[[#This Row],[MntGoldProds]]</f>
        <v>1572</v>
      </c>
      <c r="AC250">
        <f>Table1_1[[#This Row],[NumWebPurchases]]+Table1_1[[#This Row],[NumCatalogPurchases]]+Table1_1[[#This Row],[NumStorePurchases]]</f>
        <v>22</v>
      </c>
      <c r="AD250">
        <f>ROUND(IF(Table1_1[[#This Row],[Total_Purchases]]=0,0,(Table1_1[[#This Row],[Total_Spend]]*(Table1_1[[#This Row],[NumWebPurchases]]/Table1_1[[#This Row],[Total_Purchases]]))),2)</f>
        <v>357.27</v>
      </c>
      <c r="AE250">
        <f>ROUND(IF(Table1_1[[#This Row],[Total_Purchases]]=0,0,(Table1_1[[#This Row],[Total_Spend]]*(Table1_1[[#This Row],[NumStorePurchases]]/Table1_1[[#This Row],[Total_Purchases]]))),2)</f>
        <v>500.18</v>
      </c>
      <c r="AF250">
        <f>ROUND(IF(Table1_1[[#This Row],[Total_Purchases]]=0,0,(Table1_1[[#This Row],[Total_Spend]]*(Table1_1[[#This Row],[NumCatalogPurchases]]/Table1_1[[#This Row],[Total_Purchases]]))),2)</f>
        <v>714.55</v>
      </c>
      <c r="AG2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0" s="6">
        <f ca="1">YEAR(TODAY())-B250</f>
        <v>48</v>
      </c>
      <c r="AI2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50" t="s">
        <v>30</v>
      </c>
    </row>
    <row r="251" spans="1:36" x14ac:dyDescent="0.3">
      <c r="A251">
        <v>1225</v>
      </c>
      <c r="B251">
        <v>1963</v>
      </c>
      <c r="C251" t="s">
        <v>28</v>
      </c>
      <c r="D251" t="s">
        <v>33</v>
      </c>
      <c r="E251">
        <v>80124</v>
      </c>
      <c r="F251">
        <v>0</v>
      </c>
      <c r="G251">
        <v>0</v>
      </c>
      <c r="H251" s="2" t="str">
        <f ca="1">TEXT(Table1_1[[#This Row],[Dt_Customer]],"yyyy-mm-dd")</f>
        <v>2014-06-26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f>Table1_1[[#This Row],[MntWines]]+Table1_1[[#This Row],[MntFruits]]+Table1_1[[#This Row],[MntMeatProducts]]+Table1_1[[#This Row],[MntFishProducts]]+Table1_1[[#This Row],[MntSweetProducts]]+Table1_1[[#This Row],[MntGoldProds]]</f>
        <v>1495</v>
      </c>
      <c r="AC251">
        <f>Table1_1[[#This Row],[NumWebPurchases]]+Table1_1[[#This Row],[NumCatalogPurchases]]+Table1_1[[#This Row],[NumStorePurchases]]</f>
        <v>18</v>
      </c>
      <c r="AD251">
        <f>ROUND(IF(Table1_1[[#This Row],[Total_Purchases]]=0,0,(Table1_1[[#This Row],[Total_Spend]]*(Table1_1[[#This Row],[NumWebPurchases]]/Table1_1[[#This Row],[Total_Purchases]]))),2)</f>
        <v>249.17</v>
      </c>
      <c r="AE251">
        <f>ROUND(IF(Table1_1[[#This Row],[Total_Purchases]]=0,0,(Table1_1[[#This Row],[Total_Spend]]*(Table1_1[[#This Row],[NumStorePurchases]]/Table1_1[[#This Row],[Total_Purchases]]))),2)</f>
        <v>664.44</v>
      </c>
      <c r="AF251">
        <f>ROUND(IF(Table1_1[[#This Row],[Total_Purchases]]=0,0,(Table1_1[[#This Row],[Total_Spend]]*(Table1_1[[#This Row],[NumCatalogPurchases]]/Table1_1[[#This Row],[Total_Purchases]]))),2)</f>
        <v>581.39</v>
      </c>
      <c r="AG2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1" s="6">
        <f ca="1">YEAR(TODAY())-B251</f>
        <v>63</v>
      </c>
      <c r="AI2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51" t="s">
        <v>43</v>
      </c>
    </row>
    <row r="252" spans="1:36" x14ac:dyDescent="0.3">
      <c r="A252">
        <v>1232</v>
      </c>
      <c r="B252">
        <v>1982</v>
      </c>
      <c r="C252" t="s">
        <v>37</v>
      </c>
      <c r="D252" t="s">
        <v>35</v>
      </c>
      <c r="E252">
        <v>70038</v>
      </c>
      <c r="F252">
        <v>0</v>
      </c>
      <c r="G252">
        <v>0</v>
      </c>
      <c r="H252" s="2" t="str">
        <f ca="1">TEXT(Table1_1[[#This Row],[Dt_Customer]],"yyyy-mm-dd")</f>
        <v>2013-10-25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f>Table1_1[[#This Row],[MntWines]]+Table1_1[[#This Row],[MntFruits]]+Table1_1[[#This Row],[MntMeatProducts]]+Table1_1[[#This Row],[MntFishProducts]]+Table1_1[[#This Row],[MntSweetProducts]]+Table1_1[[#This Row],[MntGoldProds]]</f>
        <v>1244</v>
      </c>
      <c r="AC252">
        <f>Table1_1[[#This Row],[NumWebPurchases]]+Table1_1[[#This Row],[NumCatalogPurchases]]+Table1_1[[#This Row],[NumStorePurchases]]</f>
        <v>16</v>
      </c>
      <c r="AD252">
        <f>ROUND(IF(Table1_1[[#This Row],[Total_Purchases]]=0,0,(Table1_1[[#This Row],[Total_Spend]]*(Table1_1[[#This Row],[NumWebPurchases]]/Table1_1[[#This Row],[Total_Purchases]]))),2)</f>
        <v>311</v>
      </c>
      <c r="AE252">
        <f>ROUND(IF(Table1_1[[#This Row],[Total_Purchases]]=0,0,(Table1_1[[#This Row],[Total_Spend]]*(Table1_1[[#This Row],[NumStorePurchases]]/Table1_1[[#This Row],[Total_Purchases]]))),2)</f>
        <v>622</v>
      </c>
      <c r="AF252">
        <f>ROUND(IF(Table1_1[[#This Row],[Total_Purchases]]=0,0,(Table1_1[[#This Row],[Total_Spend]]*(Table1_1[[#This Row],[NumCatalogPurchases]]/Table1_1[[#This Row],[Total_Purchases]]))),2)</f>
        <v>311</v>
      </c>
      <c r="AG2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2" s="6">
        <f ca="1">YEAR(TODAY())-B252</f>
        <v>44</v>
      </c>
      <c r="AI2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52" t="s">
        <v>39</v>
      </c>
    </row>
    <row r="253" spans="1:36" x14ac:dyDescent="0.3">
      <c r="A253">
        <v>1241</v>
      </c>
      <c r="B253">
        <v>1984</v>
      </c>
      <c r="C253" t="s">
        <v>38</v>
      </c>
      <c r="D253" t="s">
        <v>33</v>
      </c>
      <c r="E253">
        <v>14796</v>
      </c>
      <c r="F253">
        <v>1</v>
      </c>
      <c r="G253">
        <v>0</v>
      </c>
      <c r="H253" s="2" t="str">
        <f ca="1">TEXT(Table1_1[[#This Row],[Dt_Customer]],"yyyy-mm-dd")</f>
        <v>2012-09-17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f>Table1_1[[#This Row],[MntWines]]+Table1_1[[#This Row],[MntFruits]]+Table1_1[[#This Row],[MntMeatProducts]]+Table1_1[[#This Row],[MntFishProducts]]+Table1_1[[#This Row],[MntSweetProducts]]+Table1_1[[#This Row],[MntGoldProds]]</f>
        <v>51</v>
      </c>
      <c r="AC253">
        <f>Table1_1[[#This Row],[NumWebPurchases]]+Table1_1[[#This Row],[NumCatalogPurchases]]+Table1_1[[#This Row],[NumStorePurchases]]</f>
        <v>4</v>
      </c>
      <c r="AD253">
        <f>ROUND(IF(Table1_1[[#This Row],[Total_Purchases]]=0,0,(Table1_1[[#This Row],[Total_Spend]]*(Table1_1[[#This Row],[NumWebPurchases]]/Table1_1[[#This Row],[Total_Purchases]]))),2)</f>
        <v>12.75</v>
      </c>
      <c r="AE253">
        <f>ROUND(IF(Table1_1[[#This Row],[Total_Purchases]]=0,0,(Table1_1[[#This Row],[Total_Spend]]*(Table1_1[[#This Row],[NumStorePurchases]]/Table1_1[[#This Row],[Total_Purchases]]))),2)</f>
        <v>38.25</v>
      </c>
      <c r="AF253">
        <f>ROUND(IF(Table1_1[[#This Row],[Total_Purchases]]=0,0,(Table1_1[[#This Row],[Total_Spend]]*(Table1_1[[#This Row],[NumCatalogPurchases]]/Table1_1[[#This Row],[Total_Purchases]]))),2)</f>
        <v>0</v>
      </c>
      <c r="AG2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53" s="6">
        <f ca="1">YEAR(TODAY())-B253</f>
        <v>42</v>
      </c>
      <c r="AI2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53" t="s">
        <v>39</v>
      </c>
    </row>
    <row r="254" spans="1:36" x14ac:dyDescent="0.3">
      <c r="A254">
        <v>1245</v>
      </c>
      <c r="B254">
        <v>1966</v>
      </c>
      <c r="C254" t="s">
        <v>28</v>
      </c>
      <c r="D254" t="s">
        <v>31</v>
      </c>
      <c r="E254">
        <v>63810</v>
      </c>
      <c r="F254">
        <v>0</v>
      </c>
      <c r="G254">
        <v>1</v>
      </c>
      <c r="H254" s="2" t="str">
        <f ca="1">TEXT(Table1_1[[#This Row],[Dt_Customer]],"yyyy-mm-dd")</f>
        <v>2012-11-11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>Table1_1[[#This Row],[MntWines]]+Table1_1[[#This Row],[MntFruits]]+Table1_1[[#This Row],[MntMeatProducts]]+Table1_1[[#This Row],[MntFishProducts]]+Table1_1[[#This Row],[MntSweetProducts]]+Table1_1[[#This Row],[MntGoldProds]]</f>
        <v>1371</v>
      </c>
      <c r="AC254">
        <f>Table1_1[[#This Row],[NumWebPurchases]]+Table1_1[[#This Row],[NumCatalogPurchases]]+Table1_1[[#This Row],[NumStorePurchases]]</f>
        <v>19</v>
      </c>
      <c r="AD254">
        <f>ROUND(IF(Table1_1[[#This Row],[Total_Purchases]]=0,0,(Table1_1[[#This Row],[Total_Spend]]*(Table1_1[[#This Row],[NumWebPurchases]]/Table1_1[[#This Row],[Total_Purchases]]))),2)</f>
        <v>288.63</v>
      </c>
      <c r="AE254">
        <f>ROUND(IF(Table1_1[[#This Row],[Total_Purchases]]=0,0,(Table1_1[[#This Row],[Total_Spend]]*(Table1_1[[#This Row],[NumStorePurchases]]/Table1_1[[#This Row],[Total_Purchases]]))),2)</f>
        <v>865.89</v>
      </c>
      <c r="AF254">
        <f>ROUND(IF(Table1_1[[#This Row],[Total_Purchases]]=0,0,(Table1_1[[#This Row],[Total_Spend]]*(Table1_1[[#This Row],[NumCatalogPurchases]]/Table1_1[[#This Row],[Total_Purchases]]))),2)</f>
        <v>216.47</v>
      </c>
      <c r="AG2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4" s="6">
        <f ca="1">YEAR(TODAY())-B254</f>
        <v>60</v>
      </c>
      <c r="AI2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54" t="s">
        <v>30</v>
      </c>
    </row>
    <row r="255" spans="1:36" x14ac:dyDescent="0.3">
      <c r="A255">
        <v>1250</v>
      </c>
      <c r="B255">
        <v>1976</v>
      </c>
      <c r="C255" t="s">
        <v>28</v>
      </c>
      <c r="D255" t="s">
        <v>31</v>
      </c>
      <c r="E255">
        <v>37697</v>
      </c>
      <c r="F255">
        <v>1</v>
      </c>
      <c r="G255">
        <v>0</v>
      </c>
      <c r="H255" s="2" t="str">
        <f ca="1">TEXT(Table1_1[[#This Row],[Dt_Customer]],"yyyy-mm-dd")</f>
        <v>2014-02-07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>Table1_1[[#This Row],[MntWines]]+Table1_1[[#This Row],[MntFruits]]+Table1_1[[#This Row],[MntMeatProducts]]+Table1_1[[#This Row],[MntFishProducts]]+Table1_1[[#This Row],[MntSweetProducts]]+Table1_1[[#This Row],[MntGoldProds]]</f>
        <v>84</v>
      </c>
      <c r="AC255">
        <f>Table1_1[[#This Row],[NumWebPurchases]]+Table1_1[[#This Row],[NumCatalogPurchases]]+Table1_1[[#This Row],[NumStorePurchases]]</f>
        <v>6</v>
      </c>
      <c r="AD255">
        <f>ROUND(IF(Table1_1[[#This Row],[Total_Purchases]]=0,0,(Table1_1[[#This Row],[Total_Spend]]*(Table1_1[[#This Row],[NumWebPurchases]]/Table1_1[[#This Row],[Total_Purchases]]))),2)</f>
        <v>28</v>
      </c>
      <c r="AE255">
        <f>ROUND(IF(Table1_1[[#This Row],[Total_Purchases]]=0,0,(Table1_1[[#This Row],[Total_Spend]]*(Table1_1[[#This Row],[NumStorePurchases]]/Table1_1[[#This Row],[Total_Purchases]]))),2)</f>
        <v>42</v>
      </c>
      <c r="AF255">
        <f>ROUND(IF(Table1_1[[#This Row],[Total_Purchases]]=0,0,(Table1_1[[#This Row],[Total_Spend]]*(Table1_1[[#This Row],[NumCatalogPurchases]]/Table1_1[[#This Row],[Total_Purchases]]))),2)</f>
        <v>14</v>
      </c>
      <c r="AG2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55" s="6">
        <f ca="1">YEAR(TODAY())-B255</f>
        <v>50</v>
      </c>
      <c r="AI2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55" t="s">
        <v>30</v>
      </c>
    </row>
    <row r="256" spans="1:36" x14ac:dyDescent="0.3">
      <c r="A256">
        <v>1272</v>
      </c>
      <c r="B256">
        <v>1965</v>
      </c>
      <c r="C256" t="s">
        <v>41</v>
      </c>
      <c r="D256" t="s">
        <v>31</v>
      </c>
      <c r="E256">
        <v>55250</v>
      </c>
      <c r="F256">
        <v>0</v>
      </c>
      <c r="G256">
        <v>1</v>
      </c>
      <c r="H256" s="2" t="str">
        <f ca="1">TEXT(Table1_1[[#This Row],[Dt_Customer]],"yyyy-mm-dd")</f>
        <v>2012-10-21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>Table1_1[[#This Row],[MntWines]]+Table1_1[[#This Row],[MntFruits]]+Table1_1[[#This Row],[MntMeatProducts]]+Table1_1[[#This Row],[MntFishProducts]]+Table1_1[[#This Row],[MntSweetProducts]]+Table1_1[[#This Row],[MntGoldProds]]</f>
        <v>903</v>
      </c>
      <c r="AC256">
        <f>Table1_1[[#This Row],[NumWebPurchases]]+Table1_1[[#This Row],[NumCatalogPurchases]]+Table1_1[[#This Row],[NumStorePurchases]]</f>
        <v>22</v>
      </c>
      <c r="AD256">
        <f>ROUND(IF(Table1_1[[#This Row],[Total_Purchases]]=0,0,(Table1_1[[#This Row],[Total_Spend]]*(Table1_1[[#This Row],[NumWebPurchases]]/Table1_1[[#This Row],[Total_Purchases]]))),2)</f>
        <v>287.32</v>
      </c>
      <c r="AE256">
        <f>ROUND(IF(Table1_1[[#This Row],[Total_Purchases]]=0,0,(Table1_1[[#This Row],[Total_Spend]]*(Table1_1[[#This Row],[NumStorePurchases]]/Table1_1[[#This Row],[Total_Purchases]]))),2)</f>
        <v>410.45</v>
      </c>
      <c r="AF256">
        <f>ROUND(IF(Table1_1[[#This Row],[Total_Purchases]]=0,0,(Table1_1[[#This Row],[Total_Spend]]*(Table1_1[[#This Row],[NumCatalogPurchases]]/Table1_1[[#This Row],[Total_Purchases]]))),2)</f>
        <v>205.23</v>
      </c>
      <c r="AG2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6" s="6">
        <f ca="1">YEAR(TODAY())-B256</f>
        <v>61</v>
      </c>
      <c r="AI2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56" t="s">
        <v>36</v>
      </c>
    </row>
    <row r="257" spans="1:36" x14ac:dyDescent="0.3">
      <c r="A257">
        <v>1277</v>
      </c>
      <c r="B257">
        <v>1960</v>
      </c>
      <c r="C257" t="s">
        <v>28</v>
      </c>
      <c r="D257" t="s">
        <v>35</v>
      </c>
      <c r="E257">
        <v>78468</v>
      </c>
      <c r="F257">
        <v>0</v>
      </c>
      <c r="G257">
        <v>0</v>
      </c>
      <c r="H257" s="2" t="str">
        <f ca="1">TEXT(Table1_1[[#This Row],[Dt_Customer]],"yyyy-mm-dd")</f>
        <v>2014-04-09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f>Table1_1[[#This Row],[MntWines]]+Table1_1[[#This Row],[MntFruits]]+Table1_1[[#This Row],[MntMeatProducts]]+Table1_1[[#This Row],[MntFishProducts]]+Table1_1[[#This Row],[MntSweetProducts]]+Table1_1[[#This Row],[MntGoldProds]]</f>
        <v>1004</v>
      </c>
      <c r="AC257">
        <f>Table1_1[[#This Row],[NumWebPurchases]]+Table1_1[[#This Row],[NumCatalogPurchases]]+Table1_1[[#This Row],[NumStorePurchases]]</f>
        <v>27</v>
      </c>
      <c r="AD257">
        <f>ROUND(IF(Table1_1[[#This Row],[Total_Purchases]]=0,0,(Table1_1[[#This Row],[Total_Spend]]*(Table1_1[[#This Row],[NumWebPurchases]]/Table1_1[[#This Row],[Total_Purchases]]))),2)</f>
        <v>371.85</v>
      </c>
      <c r="AE257">
        <f>ROUND(IF(Table1_1[[#This Row],[Total_Purchases]]=0,0,(Table1_1[[#This Row],[Total_Spend]]*(Table1_1[[#This Row],[NumStorePurchases]]/Table1_1[[#This Row],[Total_Purchases]]))),2)</f>
        <v>371.85</v>
      </c>
      <c r="AF257">
        <f>ROUND(IF(Table1_1[[#This Row],[Total_Purchases]]=0,0,(Table1_1[[#This Row],[Total_Spend]]*(Table1_1[[#This Row],[NumCatalogPurchases]]/Table1_1[[#This Row],[Total_Purchases]]))),2)</f>
        <v>260.3</v>
      </c>
      <c r="AG2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7" s="6">
        <f ca="1">YEAR(TODAY())-B257</f>
        <v>66</v>
      </c>
      <c r="AI2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57" t="s">
        <v>34</v>
      </c>
    </row>
    <row r="258" spans="1:36" x14ac:dyDescent="0.3">
      <c r="A258">
        <v>1291</v>
      </c>
      <c r="B258">
        <v>1978</v>
      </c>
      <c r="C258" t="s">
        <v>37</v>
      </c>
      <c r="D258" t="s">
        <v>35</v>
      </c>
      <c r="E258">
        <v>27683</v>
      </c>
      <c r="F258">
        <v>1</v>
      </c>
      <c r="G258">
        <v>0</v>
      </c>
      <c r="H258" s="2" t="str">
        <f ca="1">TEXT(Table1_1[[#This Row],[Dt_Customer]],"yyyy-mm-dd")</f>
        <v>2012-08-04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>Table1_1[[#This Row],[MntWines]]+Table1_1[[#This Row],[MntFruits]]+Table1_1[[#This Row],[MntMeatProducts]]+Table1_1[[#This Row],[MntFishProducts]]+Table1_1[[#This Row],[MntSweetProducts]]+Table1_1[[#This Row],[MntGoldProds]]</f>
        <v>351</v>
      </c>
      <c r="AC258">
        <f>Table1_1[[#This Row],[NumWebPurchases]]+Table1_1[[#This Row],[NumCatalogPurchases]]+Table1_1[[#This Row],[NumStorePurchases]]</f>
        <v>12</v>
      </c>
      <c r="AD258">
        <f>ROUND(IF(Table1_1[[#This Row],[Total_Purchases]]=0,0,(Table1_1[[#This Row],[Total_Spend]]*(Table1_1[[#This Row],[NumWebPurchases]]/Table1_1[[#This Row],[Total_Purchases]]))),2)</f>
        <v>175.5</v>
      </c>
      <c r="AE258">
        <f>ROUND(IF(Table1_1[[#This Row],[Total_Purchases]]=0,0,(Table1_1[[#This Row],[Total_Spend]]*(Table1_1[[#This Row],[NumStorePurchases]]/Table1_1[[#This Row],[Total_Purchases]]))),2)</f>
        <v>117</v>
      </c>
      <c r="AF258">
        <f>ROUND(IF(Table1_1[[#This Row],[Total_Purchases]]=0,0,(Table1_1[[#This Row],[Total_Spend]]*(Table1_1[[#This Row],[NumCatalogPurchases]]/Table1_1[[#This Row],[Total_Purchases]]))),2)</f>
        <v>58.5</v>
      </c>
      <c r="AG2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58" s="6">
        <f ca="1">YEAR(TODAY())-B258</f>
        <v>48</v>
      </c>
      <c r="AI2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58" t="s">
        <v>30</v>
      </c>
    </row>
    <row r="259" spans="1:36" x14ac:dyDescent="0.3">
      <c r="A259">
        <v>1295</v>
      </c>
      <c r="B259">
        <v>1963</v>
      </c>
      <c r="C259" t="s">
        <v>28</v>
      </c>
      <c r="D259" t="s">
        <v>33</v>
      </c>
      <c r="E259">
        <v>51381.5</v>
      </c>
      <c r="F259">
        <v>0</v>
      </c>
      <c r="G259">
        <v>1</v>
      </c>
      <c r="H259" s="2" t="str">
        <f ca="1">TEXT(Table1_1[[#This Row],[Dt_Customer]],"yyyy-mm-dd")</f>
        <v>2013-08-11</v>
      </c>
      <c r="I259">
        <v>96</v>
      </c>
      <c r="J259">
        <v>231</v>
      </c>
      <c r="K259">
        <v>65</v>
      </c>
      <c r="L259">
        <v>196</v>
      </c>
      <c r="M259">
        <v>38</v>
      </c>
      <c r="N259">
        <v>71</v>
      </c>
      <c r="O259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>Table1_1[[#This Row],[MntWines]]+Table1_1[[#This Row],[MntFruits]]+Table1_1[[#This Row],[MntMeatProducts]]+Table1_1[[#This Row],[MntFishProducts]]+Table1_1[[#This Row],[MntSweetProducts]]+Table1_1[[#This Row],[MntGoldProds]]</f>
        <v>725</v>
      </c>
      <c r="AC259">
        <f>Table1_1[[#This Row],[NumWebPurchases]]+Table1_1[[#This Row],[NumCatalogPurchases]]+Table1_1[[#This Row],[NumStorePurchases]]</f>
        <v>18</v>
      </c>
      <c r="AD259">
        <f>ROUND(IF(Table1_1[[#This Row],[Total_Purchases]]=0,0,(Table1_1[[#This Row],[Total_Spend]]*(Table1_1[[#This Row],[NumWebPurchases]]/Table1_1[[#This Row],[Total_Purchases]]))),2)</f>
        <v>241.67</v>
      </c>
      <c r="AE259">
        <f>ROUND(IF(Table1_1[[#This Row],[Total_Purchases]]=0,0,(Table1_1[[#This Row],[Total_Spend]]*(Table1_1[[#This Row],[NumStorePurchases]]/Table1_1[[#This Row],[Total_Purchases]]))),2)</f>
        <v>281.94</v>
      </c>
      <c r="AF259">
        <f>ROUND(IF(Table1_1[[#This Row],[Total_Purchases]]=0,0,(Table1_1[[#This Row],[Total_Spend]]*(Table1_1[[#This Row],[NumCatalogPurchases]]/Table1_1[[#This Row],[Total_Purchases]]))),2)</f>
        <v>201.39</v>
      </c>
      <c r="AG2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59" s="6">
        <f ca="1">YEAR(TODAY())-B259</f>
        <v>63</v>
      </c>
      <c r="AI2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59" t="s">
        <v>32</v>
      </c>
    </row>
    <row r="260" spans="1:36" x14ac:dyDescent="0.3">
      <c r="A260">
        <v>1307</v>
      </c>
      <c r="B260">
        <v>1978</v>
      </c>
      <c r="C260" t="s">
        <v>28</v>
      </c>
      <c r="D260" t="s">
        <v>29</v>
      </c>
      <c r="E260">
        <v>41986</v>
      </c>
      <c r="F260">
        <v>0</v>
      </c>
      <c r="G260">
        <v>1</v>
      </c>
      <c r="H260" s="2" t="str">
        <f ca="1">TEXT(Table1_1[[#This Row],[Dt_Customer]],"yyyy-mm-dd")</f>
        <v>2014-02-09</v>
      </c>
      <c r="I260">
        <v>15</v>
      </c>
      <c r="J260">
        <v>27</v>
      </c>
      <c r="K260">
        <v>5</v>
      </c>
      <c r="L260">
        <v>8</v>
      </c>
      <c r="M260">
        <v>8</v>
      </c>
      <c r="N260">
        <v>3</v>
      </c>
      <c r="O260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260">
        <f>Table1_1[[#This Row],[NumWebPurchases]]+Table1_1[[#This Row],[NumCatalogPurchases]]+Table1_1[[#This Row],[NumStorePurchases]]</f>
        <v>7</v>
      </c>
      <c r="AD260">
        <f>ROUND(IF(Table1_1[[#This Row],[Total_Purchases]]=0,0,(Table1_1[[#This Row],[Total_Spend]]*(Table1_1[[#This Row],[NumWebPurchases]]/Table1_1[[#This Row],[Total_Purchases]]))),2)</f>
        <v>27</v>
      </c>
      <c r="AE260">
        <f>ROUND(IF(Table1_1[[#This Row],[Total_Purchases]]=0,0,(Table1_1[[#This Row],[Total_Spend]]*(Table1_1[[#This Row],[NumStorePurchases]]/Table1_1[[#This Row],[Total_Purchases]]))),2)</f>
        <v>36</v>
      </c>
      <c r="AF260">
        <f>ROUND(IF(Table1_1[[#This Row],[Total_Purchases]]=0,0,(Table1_1[[#This Row],[Total_Spend]]*(Table1_1[[#This Row],[NumCatalogPurchases]]/Table1_1[[#This Row],[Total_Purchases]]))),2)</f>
        <v>0</v>
      </c>
      <c r="AG2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60" s="6">
        <f ca="1">YEAR(TODAY())-B260</f>
        <v>48</v>
      </c>
      <c r="AI2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60" t="s">
        <v>30</v>
      </c>
    </row>
    <row r="261" spans="1:36" x14ac:dyDescent="0.3">
      <c r="A261">
        <v>1321</v>
      </c>
      <c r="B261">
        <v>1974</v>
      </c>
      <c r="C261" t="s">
        <v>28</v>
      </c>
      <c r="D261" t="s">
        <v>33</v>
      </c>
      <c r="E261">
        <v>26067</v>
      </c>
      <c r="F261">
        <v>1</v>
      </c>
      <c r="G261">
        <v>0</v>
      </c>
      <c r="H261" s="2" t="str">
        <f ca="1">TEXT(Table1_1[[#This Row],[Dt_Customer]],"yyyy-mm-dd")</f>
        <v>2013-11-04</v>
      </c>
      <c r="I261">
        <v>49</v>
      </c>
      <c r="J261">
        <v>22</v>
      </c>
      <c r="K261">
        <v>2</v>
      </c>
      <c r="L261">
        <v>18</v>
      </c>
      <c r="M261">
        <v>0</v>
      </c>
      <c r="N261">
        <v>2</v>
      </c>
      <c r="O261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>Table1_1[[#This Row],[MntWines]]+Table1_1[[#This Row],[MntFruits]]+Table1_1[[#This Row],[MntMeatProducts]]+Table1_1[[#This Row],[MntFishProducts]]+Table1_1[[#This Row],[MntSweetProducts]]+Table1_1[[#This Row],[MntGoldProds]]</f>
        <v>56</v>
      </c>
      <c r="AC261">
        <f>Table1_1[[#This Row],[NumWebPurchases]]+Table1_1[[#This Row],[NumCatalogPurchases]]+Table1_1[[#This Row],[NumStorePurchases]]</f>
        <v>6</v>
      </c>
      <c r="AD261">
        <f>ROUND(IF(Table1_1[[#This Row],[Total_Purchases]]=0,0,(Table1_1[[#This Row],[Total_Spend]]*(Table1_1[[#This Row],[NumWebPurchases]]/Table1_1[[#This Row],[Total_Purchases]]))),2)</f>
        <v>28</v>
      </c>
      <c r="AE261">
        <f>ROUND(IF(Table1_1[[#This Row],[Total_Purchases]]=0,0,(Table1_1[[#This Row],[Total_Spend]]*(Table1_1[[#This Row],[NumStorePurchases]]/Table1_1[[#This Row],[Total_Purchases]]))),2)</f>
        <v>28</v>
      </c>
      <c r="AF261">
        <f>ROUND(IF(Table1_1[[#This Row],[Total_Purchases]]=0,0,(Table1_1[[#This Row],[Total_Spend]]*(Table1_1[[#This Row],[NumCatalogPurchases]]/Table1_1[[#This Row],[Total_Purchases]]))),2)</f>
        <v>0</v>
      </c>
      <c r="AG2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61" s="6">
        <f ca="1">YEAR(TODAY())-B261</f>
        <v>52</v>
      </c>
      <c r="AI2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61" t="s">
        <v>32</v>
      </c>
    </row>
    <row r="262" spans="1:36" x14ac:dyDescent="0.3">
      <c r="A262">
        <v>1324</v>
      </c>
      <c r="B262">
        <v>1988</v>
      </c>
      <c r="C262" t="s">
        <v>28</v>
      </c>
      <c r="D262" t="s">
        <v>33</v>
      </c>
      <c r="E262">
        <v>38872</v>
      </c>
      <c r="F262">
        <v>1</v>
      </c>
      <c r="G262">
        <v>0</v>
      </c>
      <c r="H262" s="2" t="str">
        <f ca="1">TEXT(Table1_1[[#This Row],[Dt_Customer]],"yyyy-mm-dd")</f>
        <v>2013-05-30</v>
      </c>
      <c r="I262">
        <v>93</v>
      </c>
      <c r="J262">
        <v>23</v>
      </c>
      <c r="K262">
        <v>3</v>
      </c>
      <c r="L262">
        <v>21</v>
      </c>
      <c r="M262">
        <v>3</v>
      </c>
      <c r="N262">
        <v>19</v>
      </c>
      <c r="O26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>Table1_1[[#This Row],[MntWines]]+Table1_1[[#This Row],[MntFruits]]+Table1_1[[#This Row],[MntMeatProducts]]+Table1_1[[#This Row],[MntFishProducts]]+Table1_1[[#This Row],[MntSweetProducts]]+Table1_1[[#This Row],[MntGoldProds]]</f>
        <v>91</v>
      </c>
      <c r="AC262">
        <f>Table1_1[[#This Row],[NumWebPurchases]]+Table1_1[[#This Row],[NumCatalogPurchases]]+Table1_1[[#This Row],[NumStorePurchases]]</f>
        <v>6</v>
      </c>
      <c r="AD262">
        <f>ROUND(IF(Table1_1[[#This Row],[Total_Purchases]]=0,0,(Table1_1[[#This Row],[Total_Spend]]*(Table1_1[[#This Row],[NumWebPurchases]]/Table1_1[[#This Row],[Total_Purchases]]))),2)</f>
        <v>45.5</v>
      </c>
      <c r="AE262">
        <f>ROUND(IF(Table1_1[[#This Row],[Total_Purchases]]=0,0,(Table1_1[[#This Row],[Total_Spend]]*(Table1_1[[#This Row],[NumStorePurchases]]/Table1_1[[#This Row],[Total_Purchases]]))),2)</f>
        <v>45.5</v>
      </c>
      <c r="AF262">
        <f>ROUND(IF(Table1_1[[#This Row],[Total_Purchases]]=0,0,(Table1_1[[#This Row],[Total_Spend]]*(Table1_1[[#This Row],[NumCatalogPurchases]]/Table1_1[[#This Row],[Total_Purchases]]))),2)</f>
        <v>0</v>
      </c>
      <c r="AG2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62" s="6">
        <f ca="1">YEAR(TODAY())-B262</f>
        <v>38</v>
      </c>
      <c r="AI2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62" t="s">
        <v>40</v>
      </c>
    </row>
    <row r="263" spans="1:36" x14ac:dyDescent="0.3">
      <c r="A263">
        <v>1328</v>
      </c>
      <c r="B263">
        <v>1982</v>
      </c>
      <c r="C263" t="s">
        <v>38</v>
      </c>
      <c r="D263" t="s">
        <v>33</v>
      </c>
      <c r="E263">
        <v>57937</v>
      </c>
      <c r="F263">
        <v>0</v>
      </c>
      <c r="G263">
        <v>1</v>
      </c>
      <c r="H263" s="2" t="str">
        <f ca="1">TEXT(Table1_1[[#This Row],[Dt_Customer]],"yyyy-mm-dd")</f>
        <v>2014-02-16</v>
      </c>
      <c r="I263">
        <v>56</v>
      </c>
      <c r="J263">
        <v>261</v>
      </c>
      <c r="K263">
        <v>42</v>
      </c>
      <c r="L263">
        <v>144</v>
      </c>
      <c r="M263">
        <v>55</v>
      </c>
      <c r="N263">
        <v>48</v>
      </c>
      <c r="O263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>Table1_1[[#This Row],[MntWines]]+Table1_1[[#This Row],[MntFruits]]+Table1_1[[#This Row],[MntMeatProducts]]+Table1_1[[#This Row],[MntFishProducts]]+Table1_1[[#This Row],[MntSweetProducts]]+Table1_1[[#This Row],[MntGoldProds]]</f>
        <v>683</v>
      </c>
      <c r="AC263">
        <f>Table1_1[[#This Row],[NumWebPurchases]]+Table1_1[[#This Row],[NumCatalogPurchases]]+Table1_1[[#This Row],[NumStorePurchases]]</f>
        <v>17</v>
      </c>
      <c r="AD263">
        <f>ROUND(IF(Table1_1[[#This Row],[Total_Purchases]]=0,0,(Table1_1[[#This Row],[Total_Spend]]*(Table1_1[[#This Row],[NumWebPurchases]]/Table1_1[[#This Row],[Total_Purchases]]))),2)</f>
        <v>160.71</v>
      </c>
      <c r="AE263">
        <f>ROUND(IF(Table1_1[[#This Row],[Total_Purchases]]=0,0,(Table1_1[[#This Row],[Total_Spend]]*(Table1_1[[#This Row],[NumStorePurchases]]/Table1_1[[#This Row],[Total_Purchases]]))),2)</f>
        <v>361.59</v>
      </c>
      <c r="AF263">
        <f>ROUND(IF(Table1_1[[#This Row],[Total_Purchases]]=0,0,(Table1_1[[#This Row],[Total_Spend]]*(Table1_1[[#This Row],[NumCatalogPurchases]]/Table1_1[[#This Row],[Total_Purchases]]))),2)</f>
        <v>160.71</v>
      </c>
      <c r="AG2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3" s="6">
        <f ca="1">YEAR(TODAY())-B263</f>
        <v>44</v>
      </c>
      <c r="AI2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63" t="s">
        <v>43</v>
      </c>
    </row>
    <row r="264" spans="1:36" x14ac:dyDescent="0.3">
      <c r="A264">
        <v>1331</v>
      </c>
      <c r="B264">
        <v>1977</v>
      </c>
      <c r="C264" t="s">
        <v>28</v>
      </c>
      <c r="D264" t="s">
        <v>31</v>
      </c>
      <c r="E264">
        <v>35790</v>
      </c>
      <c r="F264">
        <v>1</v>
      </c>
      <c r="G264">
        <v>0</v>
      </c>
      <c r="H264" s="2" t="str">
        <f ca="1">TEXT(Table1_1[[#This Row],[Dt_Customer]],"yyyy-mm-dd")</f>
        <v>2013-01-02</v>
      </c>
      <c r="I264">
        <v>54</v>
      </c>
      <c r="J264">
        <v>12</v>
      </c>
      <c r="K264">
        <v>6</v>
      </c>
      <c r="L264">
        <v>20</v>
      </c>
      <c r="M264">
        <v>30</v>
      </c>
      <c r="N264">
        <v>1</v>
      </c>
      <c r="O264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264">
        <f>Table1_1[[#This Row],[NumWebPurchases]]+Table1_1[[#This Row],[NumCatalogPurchases]]+Table1_1[[#This Row],[NumStorePurchases]]</f>
        <v>5</v>
      </c>
      <c r="AD264">
        <f>ROUND(IF(Table1_1[[#This Row],[Total_Purchases]]=0,0,(Table1_1[[#This Row],[Total_Spend]]*(Table1_1[[#This Row],[NumWebPurchases]]/Table1_1[[#This Row],[Total_Purchases]]))),2)</f>
        <v>28.8</v>
      </c>
      <c r="AE264">
        <f>ROUND(IF(Table1_1[[#This Row],[Total_Purchases]]=0,0,(Table1_1[[#This Row],[Total_Spend]]*(Table1_1[[#This Row],[NumStorePurchases]]/Table1_1[[#This Row],[Total_Purchases]]))),2)</f>
        <v>43.2</v>
      </c>
      <c r="AF264">
        <f>ROUND(IF(Table1_1[[#This Row],[Total_Purchases]]=0,0,(Table1_1[[#This Row],[Total_Spend]]*(Table1_1[[#This Row],[NumCatalogPurchases]]/Table1_1[[#This Row],[Total_Purchases]]))),2)</f>
        <v>0</v>
      </c>
      <c r="AG2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64" s="6">
        <f ca="1">YEAR(TODAY())-B264</f>
        <v>49</v>
      </c>
      <c r="AI2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64" t="s">
        <v>36</v>
      </c>
    </row>
    <row r="265" spans="1:36" x14ac:dyDescent="0.3">
      <c r="A265">
        <v>1340</v>
      </c>
      <c r="B265">
        <v>1986</v>
      </c>
      <c r="C265" t="s">
        <v>28</v>
      </c>
      <c r="D265" t="s">
        <v>33</v>
      </c>
      <c r="E265">
        <v>92910</v>
      </c>
      <c r="F265">
        <v>0</v>
      </c>
      <c r="G265">
        <v>0</v>
      </c>
      <c r="H265" s="2" t="str">
        <f ca="1">TEXT(Table1_1[[#This Row],[Dt_Customer]],"yyyy-mm-dd")</f>
        <v>2014-04-24</v>
      </c>
      <c r="I265">
        <v>42</v>
      </c>
      <c r="J265">
        <v>551</v>
      </c>
      <c r="K265">
        <v>137</v>
      </c>
      <c r="L265">
        <v>792</v>
      </c>
      <c r="M265">
        <v>179</v>
      </c>
      <c r="N265">
        <v>103</v>
      </c>
      <c r="O265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f>Table1_1[[#This Row],[MntWines]]+Table1_1[[#This Row],[MntFruits]]+Table1_1[[#This Row],[MntMeatProducts]]+Table1_1[[#This Row],[MntFishProducts]]+Table1_1[[#This Row],[MntSweetProducts]]+Table1_1[[#This Row],[MntGoldProds]]</f>
        <v>1795</v>
      </c>
      <c r="AC265">
        <f>Table1_1[[#This Row],[NumWebPurchases]]+Table1_1[[#This Row],[NumCatalogPurchases]]+Table1_1[[#This Row],[NumStorePurchases]]</f>
        <v>26</v>
      </c>
      <c r="AD265">
        <f>ROUND(IF(Table1_1[[#This Row],[Total_Purchases]]=0,0,(Table1_1[[#This Row],[Total_Spend]]*(Table1_1[[#This Row],[NumWebPurchases]]/Table1_1[[#This Row],[Total_Purchases]]))),2)</f>
        <v>414.23</v>
      </c>
      <c r="AE265">
        <f>ROUND(IF(Table1_1[[#This Row],[Total_Purchases]]=0,0,(Table1_1[[#This Row],[Total_Spend]]*(Table1_1[[#This Row],[NumStorePurchases]]/Table1_1[[#This Row],[Total_Purchases]]))),2)</f>
        <v>897.5</v>
      </c>
      <c r="AF265">
        <f>ROUND(IF(Table1_1[[#This Row],[Total_Purchases]]=0,0,(Table1_1[[#This Row],[Total_Spend]]*(Table1_1[[#This Row],[NumCatalogPurchases]]/Table1_1[[#This Row],[Total_Purchases]]))),2)</f>
        <v>483.27</v>
      </c>
      <c r="AG2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5" s="6">
        <f ca="1">YEAR(TODAY())-B265</f>
        <v>40</v>
      </c>
      <c r="AI2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65" t="s">
        <v>30</v>
      </c>
    </row>
    <row r="266" spans="1:36" x14ac:dyDescent="0.3">
      <c r="A266">
        <v>1343</v>
      </c>
      <c r="B266">
        <v>1968</v>
      </c>
      <c r="C266" t="s">
        <v>28</v>
      </c>
      <c r="D266" t="s">
        <v>35</v>
      </c>
      <c r="E266">
        <v>58554</v>
      </c>
      <c r="F266">
        <v>1</v>
      </c>
      <c r="G266">
        <v>1</v>
      </c>
      <c r="H266" s="2" t="str">
        <f ca="1">TEXT(Table1_1[[#This Row],[Dt_Customer]],"yyyy-mm-dd")</f>
        <v>2012-09-26</v>
      </c>
      <c r="I266">
        <v>55</v>
      </c>
      <c r="J266">
        <v>368</v>
      </c>
      <c r="K266">
        <v>24</v>
      </c>
      <c r="L266">
        <v>68</v>
      </c>
      <c r="M266">
        <v>38</v>
      </c>
      <c r="N266">
        <v>0</v>
      </c>
      <c r="O266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>Table1_1[[#This Row],[MntWines]]+Table1_1[[#This Row],[MntFruits]]+Table1_1[[#This Row],[MntMeatProducts]]+Table1_1[[#This Row],[MntFishProducts]]+Table1_1[[#This Row],[MntSweetProducts]]+Table1_1[[#This Row],[MntGoldProds]]</f>
        <v>586</v>
      </c>
      <c r="AC266">
        <f>Table1_1[[#This Row],[NumWebPurchases]]+Table1_1[[#This Row],[NumCatalogPurchases]]+Table1_1[[#This Row],[NumStorePurchases]]</f>
        <v>16</v>
      </c>
      <c r="AD266">
        <f>ROUND(IF(Table1_1[[#This Row],[Total_Purchases]]=0,0,(Table1_1[[#This Row],[Total_Spend]]*(Table1_1[[#This Row],[NumWebPurchases]]/Table1_1[[#This Row],[Total_Purchases]]))),2)</f>
        <v>293</v>
      </c>
      <c r="AE266">
        <f>ROUND(IF(Table1_1[[#This Row],[Total_Purchases]]=0,0,(Table1_1[[#This Row],[Total_Spend]]*(Table1_1[[#This Row],[NumStorePurchases]]/Table1_1[[#This Row],[Total_Purchases]]))),2)</f>
        <v>219.75</v>
      </c>
      <c r="AF266">
        <f>ROUND(IF(Table1_1[[#This Row],[Total_Purchases]]=0,0,(Table1_1[[#This Row],[Total_Spend]]*(Table1_1[[#This Row],[NumCatalogPurchases]]/Table1_1[[#This Row],[Total_Purchases]]))),2)</f>
        <v>73.25</v>
      </c>
      <c r="AG2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6" s="6">
        <f ca="1">YEAR(TODAY())-B266</f>
        <v>58</v>
      </c>
      <c r="AI2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66" t="s">
        <v>34</v>
      </c>
    </row>
    <row r="267" spans="1:36" x14ac:dyDescent="0.3">
      <c r="A267">
        <v>1349</v>
      </c>
      <c r="B267">
        <v>1970</v>
      </c>
      <c r="C267" t="s">
        <v>28</v>
      </c>
      <c r="D267" t="s">
        <v>33</v>
      </c>
      <c r="E267">
        <v>50447</v>
      </c>
      <c r="F267">
        <v>2</v>
      </c>
      <c r="G267">
        <v>0</v>
      </c>
      <c r="H267" s="2" t="str">
        <f ca="1">TEXT(Table1_1[[#This Row],[Dt_Customer]],"yyyy-mm-dd")</f>
        <v>2014-04-21</v>
      </c>
      <c r="I267">
        <v>4</v>
      </c>
      <c r="J267">
        <v>85</v>
      </c>
      <c r="K267">
        <v>7</v>
      </c>
      <c r="L267">
        <v>24</v>
      </c>
      <c r="M267">
        <v>2</v>
      </c>
      <c r="N267">
        <v>3</v>
      </c>
      <c r="O267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>Table1_1[[#This Row],[MntWines]]+Table1_1[[#This Row],[MntFruits]]+Table1_1[[#This Row],[MntMeatProducts]]+Table1_1[[#This Row],[MntFishProducts]]+Table1_1[[#This Row],[MntSweetProducts]]+Table1_1[[#This Row],[MntGoldProds]]</f>
        <v>148</v>
      </c>
      <c r="AC267">
        <f>Table1_1[[#This Row],[NumWebPurchases]]+Table1_1[[#This Row],[NumCatalogPurchases]]+Table1_1[[#This Row],[NumStorePurchases]]</f>
        <v>7</v>
      </c>
      <c r="AD267">
        <f>ROUND(IF(Table1_1[[#This Row],[Total_Purchases]]=0,0,(Table1_1[[#This Row],[Total_Spend]]*(Table1_1[[#This Row],[NumWebPurchases]]/Table1_1[[#This Row],[Total_Purchases]]))),2)</f>
        <v>63.43</v>
      </c>
      <c r="AE267">
        <f>ROUND(IF(Table1_1[[#This Row],[Total_Purchases]]=0,0,(Table1_1[[#This Row],[Total_Spend]]*(Table1_1[[#This Row],[NumStorePurchases]]/Table1_1[[#This Row],[Total_Purchases]]))),2)</f>
        <v>63.43</v>
      </c>
      <c r="AF267">
        <f>ROUND(IF(Table1_1[[#This Row],[Total_Purchases]]=0,0,(Table1_1[[#This Row],[Total_Spend]]*(Table1_1[[#This Row],[NumCatalogPurchases]]/Table1_1[[#This Row],[Total_Purchases]]))),2)</f>
        <v>21.14</v>
      </c>
      <c r="AG2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7" s="6">
        <f ca="1">YEAR(TODAY())-B267</f>
        <v>56</v>
      </c>
      <c r="AI2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67" t="s">
        <v>40</v>
      </c>
    </row>
    <row r="268" spans="1:36" x14ac:dyDescent="0.3">
      <c r="A268">
        <v>1351</v>
      </c>
      <c r="B268">
        <v>1956</v>
      </c>
      <c r="C268" t="s">
        <v>41</v>
      </c>
      <c r="D268" t="s">
        <v>35</v>
      </c>
      <c r="E268">
        <v>58656</v>
      </c>
      <c r="F268">
        <v>0</v>
      </c>
      <c r="G268">
        <v>1</v>
      </c>
      <c r="H268" s="2" t="str">
        <f ca="1">TEXT(Table1_1[[#This Row],[Dt_Customer]],"yyyy-mm-dd")</f>
        <v>2012-09-20</v>
      </c>
      <c r="I268">
        <v>25</v>
      </c>
      <c r="J268">
        <v>962</v>
      </c>
      <c r="K268">
        <v>12</v>
      </c>
      <c r="L268">
        <v>194</v>
      </c>
      <c r="M268">
        <v>16</v>
      </c>
      <c r="N268">
        <v>24</v>
      </c>
      <c r="O268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f>Table1_1[[#This Row],[MntWines]]+Table1_1[[#This Row],[MntFruits]]+Table1_1[[#This Row],[MntMeatProducts]]+Table1_1[[#This Row],[MntFishProducts]]+Table1_1[[#This Row],[MntSweetProducts]]+Table1_1[[#This Row],[MntGoldProds]]</f>
        <v>1220</v>
      </c>
      <c r="AC268">
        <f>Table1_1[[#This Row],[NumWebPurchases]]+Table1_1[[#This Row],[NumCatalogPurchases]]+Table1_1[[#This Row],[NumStorePurchases]]</f>
        <v>28</v>
      </c>
      <c r="AD268">
        <f>ROUND(IF(Table1_1[[#This Row],[Total_Purchases]]=0,0,(Table1_1[[#This Row],[Total_Spend]]*(Table1_1[[#This Row],[NumWebPurchases]]/Table1_1[[#This Row],[Total_Purchases]]))),2)</f>
        <v>305</v>
      </c>
      <c r="AE268">
        <f>ROUND(IF(Table1_1[[#This Row],[Total_Purchases]]=0,0,(Table1_1[[#This Row],[Total_Spend]]*(Table1_1[[#This Row],[NumStorePurchases]]/Table1_1[[#This Row],[Total_Purchases]]))),2)</f>
        <v>566.42999999999995</v>
      </c>
      <c r="AF268">
        <f>ROUND(IF(Table1_1[[#This Row],[Total_Purchases]]=0,0,(Table1_1[[#This Row],[Total_Spend]]*(Table1_1[[#This Row],[NumCatalogPurchases]]/Table1_1[[#This Row],[Total_Purchases]]))),2)</f>
        <v>348.57</v>
      </c>
      <c r="AG2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8" s="6">
        <f ca="1">YEAR(TODAY())-B268</f>
        <v>70</v>
      </c>
      <c r="AI2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68" t="s">
        <v>30</v>
      </c>
    </row>
    <row r="269" spans="1:36" x14ac:dyDescent="0.3">
      <c r="A269">
        <v>1357</v>
      </c>
      <c r="B269">
        <v>1970</v>
      </c>
      <c r="C269" t="s">
        <v>28</v>
      </c>
      <c r="D269" t="s">
        <v>35</v>
      </c>
      <c r="E269">
        <v>74854</v>
      </c>
      <c r="F269">
        <v>1</v>
      </c>
      <c r="G269">
        <v>2</v>
      </c>
      <c r="H269" s="2" t="str">
        <f ca="1">TEXT(Table1_1[[#This Row],[Dt_Customer]],"yyyy-mm-dd")</f>
        <v>2013-04-08</v>
      </c>
      <c r="I269">
        <v>90</v>
      </c>
      <c r="J269">
        <v>856</v>
      </c>
      <c r="K269">
        <v>59</v>
      </c>
      <c r="L269">
        <v>487</v>
      </c>
      <c r="M269">
        <v>58</v>
      </c>
      <c r="N269">
        <v>29</v>
      </c>
      <c r="O269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>Table1_1[[#This Row],[MntWines]]+Table1_1[[#This Row],[MntFruits]]+Table1_1[[#This Row],[MntMeatProducts]]+Table1_1[[#This Row],[MntFishProducts]]+Table1_1[[#This Row],[MntSweetProducts]]+Table1_1[[#This Row],[MntGoldProds]]</f>
        <v>1562</v>
      </c>
      <c r="AC269">
        <f>Table1_1[[#This Row],[NumWebPurchases]]+Table1_1[[#This Row],[NumCatalogPurchases]]+Table1_1[[#This Row],[NumStorePurchases]]</f>
        <v>12</v>
      </c>
      <c r="AD269">
        <f>ROUND(IF(Table1_1[[#This Row],[Total_Purchases]]=0,0,(Table1_1[[#This Row],[Total_Spend]]*(Table1_1[[#This Row],[NumWebPurchases]]/Table1_1[[#This Row],[Total_Purchases]]))),2)</f>
        <v>260.33</v>
      </c>
      <c r="AE269">
        <f>ROUND(IF(Table1_1[[#This Row],[Total_Purchases]]=0,0,(Table1_1[[#This Row],[Total_Spend]]*(Table1_1[[#This Row],[NumStorePurchases]]/Table1_1[[#This Row],[Total_Purchases]]))),2)</f>
        <v>650.83000000000004</v>
      </c>
      <c r="AF269">
        <f>ROUND(IF(Table1_1[[#This Row],[Total_Purchases]]=0,0,(Table1_1[[#This Row],[Total_Spend]]*(Table1_1[[#This Row],[NumCatalogPurchases]]/Table1_1[[#This Row],[Total_Purchases]]))),2)</f>
        <v>650.83000000000004</v>
      </c>
      <c r="AG2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69" s="6">
        <f ca="1">YEAR(TODAY())-B269</f>
        <v>56</v>
      </c>
      <c r="AI2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69" t="s">
        <v>39</v>
      </c>
    </row>
    <row r="270" spans="1:36" x14ac:dyDescent="0.3">
      <c r="A270">
        <v>1361</v>
      </c>
      <c r="B270">
        <v>1974</v>
      </c>
      <c r="C270" t="s">
        <v>41</v>
      </c>
      <c r="D270" t="s">
        <v>33</v>
      </c>
      <c r="E270">
        <v>82584</v>
      </c>
      <c r="F270">
        <v>0</v>
      </c>
      <c r="G270">
        <v>0</v>
      </c>
      <c r="H270" s="2" t="str">
        <f ca="1">TEXT(Table1_1[[#This Row],[Dt_Customer]],"yyyy-mm-dd")</f>
        <v>2013-06-04</v>
      </c>
      <c r="I270">
        <v>26</v>
      </c>
      <c r="J270">
        <v>1076</v>
      </c>
      <c r="K270">
        <v>68</v>
      </c>
      <c r="L270">
        <v>103</v>
      </c>
      <c r="M270">
        <v>29</v>
      </c>
      <c r="N270">
        <v>91</v>
      </c>
      <c r="O270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f>Table1_1[[#This Row],[MntWines]]+Table1_1[[#This Row],[MntFruits]]+Table1_1[[#This Row],[MntMeatProducts]]+Table1_1[[#This Row],[MntFishProducts]]+Table1_1[[#This Row],[MntSweetProducts]]+Table1_1[[#This Row],[MntGoldProds]]</f>
        <v>1435</v>
      </c>
      <c r="AC270">
        <f>Table1_1[[#This Row],[NumWebPurchases]]+Table1_1[[#This Row],[NumCatalogPurchases]]+Table1_1[[#This Row],[NumStorePurchases]]</f>
        <v>15</v>
      </c>
      <c r="AD270">
        <f>ROUND(IF(Table1_1[[#This Row],[Total_Purchases]]=0,0,(Table1_1[[#This Row],[Total_Spend]]*(Table1_1[[#This Row],[NumWebPurchases]]/Table1_1[[#This Row],[Total_Purchases]]))),2)</f>
        <v>287</v>
      </c>
      <c r="AE270">
        <f>ROUND(IF(Table1_1[[#This Row],[Total_Purchases]]=0,0,(Table1_1[[#This Row],[Total_Spend]]*(Table1_1[[#This Row],[NumStorePurchases]]/Table1_1[[#This Row],[Total_Purchases]]))),2)</f>
        <v>765.33</v>
      </c>
      <c r="AF270">
        <f>ROUND(IF(Table1_1[[#This Row],[Total_Purchases]]=0,0,(Table1_1[[#This Row],[Total_Spend]]*(Table1_1[[#This Row],[NumCatalogPurchases]]/Table1_1[[#This Row],[Total_Purchases]]))),2)</f>
        <v>382.67</v>
      </c>
      <c r="AG2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70" s="6">
        <f ca="1">YEAR(TODAY())-B270</f>
        <v>52</v>
      </c>
      <c r="AI2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70" t="s">
        <v>30</v>
      </c>
    </row>
    <row r="271" spans="1:36" x14ac:dyDescent="0.3">
      <c r="A271">
        <v>1362</v>
      </c>
      <c r="B271">
        <v>1972</v>
      </c>
      <c r="C271" t="s">
        <v>28</v>
      </c>
      <c r="D271" t="s">
        <v>31</v>
      </c>
      <c r="E271">
        <v>31907</v>
      </c>
      <c r="F271">
        <v>0</v>
      </c>
      <c r="G271">
        <v>0</v>
      </c>
      <c r="H271" s="2" t="str">
        <f ca="1">TEXT(Table1_1[[#This Row],[Dt_Customer]],"yyyy-mm-dd")</f>
        <v>2013-03-04</v>
      </c>
      <c r="I271">
        <v>75</v>
      </c>
      <c r="J271">
        <v>33</v>
      </c>
      <c r="K271">
        <v>87</v>
      </c>
      <c r="L271">
        <v>64</v>
      </c>
      <c r="M271">
        <v>175</v>
      </c>
      <c r="N271">
        <v>16</v>
      </c>
      <c r="O271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>Table1_1[[#This Row],[MntWines]]+Table1_1[[#This Row],[MntFruits]]+Table1_1[[#This Row],[MntMeatProducts]]+Table1_1[[#This Row],[MntFishProducts]]+Table1_1[[#This Row],[MntSweetProducts]]+Table1_1[[#This Row],[MntGoldProds]]</f>
        <v>449</v>
      </c>
      <c r="AC271">
        <f>Table1_1[[#This Row],[NumWebPurchases]]+Table1_1[[#This Row],[NumCatalogPurchases]]+Table1_1[[#This Row],[NumStorePurchases]]</f>
        <v>13</v>
      </c>
      <c r="AD271">
        <f>ROUND(IF(Table1_1[[#This Row],[Total_Purchases]]=0,0,(Table1_1[[#This Row],[Total_Spend]]*(Table1_1[[#This Row],[NumWebPurchases]]/Table1_1[[#This Row],[Total_Purchases]]))),2)</f>
        <v>207.23</v>
      </c>
      <c r="AE271">
        <f>ROUND(IF(Table1_1[[#This Row],[Total_Purchases]]=0,0,(Table1_1[[#This Row],[Total_Spend]]*(Table1_1[[#This Row],[NumStorePurchases]]/Table1_1[[#This Row],[Total_Purchases]]))),2)</f>
        <v>207.23</v>
      </c>
      <c r="AF271">
        <f>ROUND(IF(Table1_1[[#This Row],[Total_Purchases]]=0,0,(Table1_1[[#This Row],[Total_Spend]]*(Table1_1[[#This Row],[NumCatalogPurchases]]/Table1_1[[#This Row],[Total_Purchases]]))),2)</f>
        <v>34.54</v>
      </c>
      <c r="AG2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1" s="6">
        <f ca="1">YEAR(TODAY())-B271</f>
        <v>54</v>
      </c>
      <c r="AI2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71" t="s">
        <v>39</v>
      </c>
    </row>
    <row r="272" spans="1:36" x14ac:dyDescent="0.3">
      <c r="A272">
        <v>1371</v>
      </c>
      <c r="B272">
        <v>1976</v>
      </c>
      <c r="C272" t="s">
        <v>28</v>
      </c>
      <c r="D272" t="s">
        <v>31</v>
      </c>
      <c r="E272">
        <v>79941</v>
      </c>
      <c r="F272">
        <v>0</v>
      </c>
      <c r="G272">
        <v>0</v>
      </c>
      <c r="H272" s="2" t="str">
        <f ca="1">TEXT(Table1_1[[#This Row],[Dt_Customer]],"yyyy-mm-dd")</f>
        <v>2014-06-28</v>
      </c>
      <c r="I272">
        <v>72</v>
      </c>
      <c r="J272">
        <v>123</v>
      </c>
      <c r="K272">
        <v>164</v>
      </c>
      <c r="L272">
        <v>266</v>
      </c>
      <c r="M272">
        <v>227</v>
      </c>
      <c r="N272">
        <v>30</v>
      </c>
      <c r="O27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>Table1_1[[#This Row],[MntWines]]+Table1_1[[#This Row],[MntFruits]]+Table1_1[[#This Row],[MntMeatProducts]]+Table1_1[[#This Row],[MntFishProducts]]+Table1_1[[#This Row],[MntSweetProducts]]+Table1_1[[#This Row],[MntGoldProds]]</f>
        <v>984</v>
      </c>
      <c r="AC272">
        <f>Table1_1[[#This Row],[NumWebPurchases]]+Table1_1[[#This Row],[NumCatalogPurchases]]+Table1_1[[#This Row],[NumStorePurchases]]</f>
        <v>15</v>
      </c>
      <c r="AD272">
        <f>ROUND(IF(Table1_1[[#This Row],[Total_Purchases]]=0,0,(Table1_1[[#This Row],[Total_Spend]]*(Table1_1[[#This Row],[NumWebPurchases]]/Table1_1[[#This Row],[Total_Purchases]]))),2)</f>
        <v>131.19999999999999</v>
      </c>
      <c r="AE272">
        <f>ROUND(IF(Table1_1[[#This Row],[Total_Purchases]]=0,0,(Table1_1[[#This Row],[Total_Spend]]*(Table1_1[[#This Row],[NumStorePurchases]]/Table1_1[[#This Row],[Total_Purchases]]))),2)</f>
        <v>590.4</v>
      </c>
      <c r="AF272">
        <f>ROUND(IF(Table1_1[[#This Row],[Total_Purchases]]=0,0,(Table1_1[[#This Row],[Total_Spend]]*(Table1_1[[#This Row],[NumCatalogPurchases]]/Table1_1[[#This Row],[Total_Purchases]]))),2)</f>
        <v>262.39999999999998</v>
      </c>
      <c r="AG2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72" s="6">
        <f ca="1">YEAR(TODAY())-B272</f>
        <v>50</v>
      </c>
      <c r="AI2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72" t="s">
        <v>36</v>
      </c>
    </row>
    <row r="273" spans="1:36" x14ac:dyDescent="0.3">
      <c r="A273">
        <v>1377</v>
      </c>
      <c r="B273">
        <v>1954</v>
      </c>
      <c r="C273" t="s">
        <v>41</v>
      </c>
      <c r="D273" t="s">
        <v>42</v>
      </c>
      <c r="E273">
        <v>44551</v>
      </c>
      <c r="F273">
        <v>0</v>
      </c>
      <c r="G273">
        <v>1</v>
      </c>
      <c r="H273" s="2" t="str">
        <f ca="1">TEXT(Table1_1[[#This Row],[Dt_Customer]],"yyyy-mm-dd")</f>
        <v>2013-08-31</v>
      </c>
      <c r="I273">
        <v>24</v>
      </c>
      <c r="J273">
        <v>182</v>
      </c>
      <c r="K273">
        <v>4</v>
      </c>
      <c r="L273">
        <v>33</v>
      </c>
      <c r="M273">
        <v>0</v>
      </c>
      <c r="N273">
        <v>0</v>
      </c>
      <c r="O273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f>Table1_1[[#This Row],[MntWines]]+Table1_1[[#This Row],[MntFruits]]+Table1_1[[#This Row],[MntMeatProducts]]+Table1_1[[#This Row],[MntFishProducts]]+Table1_1[[#This Row],[MntSweetProducts]]+Table1_1[[#This Row],[MntGoldProds]]</f>
        <v>285</v>
      </c>
      <c r="AC273">
        <f>Table1_1[[#This Row],[NumWebPurchases]]+Table1_1[[#This Row],[NumCatalogPurchases]]+Table1_1[[#This Row],[NumStorePurchases]]</f>
        <v>10</v>
      </c>
      <c r="AD273">
        <f>ROUND(IF(Table1_1[[#This Row],[Total_Purchases]]=0,0,(Table1_1[[#This Row],[Total_Spend]]*(Table1_1[[#This Row],[NumWebPurchases]]/Table1_1[[#This Row],[Total_Purchases]]))),2)</f>
        <v>114</v>
      </c>
      <c r="AE273">
        <f>ROUND(IF(Table1_1[[#This Row],[Total_Purchases]]=0,0,(Table1_1[[#This Row],[Total_Spend]]*(Table1_1[[#This Row],[NumStorePurchases]]/Table1_1[[#This Row],[Total_Purchases]]))),2)</f>
        <v>142.5</v>
      </c>
      <c r="AF273">
        <f>ROUND(IF(Table1_1[[#This Row],[Total_Purchases]]=0,0,(Table1_1[[#This Row],[Total_Spend]]*(Table1_1[[#This Row],[NumCatalogPurchases]]/Table1_1[[#This Row],[Total_Purchases]]))),2)</f>
        <v>28.5</v>
      </c>
      <c r="AG2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3" s="6">
        <f ca="1">YEAR(TODAY())-B273</f>
        <v>72</v>
      </c>
      <c r="AI2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73" t="s">
        <v>43</v>
      </c>
    </row>
    <row r="274" spans="1:36" x14ac:dyDescent="0.3">
      <c r="A274">
        <v>1378</v>
      </c>
      <c r="B274">
        <v>1972</v>
      </c>
      <c r="C274" t="s">
        <v>38</v>
      </c>
      <c r="D274" t="s">
        <v>35</v>
      </c>
      <c r="E274">
        <v>50334</v>
      </c>
      <c r="F274">
        <v>0</v>
      </c>
      <c r="G274">
        <v>1</v>
      </c>
      <c r="H274" s="2" t="str">
        <f ca="1">TEXT(Table1_1[[#This Row],[Dt_Customer]],"yyyy-mm-dd")</f>
        <v>2013-07-24</v>
      </c>
      <c r="I274">
        <v>24</v>
      </c>
      <c r="J274">
        <v>284</v>
      </c>
      <c r="K274">
        <v>16</v>
      </c>
      <c r="L274">
        <v>160</v>
      </c>
      <c r="M274">
        <v>84</v>
      </c>
      <c r="N274">
        <v>16</v>
      </c>
      <c r="O274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f>Table1_1[[#This Row],[MntWines]]+Table1_1[[#This Row],[MntFruits]]+Table1_1[[#This Row],[MntMeatProducts]]+Table1_1[[#This Row],[MntFishProducts]]+Table1_1[[#This Row],[MntSweetProducts]]+Table1_1[[#This Row],[MntGoldProds]]</f>
        <v>694</v>
      </c>
      <c r="AC274">
        <f>Table1_1[[#This Row],[NumWebPurchases]]+Table1_1[[#This Row],[NumCatalogPurchases]]+Table1_1[[#This Row],[NumStorePurchases]]</f>
        <v>17</v>
      </c>
      <c r="AD274">
        <f>ROUND(IF(Table1_1[[#This Row],[Total_Purchases]]=0,0,(Table1_1[[#This Row],[Total_Spend]]*(Table1_1[[#This Row],[NumWebPurchases]]/Table1_1[[#This Row],[Total_Purchases]]))),2)</f>
        <v>285.76</v>
      </c>
      <c r="AE274">
        <f>ROUND(IF(Table1_1[[#This Row],[Total_Purchases]]=0,0,(Table1_1[[#This Row],[Total_Spend]]*(Table1_1[[#This Row],[NumStorePurchases]]/Table1_1[[#This Row],[Total_Purchases]]))),2)</f>
        <v>244.94</v>
      </c>
      <c r="AF274">
        <f>ROUND(IF(Table1_1[[#This Row],[Total_Purchases]]=0,0,(Table1_1[[#This Row],[Total_Spend]]*(Table1_1[[#This Row],[NumCatalogPurchases]]/Table1_1[[#This Row],[Total_Purchases]]))),2)</f>
        <v>163.29</v>
      </c>
      <c r="AG2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74" s="6">
        <f ca="1">YEAR(TODAY())-B274</f>
        <v>54</v>
      </c>
      <c r="AI2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74" t="s">
        <v>43</v>
      </c>
    </row>
    <row r="275" spans="1:36" x14ac:dyDescent="0.3">
      <c r="A275">
        <v>1379</v>
      </c>
      <c r="B275">
        <v>1992</v>
      </c>
      <c r="C275" t="s">
        <v>41</v>
      </c>
      <c r="D275" t="s">
        <v>35</v>
      </c>
      <c r="E275">
        <v>42670</v>
      </c>
      <c r="F275">
        <v>0</v>
      </c>
      <c r="G275">
        <v>0</v>
      </c>
      <c r="H275" s="2" t="str">
        <f ca="1">TEXT(Table1_1[[#This Row],[Dt_Customer]],"yyyy-mm-dd")</f>
        <v>2013-04-27</v>
      </c>
      <c r="I275">
        <v>12</v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f>Table1_1[[#This Row],[MntWines]]+Table1_1[[#This Row],[MntFruits]]+Table1_1[[#This Row],[MntMeatProducts]]+Table1_1[[#This Row],[MntFishProducts]]+Table1_1[[#This Row],[MntSweetProducts]]+Table1_1[[#This Row],[MntGoldProds]]</f>
        <v>241</v>
      </c>
      <c r="AC275">
        <f>Table1_1[[#This Row],[NumWebPurchases]]+Table1_1[[#This Row],[NumCatalogPurchases]]+Table1_1[[#This Row],[NumStorePurchases]]</f>
        <v>10</v>
      </c>
      <c r="AD275">
        <f>ROUND(IF(Table1_1[[#This Row],[Total_Purchases]]=0,0,(Table1_1[[#This Row],[Total_Spend]]*(Table1_1[[#This Row],[NumWebPurchases]]/Table1_1[[#This Row],[Total_Purchases]]))),2)</f>
        <v>96.4</v>
      </c>
      <c r="AE275">
        <f>ROUND(IF(Table1_1[[#This Row],[Total_Purchases]]=0,0,(Table1_1[[#This Row],[Total_Spend]]*(Table1_1[[#This Row],[NumStorePurchases]]/Table1_1[[#This Row],[Total_Purchases]]))),2)</f>
        <v>96.4</v>
      </c>
      <c r="AF275">
        <f>ROUND(IF(Table1_1[[#This Row],[Total_Purchases]]=0,0,(Table1_1[[#This Row],[Total_Spend]]*(Table1_1[[#This Row],[NumCatalogPurchases]]/Table1_1[[#This Row],[Total_Purchases]]))),2)</f>
        <v>48.2</v>
      </c>
      <c r="AG2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5" s="6">
        <f ca="1">YEAR(TODAY())-B275</f>
        <v>34</v>
      </c>
      <c r="AI2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75" t="s">
        <v>43</v>
      </c>
    </row>
    <row r="276" spans="1:36" x14ac:dyDescent="0.3">
      <c r="A276">
        <v>1381</v>
      </c>
      <c r="B276">
        <v>1982</v>
      </c>
      <c r="C276" t="s">
        <v>37</v>
      </c>
      <c r="D276" t="s">
        <v>31</v>
      </c>
      <c r="E276">
        <v>38513</v>
      </c>
      <c r="F276">
        <v>1</v>
      </c>
      <c r="G276">
        <v>0</v>
      </c>
      <c r="H276" s="2" t="str">
        <f ca="1">TEXT(Table1_1[[#This Row],[Dt_Customer]],"yyyy-mm-dd")</f>
        <v>2014-01-28</v>
      </c>
      <c r="I276">
        <v>20</v>
      </c>
      <c r="J276">
        <v>172</v>
      </c>
      <c r="K276">
        <v>3</v>
      </c>
      <c r="L276">
        <v>115</v>
      </c>
      <c r="M276">
        <v>16</v>
      </c>
      <c r="N276">
        <v>0</v>
      </c>
      <c r="O276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f>Table1_1[[#This Row],[MntWines]]+Table1_1[[#This Row],[MntFruits]]+Table1_1[[#This Row],[MntMeatProducts]]+Table1_1[[#This Row],[MntFishProducts]]+Table1_1[[#This Row],[MntSweetProducts]]+Table1_1[[#This Row],[MntGoldProds]]</f>
        <v>324</v>
      </c>
      <c r="AC276">
        <f>Table1_1[[#This Row],[NumWebPurchases]]+Table1_1[[#This Row],[NumCatalogPurchases]]+Table1_1[[#This Row],[NumStorePurchases]]</f>
        <v>12</v>
      </c>
      <c r="AD276">
        <f>ROUND(IF(Table1_1[[#This Row],[Total_Purchases]]=0,0,(Table1_1[[#This Row],[Total_Spend]]*(Table1_1[[#This Row],[NumWebPurchases]]/Table1_1[[#This Row],[Total_Purchases]]))),2)</f>
        <v>162</v>
      </c>
      <c r="AE276">
        <f>ROUND(IF(Table1_1[[#This Row],[Total_Purchases]]=0,0,(Table1_1[[#This Row],[Total_Spend]]*(Table1_1[[#This Row],[NumStorePurchases]]/Table1_1[[#This Row],[Total_Purchases]]))),2)</f>
        <v>135</v>
      </c>
      <c r="AF276">
        <f>ROUND(IF(Table1_1[[#This Row],[Total_Purchases]]=0,0,(Table1_1[[#This Row],[Total_Spend]]*(Table1_1[[#This Row],[NumCatalogPurchases]]/Table1_1[[#This Row],[Total_Purchases]]))),2)</f>
        <v>27</v>
      </c>
      <c r="AG2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6" s="6">
        <f ca="1">YEAR(TODAY())-B276</f>
        <v>44</v>
      </c>
      <c r="AI2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76" t="s">
        <v>30</v>
      </c>
    </row>
    <row r="277" spans="1:36" x14ac:dyDescent="0.3">
      <c r="A277">
        <v>1384</v>
      </c>
      <c r="B277">
        <v>1992</v>
      </c>
      <c r="C277" t="s">
        <v>44</v>
      </c>
      <c r="D277" t="s">
        <v>33</v>
      </c>
      <c r="E277">
        <v>17256</v>
      </c>
      <c r="F277">
        <v>1</v>
      </c>
      <c r="G277">
        <v>0</v>
      </c>
      <c r="H277" s="2" t="str">
        <f ca="1">TEXT(Table1_1[[#This Row],[Dt_Customer]],"yyyy-mm-dd")</f>
        <v>2013-11-23</v>
      </c>
      <c r="I277">
        <v>10</v>
      </c>
      <c r="J277">
        <v>6</v>
      </c>
      <c r="K277">
        <v>4</v>
      </c>
      <c r="L277">
        <v>14</v>
      </c>
      <c r="M277">
        <v>8</v>
      </c>
      <c r="N277">
        <v>8</v>
      </c>
      <c r="O277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277">
        <f>Table1_1[[#This Row],[NumWebPurchases]]+Table1_1[[#This Row],[NumCatalogPurchases]]+Table1_1[[#This Row],[NumStorePurchases]]</f>
        <v>5</v>
      </c>
      <c r="AD277">
        <f>ROUND(IF(Table1_1[[#This Row],[Total_Purchases]]=0,0,(Table1_1[[#This Row],[Total_Spend]]*(Table1_1[[#This Row],[NumWebPurchases]]/Table1_1[[#This Row],[Total_Purchases]]))),2)</f>
        <v>24.8</v>
      </c>
      <c r="AE277">
        <f>ROUND(IF(Table1_1[[#This Row],[Total_Purchases]]=0,0,(Table1_1[[#This Row],[Total_Spend]]*(Table1_1[[#This Row],[NumStorePurchases]]/Table1_1[[#This Row],[Total_Purchases]]))),2)</f>
        <v>24.8</v>
      </c>
      <c r="AF277">
        <f>ROUND(IF(Table1_1[[#This Row],[Total_Purchases]]=0,0,(Table1_1[[#This Row],[Total_Spend]]*(Table1_1[[#This Row],[NumCatalogPurchases]]/Table1_1[[#This Row],[Total_Purchases]]))),2)</f>
        <v>12.4</v>
      </c>
      <c r="AG2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7" s="6">
        <f ca="1">YEAR(TODAY())-B277</f>
        <v>34</v>
      </c>
      <c r="AI2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77" t="s">
        <v>34</v>
      </c>
    </row>
    <row r="278" spans="1:36" x14ac:dyDescent="0.3">
      <c r="A278">
        <v>1386</v>
      </c>
      <c r="B278">
        <v>1967</v>
      </c>
      <c r="C278" t="s">
        <v>28</v>
      </c>
      <c r="D278" t="s">
        <v>35</v>
      </c>
      <c r="E278">
        <v>32474</v>
      </c>
      <c r="F278">
        <v>1</v>
      </c>
      <c r="G278">
        <v>1</v>
      </c>
      <c r="H278" s="2" t="str">
        <f ca="1">TEXT(Table1_1[[#This Row],[Dt_Customer]],"yyyy-mm-dd")</f>
        <v>2014-05-11</v>
      </c>
      <c r="I278">
        <v>0</v>
      </c>
      <c r="J278">
        <v>10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>Table1_1[[#This Row],[MntWines]]+Table1_1[[#This Row],[MntFruits]]+Table1_1[[#This Row],[MntMeatProducts]]+Table1_1[[#This Row],[MntFishProducts]]+Table1_1[[#This Row],[MntSweetProducts]]+Table1_1[[#This Row],[MntGoldProds]]</f>
        <v>11</v>
      </c>
      <c r="AC278">
        <f>Table1_1[[#This Row],[NumWebPurchases]]+Table1_1[[#This Row],[NumCatalogPurchases]]+Table1_1[[#This Row],[NumStorePurchases]]</f>
        <v>3</v>
      </c>
      <c r="AD278">
        <f>ROUND(IF(Table1_1[[#This Row],[Total_Purchases]]=0,0,(Table1_1[[#This Row],[Total_Spend]]*(Table1_1[[#This Row],[NumWebPurchases]]/Table1_1[[#This Row],[Total_Purchases]]))),2)</f>
        <v>3.67</v>
      </c>
      <c r="AE278">
        <f>ROUND(IF(Table1_1[[#This Row],[Total_Purchases]]=0,0,(Table1_1[[#This Row],[Total_Spend]]*(Table1_1[[#This Row],[NumStorePurchases]]/Table1_1[[#This Row],[Total_Purchases]]))),2)</f>
        <v>7.33</v>
      </c>
      <c r="AF278">
        <f>ROUND(IF(Table1_1[[#This Row],[Total_Purchases]]=0,0,(Table1_1[[#This Row],[Total_Spend]]*(Table1_1[[#This Row],[NumCatalogPurchases]]/Table1_1[[#This Row],[Total_Purchases]]))),2)</f>
        <v>0</v>
      </c>
      <c r="AG2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8" s="6">
        <f ca="1">YEAR(TODAY())-B278</f>
        <v>59</v>
      </c>
      <c r="AI2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78" t="s">
        <v>36</v>
      </c>
    </row>
    <row r="279" spans="1:36" x14ac:dyDescent="0.3">
      <c r="A279">
        <v>1388</v>
      </c>
      <c r="B279">
        <v>1975</v>
      </c>
      <c r="C279" t="s">
        <v>28</v>
      </c>
      <c r="D279" t="s">
        <v>31</v>
      </c>
      <c r="E279">
        <v>33249</v>
      </c>
      <c r="F279">
        <v>1</v>
      </c>
      <c r="G279">
        <v>0</v>
      </c>
      <c r="H279" s="2" t="str">
        <f ca="1">TEXT(Table1_1[[#This Row],[Dt_Customer]],"yyyy-mm-dd")</f>
        <v>2013-02-20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>Table1_1[[#This Row],[MntWines]]+Table1_1[[#This Row],[MntFruits]]+Table1_1[[#This Row],[MntMeatProducts]]+Table1_1[[#This Row],[MntFishProducts]]+Table1_1[[#This Row],[MntSweetProducts]]+Table1_1[[#This Row],[MntGoldProds]]</f>
        <v>112</v>
      </c>
      <c r="AC279">
        <f>Table1_1[[#This Row],[NumWebPurchases]]+Table1_1[[#This Row],[NumCatalogPurchases]]+Table1_1[[#This Row],[NumStorePurchases]]</f>
        <v>6</v>
      </c>
      <c r="AD279">
        <f>ROUND(IF(Table1_1[[#This Row],[Total_Purchases]]=0,0,(Table1_1[[#This Row],[Total_Spend]]*(Table1_1[[#This Row],[NumWebPurchases]]/Table1_1[[#This Row],[Total_Purchases]]))),2)</f>
        <v>37.33</v>
      </c>
      <c r="AE279">
        <f>ROUND(IF(Table1_1[[#This Row],[Total_Purchases]]=0,0,(Table1_1[[#This Row],[Total_Spend]]*(Table1_1[[#This Row],[NumStorePurchases]]/Table1_1[[#This Row],[Total_Purchases]]))),2)</f>
        <v>56</v>
      </c>
      <c r="AF279">
        <f>ROUND(IF(Table1_1[[#This Row],[Total_Purchases]]=0,0,(Table1_1[[#This Row],[Total_Spend]]*(Table1_1[[#This Row],[NumCatalogPurchases]]/Table1_1[[#This Row],[Total_Purchases]]))),2)</f>
        <v>18.670000000000002</v>
      </c>
      <c r="AG2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79" s="6">
        <f ca="1">YEAR(TODAY())-B279</f>
        <v>51</v>
      </c>
      <c r="AI2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79" t="s">
        <v>36</v>
      </c>
    </row>
    <row r="280" spans="1:36" x14ac:dyDescent="0.3">
      <c r="A280">
        <v>1399</v>
      </c>
      <c r="B280">
        <v>1958</v>
      </c>
      <c r="C280" t="s">
        <v>28</v>
      </c>
      <c r="D280" t="s">
        <v>33</v>
      </c>
      <c r="E280">
        <v>72905</v>
      </c>
      <c r="F280">
        <v>0</v>
      </c>
      <c r="G280">
        <v>0</v>
      </c>
      <c r="H280" s="2" t="str">
        <f ca="1">TEXT(Table1_1[[#This Row],[Dt_Customer]],"yyyy-mm-dd")</f>
        <v>2014-01-21</v>
      </c>
      <c r="I280">
        <v>52</v>
      </c>
      <c r="J280">
        <v>407</v>
      </c>
      <c r="K280">
        <v>114</v>
      </c>
      <c r="L280">
        <v>445</v>
      </c>
      <c r="M280">
        <v>181</v>
      </c>
      <c r="N280">
        <v>165</v>
      </c>
      <c r="O280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f>Table1_1[[#This Row],[MntWines]]+Table1_1[[#This Row],[MntFruits]]+Table1_1[[#This Row],[MntMeatProducts]]+Table1_1[[#This Row],[MntFishProducts]]+Table1_1[[#This Row],[MntSweetProducts]]+Table1_1[[#This Row],[MntGoldProds]]</f>
        <v>1515</v>
      </c>
      <c r="AC280">
        <f>Table1_1[[#This Row],[NumWebPurchases]]+Table1_1[[#This Row],[NumCatalogPurchases]]+Table1_1[[#This Row],[NumStorePurchases]]</f>
        <v>19</v>
      </c>
      <c r="AD280">
        <f>ROUND(IF(Table1_1[[#This Row],[Total_Purchases]]=0,0,(Table1_1[[#This Row],[Total_Spend]]*(Table1_1[[#This Row],[NumWebPurchases]]/Table1_1[[#This Row],[Total_Purchases]]))),2)</f>
        <v>239.21</v>
      </c>
      <c r="AE280">
        <f>ROUND(IF(Table1_1[[#This Row],[Total_Purchases]]=0,0,(Table1_1[[#This Row],[Total_Spend]]*(Table1_1[[#This Row],[NumStorePurchases]]/Table1_1[[#This Row],[Total_Purchases]]))),2)</f>
        <v>717.63</v>
      </c>
      <c r="AF280">
        <f>ROUND(IF(Table1_1[[#This Row],[Total_Purchases]]=0,0,(Table1_1[[#This Row],[Total_Spend]]*(Table1_1[[#This Row],[NumCatalogPurchases]]/Table1_1[[#This Row],[Total_Purchases]]))),2)</f>
        <v>558.16</v>
      </c>
      <c r="AG2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80" s="6">
        <f ca="1">YEAR(TODAY())-B280</f>
        <v>68</v>
      </c>
      <c r="AI2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80" t="s">
        <v>30</v>
      </c>
    </row>
    <row r="281" spans="1:36" x14ac:dyDescent="0.3">
      <c r="A281">
        <v>1402</v>
      </c>
      <c r="B281">
        <v>1954</v>
      </c>
      <c r="C281" t="s">
        <v>41</v>
      </c>
      <c r="D281" t="s">
        <v>33</v>
      </c>
      <c r="E281">
        <v>66991</v>
      </c>
      <c r="F281">
        <v>0</v>
      </c>
      <c r="G281">
        <v>0</v>
      </c>
      <c r="H281" s="2" t="str">
        <f ca="1">TEXT(Table1_1[[#This Row],[Dt_Customer]],"yyyy-mm-dd")</f>
        <v>2012-09-11</v>
      </c>
      <c r="I281">
        <v>1</v>
      </c>
      <c r="J281">
        <v>496</v>
      </c>
      <c r="K281">
        <v>36</v>
      </c>
      <c r="L281">
        <v>460</v>
      </c>
      <c r="M281">
        <v>189</v>
      </c>
      <c r="N281">
        <v>60</v>
      </c>
      <c r="O281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>Table1_1[[#This Row],[MntWines]]+Table1_1[[#This Row],[MntFruits]]+Table1_1[[#This Row],[MntMeatProducts]]+Table1_1[[#This Row],[MntFishProducts]]+Table1_1[[#This Row],[MntSweetProducts]]+Table1_1[[#This Row],[MntGoldProds]]</f>
        <v>1253</v>
      </c>
      <c r="AC281">
        <f>Table1_1[[#This Row],[NumWebPurchases]]+Table1_1[[#This Row],[NumCatalogPurchases]]+Table1_1[[#This Row],[NumStorePurchases]]</f>
        <v>18</v>
      </c>
      <c r="AD281">
        <f>ROUND(IF(Table1_1[[#This Row],[Total_Purchases]]=0,0,(Table1_1[[#This Row],[Total_Spend]]*(Table1_1[[#This Row],[NumWebPurchases]]/Table1_1[[#This Row],[Total_Purchases]]))),2)</f>
        <v>278.44</v>
      </c>
      <c r="AE281">
        <f>ROUND(IF(Table1_1[[#This Row],[Total_Purchases]]=0,0,(Table1_1[[#This Row],[Total_Spend]]*(Table1_1[[#This Row],[NumStorePurchases]]/Table1_1[[#This Row],[Total_Purchases]]))),2)</f>
        <v>417.67</v>
      </c>
      <c r="AF281">
        <f>ROUND(IF(Table1_1[[#This Row],[Total_Purchases]]=0,0,(Table1_1[[#This Row],[Total_Spend]]*(Table1_1[[#This Row],[NumCatalogPurchases]]/Table1_1[[#This Row],[Total_Purchases]]))),2)</f>
        <v>556.89</v>
      </c>
      <c r="AG2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81" s="6">
        <f ca="1">YEAR(TODAY())-B281</f>
        <v>72</v>
      </c>
      <c r="AI2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81" t="s">
        <v>39</v>
      </c>
    </row>
    <row r="282" spans="1:36" x14ac:dyDescent="0.3">
      <c r="A282">
        <v>1403</v>
      </c>
      <c r="B282">
        <v>1975</v>
      </c>
      <c r="C282" t="s">
        <v>38</v>
      </c>
      <c r="D282" t="s">
        <v>35</v>
      </c>
      <c r="E282">
        <v>34984</v>
      </c>
      <c r="F282">
        <v>1</v>
      </c>
      <c r="G282">
        <v>1</v>
      </c>
      <c r="H282" s="2" t="str">
        <f ca="1">TEXT(Table1_1[[#This Row],[Dt_Customer]],"yyyy-mm-dd")</f>
        <v>2012-09-06</v>
      </c>
      <c r="I282">
        <v>40</v>
      </c>
      <c r="J282">
        <v>8</v>
      </c>
      <c r="K282">
        <v>4</v>
      </c>
      <c r="L282">
        <v>15</v>
      </c>
      <c r="M282">
        <v>3</v>
      </c>
      <c r="N282">
        <v>5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282">
        <f>Table1_1[[#This Row],[NumWebPurchases]]+Table1_1[[#This Row],[NumCatalogPurchases]]+Table1_1[[#This Row],[NumStorePurchases]]</f>
        <v>4</v>
      </c>
      <c r="AD282">
        <f>ROUND(IF(Table1_1[[#This Row],[Total_Purchases]]=0,0,(Table1_1[[#This Row],[Total_Spend]]*(Table1_1[[#This Row],[NumWebPurchases]]/Table1_1[[#This Row],[Total_Purchases]]))),2)</f>
        <v>9.5</v>
      </c>
      <c r="AE282">
        <f>ROUND(IF(Table1_1[[#This Row],[Total_Purchases]]=0,0,(Table1_1[[#This Row],[Total_Spend]]*(Table1_1[[#This Row],[NumStorePurchases]]/Table1_1[[#This Row],[Total_Purchases]]))),2)</f>
        <v>28.5</v>
      </c>
      <c r="AF282">
        <f>ROUND(IF(Table1_1[[#This Row],[Total_Purchases]]=0,0,(Table1_1[[#This Row],[Total_Spend]]*(Table1_1[[#This Row],[NumCatalogPurchases]]/Table1_1[[#This Row],[Total_Purchases]]))),2)</f>
        <v>0</v>
      </c>
      <c r="AG2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82" s="6">
        <f ca="1">YEAR(TODAY())-B282</f>
        <v>51</v>
      </c>
      <c r="AI2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82" t="s">
        <v>30</v>
      </c>
    </row>
    <row r="283" spans="1:36" x14ac:dyDescent="0.3">
      <c r="A283">
        <v>1404</v>
      </c>
      <c r="B283">
        <v>1968</v>
      </c>
      <c r="C283" t="s">
        <v>28</v>
      </c>
      <c r="D283" t="s">
        <v>35</v>
      </c>
      <c r="E283">
        <v>34916</v>
      </c>
      <c r="F283">
        <v>2</v>
      </c>
      <c r="G283">
        <v>0</v>
      </c>
      <c r="H283" s="2" t="str">
        <f ca="1">TEXT(Table1_1[[#This Row],[Dt_Customer]],"yyyy-mm-dd")</f>
        <v>2013-05-15</v>
      </c>
      <c r="I283">
        <v>89</v>
      </c>
      <c r="J283">
        <v>51</v>
      </c>
      <c r="K283">
        <v>23</v>
      </c>
      <c r="L283">
        <v>82</v>
      </c>
      <c r="M283">
        <v>33</v>
      </c>
      <c r="N283">
        <v>0</v>
      </c>
      <c r="O283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>Table1_1[[#This Row],[MntWines]]+Table1_1[[#This Row],[MntFruits]]+Table1_1[[#This Row],[MntMeatProducts]]+Table1_1[[#This Row],[MntFishProducts]]+Table1_1[[#This Row],[MntSweetProducts]]+Table1_1[[#This Row],[MntGoldProds]]</f>
        <v>231</v>
      </c>
      <c r="AC283">
        <f>Table1_1[[#This Row],[NumWebPurchases]]+Table1_1[[#This Row],[NumCatalogPurchases]]+Table1_1[[#This Row],[NumStorePurchases]]</f>
        <v>9</v>
      </c>
      <c r="AD283">
        <f>ROUND(IF(Table1_1[[#This Row],[Total_Purchases]]=0,0,(Table1_1[[#This Row],[Total_Spend]]*(Table1_1[[#This Row],[NumWebPurchases]]/Table1_1[[#This Row],[Total_Purchases]]))),2)</f>
        <v>128.33000000000001</v>
      </c>
      <c r="AE283">
        <f>ROUND(IF(Table1_1[[#This Row],[Total_Purchases]]=0,0,(Table1_1[[#This Row],[Total_Spend]]*(Table1_1[[#This Row],[NumStorePurchases]]/Table1_1[[#This Row],[Total_Purchases]]))),2)</f>
        <v>77</v>
      </c>
      <c r="AF283">
        <f>ROUND(IF(Table1_1[[#This Row],[Total_Purchases]]=0,0,(Table1_1[[#This Row],[Total_Spend]]*(Table1_1[[#This Row],[NumCatalogPurchases]]/Table1_1[[#This Row],[Total_Purchases]]))),2)</f>
        <v>25.67</v>
      </c>
      <c r="AG2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83" s="6">
        <f ca="1">YEAR(TODAY())-B283</f>
        <v>58</v>
      </c>
      <c r="AI2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83" t="s">
        <v>43</v>
      </c>
    </row>
    <row r="284" spans="1:36" x14ac:dyDescent="0.3">
      <c r="A284">
        <v>1406</v>
      </c>
      <c r="B284">
        <v>1975</v>
      </c>
      <c r="C284" t="s">
        <v>28</v>
      </c>
      <c r="D284" t="s">
        <v>31</v>
      </c>
      <c r="E284">
        <v>53201</v>
      </c>
      <c r="F284">
        <v>1</v>
      </c>
      <c r="G284">
        <v>1</v>
      </c>
      <c r="H284" s="2" t="str">
        <f ca="1">TEXT(Table1_1[[#This Row],[Dt_Customer]],"yyyy-mm-dd")</f>
        <v>2013-02-12</v>
      </c>
      <c r="I284">
        <v>49</v>
      </c>
      <c r="J284">
        <v>280</v>
      </c>
      <c r="K284">
        <v>7</v>
      </c>
      <c r="L284">
        <v>81</v>
      </c>
      <c r="M284">
        <v>20</v>
      </c>
      <c r="N284">
        <v>0</v>
      </c>
      <c r="O284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f>Table1_1[[#This Row],[MntWines]]+Table1_1[[#This Row],[MntFruits]]+Table1_1[[#This Row],[MntMeatProducts]]+Table1_1[[#This Row],[MntFishProducts]]+Table1_1[[#This Row],[MntSweetProducts]]+Table1_1[[#This Row],[MntGoldProds]]</f>
        <v>415</v>
      </c>
      <c r="AC284">
        <f>Table1_1[[#This Row],[NumWebPurchases]]+Table1_1[[#This Row],[NumCatalogPurchases]]+Table1_1[[#This Row],[NumStorePurchases]]</f>
        <v>14</v>
      </c>
      <c r="AD284">
        <f>ROUND(IF(Table1_1[[#This Row],[Total_Purchases]]=0,0,(Table1_1[[#This Row],[Total_Spend]]*(Table1_1[[#This Row],[NumWebPurchases]]/Table1_1[[#This Row],[Total_Purchases]]))),2)</f>
        <v>177.86</v>
      </c>
      <c r="AE284">
        <f>ROUND(IF(Table1_1[[#This Row],[Total_Purchases]]=0,0,(Table1_1[[#This Row],[Total_Spend]]*(Table1_1[[#This Row],[NumStorePurchases]]/Table1_1[[#This Row],[Total_Purchases]]))),2)</f>
        <v>148.21</v>
      </c>
      <c r="AF284">
        <f>ROUND(IF(Table1_1[[#This Row],[Total_Purchases]]=0,0,(Table1_1[[#This Row],[Total_Spend]]*(Table1_1[[#This Row],[NumCatalogPurchases]]/Table1_1[[#This Row],[Total_Purchases]]))),2)</f>
        <v>88.93</v>
      </c>
      <c r="AG2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84" s="6">
        <f ca="1">YEAR(TODAY())-B284</f>
        <v>51</v>
      </c>
      <c r="AI2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84" t="s">
        <v>30</v>
      </c>
    </row>
    <row r="285" spans="1:36" x14ac:dyDescent="0.3">
      <c r="A285">
        <v>1407</v>
      </c>
      <c r="B285">
        <v>1986</v>
      </c>
      <c r="C285" t="s">
        <v>44</v>
      </c>
      <c r="D285" t="s">
        <v>33</v>
      </c>
      <c r="E285">
        <v>20425</v>
      </c>
      <c r="F285">
        <v>1</v>
      </c>
      <c r="G285">
        <v>0</v>
      </c>
      <c r="H285" s="2" t="str">
        <f ca="1">TEXT(Table1_1[[#This Row],[Dt_Customer]],"yyyy-mm-dd")</f>
        <v>2012-10-29</v>
      </c>
      <c r="I285">
        <v>5</v>
      </c>
      <c r="J285">
        <v>4</v>
      </c>
      <c r="K285">
        <v>12</v>
      </c>
      <c r="L285">
        <v>5</v>
      </c>
      <c r="M285">
        <v>3</v>
      </c>
      <c r="N285">
        <v>16</v>
      </c>
      <c r="O285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285">
        <f>Table1_1[[#This Row],[NumWebPurchases]]+Table1_1[[#This Row],[NumCatalogPurchases]]+Table1_1[[#This Row],[NumStorePurchases]]</f>
        <v>5</v>
      </c>
      <c r="AD285">
        <f>ROUND(IF(Table1_1[[#This Row],[Total_Purchases]]=0,0,(Table1_1[[#This Row],[Total_Spend]]*(Table1_1[[#This Row],[NumWebPurchases]]/Table1_1[[#This Row],[Total_Purchases]]))),2)</f>
        <v>22.8</v>
      </c>
      <c r="AE285">
        <f>ROUND(IF(Table1_1[[#This Row],[Total_Purchases]]=0,0,(Table1_1[[#This Row],[Total_Spend]]*(Table1_1[[#This Row],[NumStorePurchases]]/Table1_1[[#This Row],[Total_Purchases]]))),2)</f>
        <v>34.200000000000003</v>
      </c>
      <c r="AF285">
        <f>ROUND(IF(Table1_1[[#This Row],[Total_Purchases]]=0,0,(Table1_1[[#This Row],[Total_Spend]]*(Table1_1[[#This Row],[NumCatalogPurchases]]/Table1_1[[#This Row],[Total_Purchases]]))),2)</f>
        <v>0</v>
      </c>
      <c r="AG2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85" s="6">
        <f ca="1">YEAR(TODAY())-B285</f>
        <v>40</v>
      </c>
      <c r="AI2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85" t="s">
        <v>39</v>
      </c>
    </row>
    <row r="286" spans="1:36" x14ac:dyDescent="0.3">
      <c r="A286">
        <v>1409</v>
      </c>
      <c r="B286">
        <v>1951</v>
      </c>
      <c r="C286" t="s">
        <v>28</v>
      </c>
      <c r="D286" t="s">
        <v>35</v>
      </c>
      <c r="E286">
        <v>40689</v>
      </c>
      <c r="F286">
        <v>0</v>
      </c>
      <c r="G286">
        <v>1</v>
      </c>
      <c r="H286" s="2" t="str">
        <f ca="1">TEXT(Table1_1[[#This Row],[Dt_Customer]],"yyyy-mm-dd")</f>
        <v>2013-03-18</v>
      </c>
      <c r="I286">
        <v>69</v>
      </c>
      <c r="J286">
        <v>270</v>
      </c>
      <c r="K286">
        <v>3</v>
      </c>
      <c r="L286">
        <v>27</v>
      </c>
      <c r="M286">
        <v>39</v>
      </c>
      <c r="N286">
        <v>6</v>
      </c>
      <c r="O286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>Table1_1[[#This Row],[MntWines]]+Table1_1[[#This Row],[MntFruits]]+Table1_1[[#This Row],[MntMeatProducts]]+Table1_1[[#This Row],[MntFishProducts]]+Table1_1[[#This Row],[MntSweetProducts]]+Table1_1[[#This Row],[MntGoldProds]]</f>
        <v>444</v>
      </c>
      <c r="AC286">
        <f>Table1_1[[#This Row],[NumWebPurchases]]+Table1_1[[#This Row],[NumCatalogPurchases]]+Table1_1[[#This Row],[NumStorePurchases]]</f>
        <v>13</v>
      </c>
      <c r="AD286">
        <f>ROUND(IF(Table1_1[[#This Row],[Total_Purchases]]=0,0,(Table1_1[[#This Row],[Total_Spend]]*(Table1_1[[#This Row],[NumWebPurchases]]/Table1_1[[#This Row],[Total_Purchases]]))),2)</f>
        <v>239.08</v>
      </c>
      <c r="AE286">
        <f>ROUND(IF(Table1_1[[#This Row],[Total_Purchases]]=0,0,(Table1_1[[#This Row],[Total_Spend]]*(Table1_1[[#This Row],[NumStorePurchases]]/Table1_1[[#This Row],[Total_Purchases]]))),2)</f>
        <v>170.77</v>
      </c>
      <c r="AF286">
        <f>ROUND(IF(Table1_1[[#This Row],[Total_Purchases]]=0,0,(Table1_1[[#This Row],[Total_Spend]]*(Table1_1[[#This Row],[NumCatalogPurchases]]/Table1_1[[#This Row],[Total_Purchases]]))),2)</f>
        <v>34.15</v>
      </c>
      <c r="AG2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86" s="6">
        <f ca="1">YEAR(TODAY())-B286</f>
        <v>75</v>
      </c>
      <c r="AI2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86" t="s">
        <v>34</v>
      </c>
    </row>
    <row r="287" spans="1:36" x14ac:dyDescent="0.3">
      <c r="A287">
        <v>1411</v>
      </c>
      <c r="B287">
        <v>1952</v>
      </c>
      <c r="C287" t="s">
        <v>28</v>
      </c>
      <c r="D287" t="s">
        <v>29</v>
      </c>
      <c r="E287">
        <v>82623</v>
      </c>
      <c r="F287">
        <v>0</v>
      </c>
      <c r="G287">
        <v>0</v>
      </c>
      <c r="H287" s="2" t="str">
        <f ca="1">TEXT(Table1_1[[#This Row],[Dt_Customer]],"yyyy-mm-dd")</f>
        <v>2013-11-10</v>
      </c>
      <c r="I287">
        <v>58</v>
      </c>
      <c r="J287">
        <v>204</v>
      </c>
      <c r="K287">
        <v>34</v>
      </c>
      <c r="L287">
        <v>204</v>
      </c>
      <c r="M287">
        <v>172</v>
      </c>
      <c r="N287">
        <v>153</v>
      </c>
      <c r="O287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>Table1_1[[#This Row],[MntWines]]+Table1_1[[#This Row],[MntFruits]]+Table1_1[[#This Row],[MntMeatProducts]]+Table1_1[[#This Row],[MntFishProducts]]+Table1_1[[#This Row],[MntSweetProducts]]+Table1_1[[#This Row],[MntGoldProds]]</f>
        <v>940</v>
      </c>
      <c r="AC287">
        <f>Table1_1[[#This Row],[NumWebPurchases]]+Table1_1[[#This Row],[NumCatalogPurchases]]+Table1_1[[#This Row],[NumStorePurchases]]</f>
        <v>15</v>
      </c>
      <c r="AD287">
        <f>ROUND(IF(Table1_1[[#This Row],[Total_Purchases]]=0,0,(Table1_1[[#This Row],[Total_Spend]]*(Table1_1[[#This Row],[NumWebPurchases]]/Table1_1[[#This Row],[Total_Purchases]]))),2)</f>
        <v>125.33</v>
      </c>
      <c r="AE287">
        <f>ROUND(IF(Table1_1[[#This Row],[Total_Purchases]]=0,0,(Table1_1[[#This Row],[Total_Spend]]*(Table1_1[[#This Row],[NumStorePurchases]]/Table1_1[[#This Row],[Total_Purchases]]))),2)</f>
        <v>250.67</v>
      </c>
      <c r="AF287">
        <f>ROUND(IF(Table1_1[[#This Row],[Total_Purchases]]=0,0,(Table1_1[[#This Row],[Total_Spend]]*(Table1_1[[#This Row],[NumCatalogPurchases]]/Table1_1[[#This Row],[Total_Purchases]]))),2)</f>
        <v>564</v>
      </c>
      <c r="AG2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87" s="6">
        <f ca="1">YEAR(TODAY())-B287</f>
        <v>74</v>
      </c>
      <c r="AI2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87" t="s">
        <v>30</v>
      </c>
    </row>
    <row r="288" spans="1:36" x14ac:dyDescent="0.3">
      <c r="A288">
        <v>1419</v>
      </c>
      <c r="B288">
        <v>1950</v>
      </c>
      <c r="C288" t="s">
        <v>28</v>
      </c>
      <c r="D288" t="s">
        <v>35</v>
      </c>
      <c r="E288">
        <v>34026</v>
      </c>
      <c r="F288">
        <v>1</v>
      </c>
      <c r="G288">
        <v>1</v>
      </c>
      <c r="H288" s="2" t="str">
        <f ca="1">TEXT(Table1_1[[#This Row],[Dt_Customer]],"yyyy-mm-dd")</f>
        <v>2013-08-05</v>
      </c>
      <c r="I288">
        <v>11</v>
      </c>
      <c r="J288">
        <v>18</v>
      </c>
      <c r="K288">
        <v>6</v>
      </c>
      <c r="L288">
        <v>15</v>
      </c>
      <c r="M288">
        <v>12</v>
      </c>
      <c r="N288">
        <v>8</v>
      </c>
      <c r="O288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288">
        <f>Table1_1[[#This Row],[NumWebPurchases]]+Table1_1[[#This Row],[NumCatalogPurchases]]+Table1_1[[#This Row],[NumStorePurchases]]</f>
        <v>6</v>
      </c>
      <c r="AD288">
        <f>ROUND(IF(Table1_1[[#This Row],[Total_Purchases]]=0,0,(Table1_1[[#This Row],[Total_Spend]]*(Table1_1[[#This Row],[NumWebPurchases]]/Table1_1[[#This Row],[Total_Purchases]]))),2)</f>
        <v>25.33</v>
      </c>
      <c r="AE288">
        <f>ROUND(IF(Table1_1[[#This Row],[Total_Purchases]]=0,0,(Table1_1[[#This Row],[Total_Spend]]*(Table1_1[[#This Row],[NumStorePurchases]]/Table1_1[[#This Row],[Total_Purchases]]))),2)</f>
        <v>38</v>
      </c>
      <c r="AF288">
        <f>ROUND(IF(Table1_1[[#This Row],[Total_Purchases]]=0,0,(Table1_1[[#This Row],[Total_Spend]]*(Table1_1[[#This Row],[NumCatalogPurchases]]/Table1_1[[#This Row],[Total_Purchases]]))),2)</f>
        <v>12.67</v>
      </c>
      <c r="AG2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88" s="6">
        <f ca="1">YEAR(TODAY())-B288</f>
        <v>76</v>
      </c>
      <c r="AI2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88" t="s">
        <v>30</v>
      </c>
    </row>
    <row r="289" spans="1:36" x14ac:dyDescent="0.3">
      <c r="A289">
        <v>1440</v>
      </c>
      <c r="B289">
        <v>1978</v>
      </c>
      <c r="C289" t="s">
        <v>38</v>
      </c>
      <c r="D289" t="s">
        <v>35</v>
      </c>
      <c r="E289">
        <v>52513</v>
      </c>
      <c r="F289">
        <v>0</v>
      </c>
      <c r="G289">
        <v>0</v>
      </c>
      <c r="H289" s="2" t="str">
        <f ca="1">TEXT(Table1_1[[#This Row],[Dt_Customer]],"yyyy-mm-dd")</f>
        <v>2012-09-04</v>
      </c>
      <c r="I289">
        <v>84</v>
      </c>
      <c r="J289">
        <v>367</v>
      </c>
      <c r="K289">
        <v>17</v>
      </c>
      <c r="L289">
        <v>241</v>
      </c>
      <c r="M289">
        <v>104</v>
      </c>
      <c r="N289">
        <v>188</v>
      </c>
      <c r="O289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>Table1_1[[#This Row],[MntWines]]+Table1_1[[#This Row],[MntFruits]]+Table1_1[[#This Row],[MntMeatProducts]]+Table1_1[[#This Row],[MntFishProducts]]+Table1_1[[#This Row],[MntSweetProducts]]+Table1_1[[#This Row],[MntGoldProds]]</f>
        <v>1149</v>
      </c>
      <c r="AC289">
        <f>Table1_1[[#This Row],[NumWebPurchases]]+Table1_1[[#This Row],[NumCatalogPurchases]]+Table1_1[[#This Row],[NumStorePurchases]]</f>
        <v>23</v>
      </c>
      <c r="AD289">
        <f>ROUND(IF(Table1_1[[#This Row],[Total_Purchases]]=0,0,(Table1_1[[#This Row],[Total_Spend]]*(Table1_1[[#This Row],[NumWebPurchases]]/Table1_1[[#This Row],[Total_Purchases]]))),2)</f>
        <v>449.61</v>
      </c>
      <c r="AE289">
        <f>ROUND(IF(Table1_1[[#This Row],[Total_Purchases]]=0,0,(Table1_1[[#This Row],[Total_Spend]]*(Table1_1[[#This Row],[NumStorePurchases]]/Table1_1[[#This Row],[Total_Purchases]]))),2)</f>
        <v>449.61</v>
      </c>
      <c r="AF289">
        <f>ROUND(IF(Table1_1[[#This Row],[Total_Purchases]]=0,0,(Table1_1[[#This Row],[Total_Spend]]*(Table1_1[[#This Row],[NumCatalogPurchases]]/Table1_1[[#This Row],[Total_Purchases]]))),2)</f>
        <v>249.78</v>
      </c>
      <c r="AG2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89" s="6">
        <f ca="1">YEAR(TODAY())-B289</f>
        <v>48</v>
      </c>
      <c r="AI2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89" t="s">
        <v>30</v>
      </c>
    </row>
    <row r="290" spans="1:36" x14ac:dyDescent="0.3">
      <c r="A290">
        <v>1446</v>
      </c>
      <c r="B290">
        <v>1956</v>
      </c>
      <c r="C290" t="s">
        <v>41</v>
      </c>
      <c r="D290" t="s">
        <v>31</v>
      </c>
      <c r="E290">
        <v>86424</v>
      </c>
      <c r="F290">
        <v>0</v>
      </c>
      <c r="G290">
        <v>0</v>
      </c>
      <c r="H290" s="2" t="str">
        <f ca="1">TEXT(Table1_1[[#This Row],[Dt_Customer]],"yyyy-mm-dd")</f>
        <v>2014-04-05</v>
      </c>
      <c r="I290">
        <v>12</v>
      </c>
      <c r="J290">
        <v>387</v>
      </c>
      <c r="K290">
        <v>68</v>
      </c>
      <c r="L290">
        <v>569</v>
      </c>
      <c r="M290">
        <v>89</v>
      </c>
      <c r="N290">
        <v>45</v>
      </c>
      <c r="O290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>Table1_1[[#This Row],[MntWines]]+Table1_1[[#This Row],[MntFruits]]+Table1_1[[#This Row],[MntMeatProducts]]+Table1_1[[#This Row],[MntFishProducts]]+Table1_1[[#This Row],[MntSweetProducts]]+Table1_1[[#This Row],[MntGoldProds]]</f>
        <v>1226</v>
      </c>
      <c r="AC290">
        <f>Table1_1[[#This Row],[NumWebPurchases]]+Table1_1[[#This Row],[NumCatalogPurchases]]+Table1_1[[#This Row],[NumStorePurchases]]</f>
        <v>27</v>
      </c>
      <c r="AD290">
        <f>ROUND(IF(Table1_1[[#This Row],[Total_Purchases]]=0,0,(Table1_1[[#This Row],[Total_Spend]]*(Table1_1[[#This Row],[NumWebPurchases]]/Table1_1[[#This Row],[Total_Purchases]]))),2)</f>
        <v>272.44</v>
      </c>
      <c r="AE290">
        <f>ROUND(IF(Table1_1[[#This Row],[Total_Purchases]]=0,0,(Table1_1[[#This Row],[Total_Spend]]*(Table1_1[[#This Row],[NumStorePurchases]]/Table1_1[[#This Row],[Total_Purchases]]))),2)</f>
        <v>544.89</v>
      </c>
      <c r="AF290">
        <f>ROUND(IF(Table1_1[[#This Row],[Total_Purchases]]=0,0,(Table1_1[[#This Row],[Total_Spend]]*(Table1_1[[#This Row],[NumCatalogPurchases]]/Table1_1[[#This Row],[Total_Purchases]]))),2)</f>
        <v>408.67</v>
      </c>
      <c r="AG2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90" s="6">
        <f ca="1">YEAR(TODAY())-B290</f>
        <v>70</v>
      </c>
      <c r="AI2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0" t="s">
        <v>43</v>
      </c>
    </row>
    <row r="291" spans="1:36" x14ac:dyDescent="0.3">
      <c r="A291">
        <v>1448</v>
      </c>
      <c r="B291">
        <v>1963</v>
      </c>
      <c r="C291" t="s">
        <v>41</v>
      </c>
      <c r="D291" t="s">
        <v>33</v>
      </c>
      <c r="E291">
        <v>33562</v>
      </c>
      <c r="F291">
        <v>1</v>
      </c>
      <c r="G291">
        <v>2</v>
      </c>
      <c r="H291" s="2" t="str">
        <f ca="1">TEXT(Table1_1[[#This Row],[Dt_Customer]],"yyyy-mm-dd")</f>
        <v>2014-06-25</v>
      </c>
      <c r="I291">
        <v>33</v>
      </c>
      <c r="J291">
        <v>21</v>
      </c>
      <c r="K291">
        <v>12</v>
      </c>
      <c r="L291">
        <v>12</v>
      </c>
      <c r="M291">
        <v>0</v>
      </c>
      <c r="N291">
        <v>3</v>
      </c>
      <c r="O291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>Table1_1[[#This Row],[MntWines]]+Table1_1[[#This Row],[MntFruits]]+Table1_1[[#This Row],[MntMeatProducts]]+Table1_1[[#This Row],[MntFishProducts]]+Table1_1[[#This Row],[MntSweetProducts]]+Table1_1[[#This Row],[MntGoldProds]]</f>
        <v>51</v>
      </c>
      <c r="AC291">
        <f>Table1_1[[#This Row],[NumWebPurchases]]+Table1_1[[#This Row],[NumCatalogPurchases]]+Table1_1[[#This Row],[NumStorePurchases]]</f>
        <v>6</v>
      </c>
      <c r="AD291">
        <f>ROUND(IF(Table1_1[[#This Row],[Total_Purchases]]=0,0,(Table1_1[[#This Row],[Total_Spend]]*(Table1_1[[#This Row],[NumWebPurchases]]/Table1_1[[#This Row],[Total_Purchases]]))),2)</f>
        <v>17</v>
      </c>
      <c r="AE291">
        <f>ROUND(IF(Table1_1[[#This Row],[Total_Purchases]]=0,0,(Table1_1[[#This Row],[Total_Spend]]*(Table1_1[[#This Row],[NumStorePurchases]]/Table1_1[[#This Row],[Total_Purchases]]))),2)</f>
        <v>34</v>
      </c>
      <c r="AF291">
        <f>ROUND(IF(Table1_1[[#This Row],[Total_Purchases]]=0,0,(Table1_1[[#This Row],[Total_Spend]]*(Table1_1[[#This Row],[NumCatalogPurchases]]/Table1_1[[#This Row],[Total_Purchases]]))),2)</f>
        <v>0</v>
      </c>
      <c r="AG2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91" s="6">
        <f ca="1">YEAR(TODAY())-B291</f>
        <v>63</v>
      </c>
      <c r="AI2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1" t="s">
        <v>40</v>
      </c>
    </row>
    <row r="292" spans="1:36" x14ac:dyDescent="0.3">
      <c r="A292">
        <v>1453</v>
      </c>
      <c r="B292">
        <v>1943</v>
      </c>
      <c r="C292" t="s">
        <v>37</v>
      </c>
      <c r="D292" t="s">
        <v>42</v>
      </c>
      <c r="E292">
        <v>57513</v>
      </c>
      <c r="F292">
        <v>0</v>
      </c>
      <c r="G292">
        <v>0</v>
      </c>
      <c r="H292" s="2" t="str">
        <f ca="1">TEXT(Table1_1[[#This Row],[Dt_Customer]],"yyyy-mm-dd")</f>
        <v>2013-07-06</v>
      </c>
      <c r="I292">
        <v>59</v>
      </c>
      <c r="J292">
        <v>735</v>
      </c>
      <c r="K292">
        <v>40</v>
      </c>
      <c r="L292">
        <v>183</v>
      </c>
      <c r="M292">
        <v>52</v>
      </c>
      <c r="N292">
        <v>20</v>
      </c>
      <c r="O29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>Table1_1[[#This Row],[MntWines]]+Table1_1[[#This Row],[MntFruits]]+Table1_1[[#This Row],[MntMeatProducts]]+Table1_1[[#This Row],[MntFishProducts]]+Table1_1[[#This Row],[MntSweetProducts]]+Table1_1[[#This Row],[MntGoldProds]]</f>
        <v>1060</v>
      </c>
      <c r="AC292">
        <f>Table1_1[[#This Row],[NumWebPurchases]]+Table1_1[[#This Row],[NumCatalogPurchases]]+Table1_1[[#This Row],[NumStorePurchases]]</f>
        <v>25</v>
      </c>
      <c r="AD292">
        <f>ROUND(IF(Table1_1[[#This Row],[Total_Purchases]]=0,0,(Table1_1[[#This Row],[Total_Spend]]*(Table1_1[[#This Row],[NumWebPurchases]]/Table1_1[[#This Row],[Total_Purchases]]))),2)</f>
        <v>381.6</v>
      </c>
      <c r="AE292">
        <f>ROUND(IF(Table1_1[[#This Row],[Total_Purchases]]=0,0,(Table1_1[[#This Row],[Total_Spend]]*(Table1_1[[#This Row],[NumStorePurchases]]/Table1_1[[#This Row],[Total_Purchases]]))),2)</f>
        <v>551.20000000000005</v>
      </c>
      <c r="AF292">
        <f>ROUND(IF(Table1_1[[#This Row],[Total_Purchases]]=0,0,(Table1_1[[#This Row],[Total_Spend]]*(Table1_1[[#This Row],[NumCatalogPurchases]]/Table1_1[[#This Row],[Total_Purchases]]))),2)</f>
        <v>127.2</v>
      </c>
      <c r="AG2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92" s="6">
        <f ca="1">YEAR(TODAY())-B292</f>
        <v>83</v>
      </c>
      <c r="AI2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92" t="s">
        <v>30</v>
      </c>
    </row>
    <row r="293" spans="1:36" x14ac:dyDescent="0.3">
      <c r="A293">
        <v>1456</v>
      </c>
      <c r="B293">
        <v>1979</v>
      </c>
      <c r="C293" t="s">
        <v>28</v>
      </c>
      <c r="D293" t="s">
        <v>31</v>
      </c>
      <c r="E293">
        <v>60474</v>
      </c>
      <c r="F293">
        <v>0</v>
      </c>
      <c r="G293">
        <v>1</v>
      </c>
      <c r="H293" s="2" t="str">
        <f ca="1">TEXT(Table1_1[[#This Row],[Dt_Customer]],"yyyy-mm-dd")</f>
        <v>2013-04-01</v>
      </c>
      <c r="I293">
        <v>25</v>
      </c>
      <c r="J293">
        <v>265</v>
      </c>
      <c r="K293">
        <v>199</v>
      </c>
      <c r="L293">
        <v>303</v>
      </c>
      <c r="M293">
        <v>234</v>
      </c>
      <c r="N293">
        <v>9</v>
      </c>
      <c r="O293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>Table1_1[[#This Row],[MntWines]]+Table1_1[[#This Row],[MntFruits]]+Table1_1[[#This Row],[MntMeatProducts]]+Table1_1[[#This Row],[MntFishProducts]]+Table1_1[[#This Row],[MntSweetProducts]]+Table1_1[[#This Row],[MntGoldProds]]</f>
        <v>1180</v>
      </c>
      <c r="AC293">
        <f>Table1_1[[#This Row],[NumWebPurchases]]+Table1_1[[#This Row],[NumCatalogPurchases]]+Table1_1[[#This Row],[NumStorePurchases]]</f>
        <v>24</v>
      </c>
      <c r="AD293">
        <f>ROUND(IF(Table1_1[[#This Row],[Total_Purchases]]=0,0,(Table1_1[[#This Row],[Total_Spend]]*(Table1_1[[#This Row],[NumWebPurchases]]/Table1_1[[#This Row],[Total_Purchases]]))),2)</f>
        <v>491.67</v>
      </c>
      <c r="AE293">
        <f>ROUND(IF(Table1_1[[#This Row],[Total_Purchases]]=0,0,(Table1_1[[#This Row],[Total_Spend]]*(Table1_1[[#This Row],[NumStorePurchases]]/Table1_1[[#This Row],[Total_Purchases]]))),2)</f>
        <v>590</v>
      </c>
      <c r="AF293">
        <f>ROUND(IF(Table1_1[[#This Row],[Total_Purchases]]=0,0,(Table1_1[[#This Row],[Total_Spend]]*(Table1_1[[#This Row],[NumCatalogPurchases]]/Table1_1[[#This Row],[Total_Purchases]]))),2)</f>
        <v>98.33</v>
      </c>
      <c r="AG2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93" s="6">
        <f ca="1">YEAR(TODAY())-B293</f>
        <v>47</v>
      </c>
      <c r="AI2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93" t="s">
        <v>40</v>
      </c>
    </row>
    <row r="294" spans="1:36" x14ac:dyDescent="0.3">
      <c r="A294">
        <v>1458</v>
      </c>
      <c r="B294">
        <v>1982</v>
      </c>
      <c r="C294" t="s">
        <v>41</v>
      </c>
      <c r="D294" t="s">
        <v>33</v>
      </c>
      <c r="E294">
        <v>21059</v>
      </c>
      <c r="F294">
        <v>1</v>
      </c>
      <c r="G294">
        <v>0</v>
      </c>
      <c r="H294" s="2" t="str">
        <f ca="1">TEXT(Table1_1[[#This Row],[Dt_Customer]],"yyyy-mm-dd")</f>
        <v>2014-01-07</v>
      </c>
      <c r="I294">
        <v>40</v>
      </c>
      <c r="J294">
        <v>8</v>
      </c>
      <c r="K294">
        <v>3</v>
      </c>
      <c r="L294">
        <v>19</v>
      </c>
      <c r="M294">
        <v>3</v>
      </c>
      <c r="N294">
        <v>3</v>
      </c>
      <c r="O294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294">
        <f>Table1_1[[#This Row],[NumWebPurchases]]+Table1_1[[#This Row],[NumCatalogPurchases]]+Table1_1[[#This Row],[NumStorePurchases]]</f>
        <v>6</v>
      </c>
      <c r="AD294">
        <f>ROUND(IF(Table1_1[[#This Row],[Total_Purchases]]=0,0,(Table1_1[[#This Row],[Total_Spend]]*(Table1_1[[#This Row],[NumWebPurchases]]/Table1_1[[#This Row],[Total_Purchases]]))),2)</f>
        <v>22</v>
      </c>
      <c r="AE294">
        <f>ROUND(IF(Table1_1[[#This Row],[Total_Purchases]]=0,0,(Table1_1[[#This Row],[Total_Spend]]*(Table1_1[[#This Row],[NumStorePurchases]]/Table1_1[[#This Row],[Total_Purchases]]))),2)</f>
        <v>22</v>
      </c>
      <c r="AF294">
        <f>ROUND(IF(Table1_1[[#This Row],[Total_Purchases]]=0,0,(Table1_1[[#This Row],[Total_Spend]]*(Table1_1[[#This Row],[NumCatalogPurchases]]/Table1_1[[#This Row],[Total_Purchases]]))),2)</f>
        <v>0</v>
      </c>
      <c r="AG2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94" s="6">
        <f ca="1">YEAR(TODAY())-B294</f>
        <v>44</v>
      </c>
      <c r="AI2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94" t="s">
        <v>30</v>
      </c>
    </row>
    <row r="295" spans="1:36" x14ac:dyDescent="0.3">
      <c r="A295">
        <v>1459</v>
      </c>
      <c r="B295">
        <v>1966</v>
      </c>
      <c r="C295" t="s">
        <v>37</v>
      </c>
      <c r="D295" t="s">
        <v>33</v>
      </c>
      <c r="E295">
        <v>69063</v>
      </c>
      <c r="F295">
        <v>0</v>
      </c>
      <c r="G295">
        <v>1</v>
      </c>
      <c r="H295" s="2" t="str">
        <f ca="1">TEXT(Table1_1[[#This Row],[Dt_Customer]],"yyyy-mm-dd")</f>
        <v>2012-11-07</v>
      </c>
      <c r="I295">
        <v>16</v>
      </c>
      <c r="J295">
        <v>666</v>
      </c>
      <c r="K295">
        <v>35</v>
      </c>
      <c r="L295">
        <v>124</v>
      </c>
      <c r="M295">
        <v>69</v>
      </c>
      <c r="N295">
        <v>8</v>
      </c>
      <c r="O295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>Table1_1[[#This Row],[MntWines]]+Table1_1[[#This Row],[MntFruits]]+Table1_1[[#This Row],[MntMeatProducts]]+Table1_1[[#This Row],[MntFishProducts]]+Table1_1[[#This Row],[MntSweetProducts]]+Table1_1[[#This Row],[MntGoldProds]]</f>
        <v>928</v>
      </c>
      <c r="AC295">
        <f>Table1_1[[#This Row],[NumWebPurchases]]+Table1_1[[#This Row],[NumCatalogPurchases]]+Table1_1[[#This Row],[NumStorePurchases]]</f>
        <v>13</v>
      </c>
      <c r="AD295">
        <f>ROUND(IF(Table1_1[[#This Row],[Total_Purchases]]=0,0,(Table1_1[[#This Row],[Total_Spend]]*(Table1_1[[#This Row],[NumWebPurchases]]/Table1_1[[#This Row],[Total_Purchases]]))),2)</f>
        <v>356.92</v>
      </c>
      <c r="AE295">
        <f>ROUND(IF(Table1_1[[#This Row],[Total_Purchases]]=0,0,(Table1_1[[#This Row],[Total_Spend]]*(Table1_1[[#This Row],[NumStorePurchases]]/Table1_1[[#This Row],[Total_Purchases]]))),2)</f>
        <v>356.92</v>
      </c>
      <c r="AF295">
        <f>ROUND(IF(Table1_1[[#This Row],[Total_Purchases]]=0,0,(Table1_1[[#This Row],[Total_Spend]]*(Table1_1[[#This Row],[NumCatalogPurchases]]/Table1_1[[#This Row],[Total_Purchases]]))),2)</f>
        <v>214.15</v>
      </c>
      <c r="AG2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95" s="6">
        <f ca="1">YEAR(TODAY())-B295</f>
        <v>60</v>
      </c>
      <c r="AI2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5" t="s">
        <v>30</v>
      </c>
    </row>
    <row r="296" spans="1:36" x14ac:dyDescent="0.3">
      <c r="A296">
        <v>1461</v>
      </c>
      <c r="B296">
        <v>1965</v>
      </c>
      <c r="C296" t="s">
        <v>37</v>
      </c>
      <c r="D296" t="s">
        <v>29</v>
      </c>
      <c r="E296">
        <v>36921</v>
      </c>
      <c r="F296">
        <v>1</v>
      </c>
      <c r="G296">
        <v>1</v>
      </c>
      <c r="H296" s="2" t="str">
        <f ca="1">TEXT(Table1_1[[#This Row],[Dt_Customer]],"yyyy-mm-dd")</f>
        <v>2013-07-28</v>
      </c>
      <c r="I296">
        <v>74</v>
      </c>
      <c r="J296">
        <v>17</v>
      </c>
      <c r="K296">
        <v>1</v>
      </c>
      <c r="L296">
        <v>12</v>
      </c>
      <c r="M296">
        <v>3</v>
      </c>
      <c r="N296">
        <v>1</v>
      </c>
      <c r="O296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296">
        <f>Table1_1[[#This Row],[NumWebPurchases]]+Table1_1[[#This Row],[NumCatalogPurchases]]+Table1_1[[#This Row],[NumStorePurchases]]</f>
        <v>5</v>
      </c>
      <c r="AD296">
        <f>ROUND(IF(Table1_1[[#This Row],[Total_Purchases]]=0,0,(Table1_1[[#This Row],[Total_Spend]]*(Table1_1[[#This Row],[NumWebPurchases]]/Table1_1[[#This Row],[Total_Purchases]]))),2)</f>
        <v>15.2</v>
      </c>
      <c r="AE296">
        <f>ROUND(IF(Table1_1[[#This Row],[Total_Purchases]]=0,0,(Table1_1[[#This Row],[Total_Spend]]*(Table1_1[[#This Row],[NumStorePurchases]]/Table1_1[[#This Row],[Total_Purchases]]))),2)</f>
        <v>22.8</v>
      </c>
      <c r="AF296">
        <f>ROUND(IF(Table1_1[[#This Row],[Total_Purchases]]=0,0,(Table1_1[[#This Row],[Total_Spend]]*(Table1_1[[#This Row],[NumCatalogPurchases]]/Table1_1[[#This Row],[Total_Purchases]]))),2)</f>
        <v>0</v>
      </c>
      <c r="AG2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96" s="6">
        <f ca="1">YEAR(TODAY())-B296</f>
        <v>61</v>
      </c>
      <c r="AI2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6" t="s">
        <v>32</v>
      </c>
    </row>
    <row r="297" spans="1:36" x14ac:dyDescent="0.3">
      <c r="A297">
        <v>1463</v>
      </c>
      <c r="B297">
        <v>1958</v>
      </c>
      <c r="C297" t="s">
        <v>28</v>
      </c>
      <c r="D297" t="s">
        <v>31</v>
      </c>
      <c r="E297">
        <v>45160</v>
      </c>
      <c r="F297">
        <v>1</v>
      </c>
      <c r="G297">
        <v>1</v>
      </c>
      <c r="H297" s="2" t="str">
        <f ca="1">TEXT(Table1_1[[#This Row],[Dt_Customer]],"yyyy-mm-dd")</f>
        <v>2014-03-29</v>
      </c>
      <c r="I297">
        <v>9</v>
      </c>
      <c r="J297">
        <v>8</v>
      </c>
      <c r="K297">
        <v>2</v>
      </c>
      <c r="L297">
        <v>5</v>
      </c>
      <c r="M297">
        <v>3</v>
      </c>
      <c r="N297">
        <v>0</v>
      </c>
      <c r="O297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297">
        <f>Table1_1[[#This Row],[NumWebPurchases]]+Table1_1[[#This Row],[NumCatalogPurchases]]+Table1_1[[#This Row],[NumStorePurchases]]</f>
        <v>3</v>
      </c>
      <c r="AD297">
        <f>ROUND(IF(Table1_1[[#This Row],[Total_Purchases]]=0,0,(Table1_1[[#This Row],[Total_Spend]]*(Table1_1[[#This Row],[NumWebPurchases]]/Table1_1[[#This Row],[Total_Purchases]]))),2)</f>
        <v>7</v>
      </c>
      <c r="AE297">
        <f>ROUND(IF(Table1_1[[#This Row],[Total_Purchases]]=0,0,(Table1_1[[#This Row],[Total_Spend]]*(Table1_1[[#This Row],[NumStorePurchases]]/Table1_1[[#This Row],[Total_Purchases]]))),2)</f>
        <v>14</v>
      </c>
      <c r="AF297">
        <f>ROUND(IF(Table1_1[[#This Row],[Total_Purchases]]=0,0,(Table1_1[[#This Row],[Total_Spend]]*(Table1_1[[#This Row],[NumCatalogPurchases]]/Table1_1[[#This Row],[Total_Purchases]]))),2)</f>
        <v>0</v>
      </c>
      <c r="AG2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97" s="6">
        <f ca="1">YEAR(TODAY())-B297</f>
        <v>68</v>
      </c>
      <c r="AI2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7" t="s">
        <v>36</v>
      </c>
    </row>
    <row r="298" spans="1:36" x14ac:dyDescent="0.3">
      <c r="A298">
        <v>1473</v>
      </c>
      <c r="B298">
        <v>1960</v>
      </c>
      <c r="C298" t="s">
        <v>38</v>
      </c>
      <c r="D298" t="s">
        <v>31</v>
      </c>
      <c r="E298">
        <v>47823</v>
      </c>
      <c r="F298">
        <v>0</v>
      </c>
      <c r="G298">
        <v>1</v>
      </c>
      <c r="H298" s="2" t="str">
        <f ca="1">TEXT(Table1_1[[#This Row],[Dt_Customer]],"yyyy-mm-dd")</f>
        <v>2013-07-23</v>
      </c>
      <c r="I298">
        <v>0</v>
      </c>
      <c r="J298">
        <v>53</v>
      </c>
      <c r="K298">
        <v>1</v>
      </c>
      <c r="L298">
        <v>5</v>
      </c>
      <c r="M298">
        <v>2</v>
      </c>
      <c r="N298">
        <v>1</v>
      </c>
      <c r="O298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298">
        <f>Table1_1[[#This Row],[NumWebPurchases]]+Table1_1[[#This Row],[NumCatalogPurchases]]+Table1_1[[#This Row],[NumStorePurchases]]</f>
        <v>5</v>
      </c>
      <c r="AD298">
        <f>ROUND(IF(Table1_1[[#This Row],[Total_Purchases]]=0,0,(Table1_1[[#This Row],[Total_Spend]]*(Table1_1[[#This Row],[NumWebPurchases]]/Table1_1[[#This Row],[Total_Purchases]]))),2)</f>
        <v>28.8</v>
      </c>
      <c r="AE298">
        <f>ROUND(IF(Table1_1[[#This Row],[Total_Purchases]]=0,0,(Table1_1[[#This Row],[Total_Spend]]*(Table1_1[[#This Row],[NumStorePurchases]]/Table1_1[[#This Row],[Total_Purchases]]))),2)</f>
        <v>43.2</v>
      </c>
      <c r="AF298">
        <f>ROUND(IF(Table1_1[[#This Row],[Total_Purchases]]=0,0,(Table1_1[[#This Row],[Total_Spend]]*(Table1_1[[#This Row],[NumCatalogPurchases]]/Table1_1[[#This Row],[Total_Purchases]]))),2)</f>
        <v>0</v>
      </c>
      <c r="AG29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98" s="6">
        <f ca="1">YEAR(TODAY())-B298</f>
        <v>66</v>
      </c>
      <c r="AI2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8" t="s">
        <v>32</v>
      </c>
    </row>
    <row r="299" spans="1:36" x14ac:dyDescent="0.3">
      <c r="A299">
        <v>1490</v>
      </c>
      <c r="B299">
        <v>1962</v>
      </c>
      <c r="C299" t="s">
        <v>28</v>
      </c>
      <c r="D299" t="s">
        <v>33</v>
      </c>
      <c r="E299">
        <v>55759</v>
      </c>
      <c r="F299">
        <v>0</v>
      </c>
      <c r="G299">
        <v>1</v>
      </c>
      <c r="H299" s="2" t="str">
        <f ca="1">TEXT(Table1_1[[#This Row],[Dt_Customer]],"yyyy-mm-dd")</f>
        <v>2012-11-28</v>
      </c>
      <c r="I299">
        <v>84</v>
      </c>
      <c r="J299">
        <v>675</v>
      </c>
      <c r="K299">
        <v>0</v>
      </c>
      <c r="L299">
        <v>85</v>
      </c>
      <c r="M299">
        <v>10</v>
      </c>
      <c r="N299">
        <v>7</v>
      </c>
      <c r="O299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>Table1_1[[#This Row],[MntWines]]+Table1_1[[#This Row],[MntFruits]]+Table1_1[[#This Row],[MntMeatProducts]]+Table1_1[[#This Row],[MntFishProducts]]+Table1_1[[#This Row],[MntSweetProducts]]+Table1_1[[#This Row],[MntGoldProds]]</f>
        <v>854</v>
      </c>
      <c r="AC299">
        <f>Table1_1[[#This Row],[NumWebPurchases]]+Table1_1[[#This Row],[NumCatalogPurchases]]+Table1_1[[#This Row],[NumStorePurchases]]</f>
        <v>21</v>
      </c>
      <c r="AD299">
        <f>ROUND(IF(Table1_1[[#This Row],[Total_Purchases]]=0,0,(Table1_1[[#This Row],[Total_Spend]]*(Table1_1[[#This Row],[NumWebPurchases]]/Table1_1[[#This Row],[Total_Purchases]]))),2)</f>
        <v>406.67</v>
      </c>
      <c r="AE299">
        <f>ROUND(IF(Table1_1[[#This Row],[Total_Purchases]]=0,0,(Table1_1[[#This Row],[Total_Spend]]*(Table1_1[[#This Row],[NumStorePurchases]]/Table1_1[[#This Row],[Total_Purchases]]))),2)</f>
        <v>325.33</v>
      </c>
      <c r="AF299">
        <f>ROUND(IF(Table1_1[[#This Row],[Total_Purchases]]=0,0,(Table1_1[[#This Row],[Total_Spend]]*(Table1_1[[#This Row],[NumCatalogPurchases]]/Table1_1[[#This Row],[Total_Purchases]]))),2)</f>
        <v>122</v>
      </c>
      <c r="AG2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99" s="6">
        <f ca="1">YEAR(TODAY())-B299</f>
        <v>64</v>
      </c>
      <c r="AI2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99" t="s">
        <v>32</v>
      </c>
    </row>
    <row r="300" spans="1:36" x14ac:dyDescent="0.3">
      <c r="A300">
        <v>1491</v>
      </c>
      <c r="B300">
        <v>1965</v>
      </c>
      <c r="C300" t="s">
        <v>38</v>
      </c>
      <c r="D300" t="s">
        <v>35</v>
      </c>
      <c r="E300">
        <v>71488</v>
      </c>
      <c r="F300">
        <v>0</v>
      </c>
      <c r="G300">
        <v>0</v>
      </c>
      <c r="H300" s="2" t="str">
        <f ca="1">TEXT(Table1_1[[#This Row],[Dt_Customer]],"yyyy-mm-dd")</f>
        <v>2013-02-18</v>
      </c>
      <c r="I300">
        <v>87</v>
      </c>
      <c r="J300">
        <v>162</v>
      </c>
      <c r="K300">
        <v>33</v>
      </c>
      <c r="L300">
        <v>124</v>
      </c>
      <c r="M300">
        <v>40</v>
      </c>
      <c r="N300">
        <v>28</v>
      </c>
      <c r="O300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>Table1_1[[#This Row],[MntWines]]+Table1_1[[#This Row],[MntFruits]]+Table1_1[[#This Row],[MntMeatProducts]]+Table1_1[[#This Row],[MntFishProducts]]+Table1_1[[#This Row],[MntSweetProducts]]+Table1_1[[#This Row],[MntGoldProds]]</f>
        <v>559</v>
      </c>
      <c r="AC300">
        <f>Table1_1[[#This Row],[NumWebPurchases]]+Table1_1[[#This Row],[NumCatalogPurchases]]+Table1_1[[#This Row],[NumStorePurchases]]</f>
        <v>14</v>
      </c>
      <c r="AD300">
        <f>ROUND(IF(Table1_1[[#This Row],[Total_Purchases]]=0,0,(Table1_1[[#This Row],[Total_Spend]]*(Table1_1[[#This Row],[NumWebPurchases]]/Table1_1[[#This Row],[Total_Purchases]]))),2)</f>
        <v>119.79</v>
      </c>
      <c r="AE300">
        <f>ROUND(IF(Table1_1[[#This Row],[Total_Purchases]]=0,0,(Table1_1[[#This Row],[Total_Spend]]*(Table1_1[[#This Row],[NumStorePurchases]]/Table1_1[[#This Row],[Total_Purchases]]))),2)</f>
        <v>279.5</v>
      </c>
      <c r="AF300">
        <f>ROUND(IF(Table1_1[[#This Row],[Total_Purchases]]=0,0,(Table1_1[[#This Row],[Total_Spend]]*(Table1_1[[#This Row],[NumCatalogPurchases]]/Table1_1[[#This Row],[Total_Purchases]]))),2)</f>
        <v>159.71</v>
      </c>
      <c r="AG3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00" s="6">
        <f ca="1">YEAR(TODAY())-B300</f>
        <v>61</v>
      </c>
      <c r="AI3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00" t="s">
        <v>32</v>
      </c>
    </row>
    <row r="301" spans="1:36" x14ac:dyDescent="0.3">
      <c r="A301">
        <v>1497</v>
      </c>
      <c r="B301">
        <v>1952</v>
      </c>
      <c r="C301" t="s">
        <v>28</v>
      </c>
      <c r="D301" t="s">
        <v>31</v>
      </c>
      <c r="E301">
        <v>47958</v>
      </c>
      <c r="F301">
        <v>0</v>
      </c>
      <c r="G301">
        <v>1</v>
      </c>
      <c r="H301" s="2" t="str">
        <f ca="1">TEXT(Table1_1[[#This Row],[Dt_Customer]],"yyyy-mm-dd")</f>
        <v>2013-01-19</v>
      </c>
      <c r="I301">
        <v>8</v>
      </c>
      <c r="J301">
        <v>268</v>
      </c>
      <c r="K301">
        <v>11</v>
      </c>
      <c r="L301">
        <v>88</v>
      </c>
      <c r="M301">
        <v>15</v>
      </c>
      <c r="N301">
        <v>3</v>
      </c>
      <c r="O301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>Table1_1[[#This Row],[MntWines]]+Table1_1[[#This Row],[MntFruits]]+Table1_1[[#This Row],[MntMeatProducts]]+Table1_1[[#This Row],[MntFishProducts]]+Table1_1[[#This Row],[MntSweetProducts]]+Table1_1[[#This Row],[MntGoldProds]]</f>
        <v>407</v>
      </c>
      <c r="AC301">
        <f>Table1_1[[#This Row],[NumWebPurchases]]+Table1_1[[#This Row],[NumCatalogPurchases]]+Table1_1[[#This Row],[NumStorePurchases]]</f>
        <v>14</v>
      </c>
      <c r="AD301">
        <f>ROUND(IF(Table1_1[[#This Row],[Total_Purchases]]=0,0,(Table1_1[[#This Row],[Total_Spend]]*(Table1_1[[#This Row],[NumWebPurchases]]/Table1_1[[#This Row],[Total_Purchases]]))),2)</f>
        <v>174.43</v>
      </c>
      <c r="AE301">
        <f>ROUND(IF(Table1_1[[#This Row],[Total_Purchases]]=0,0,(Table1_1[[#This Row],[Total_Spend]]*(Table1_1[[#This Row],[NumStorePurchases]]/Table1_1[[#This Row],[Total_Purchases]]))),2)</f>
        <v>145.36000000000001</v>
      </c>
      <c r="AF301">
        <f>ROUND(IF(Table1_1[[#This Row],[Total_Purchases]]=0,0,(Table1_1[[#This Row],[Total_Spend]]*(Table1_1[[#This Row],[NumCatalogPurchases]]/Table1_1[[#This Row],[Total_Purchases]]))),2)</f>
        <v>87.21</v>
      </c>
      <c r="AG3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01" s="6">
        <f ca="1">YEAR(TODAY())-B301</f>
        <v>74</v>
      </c>
      <c r="AI3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01" t="s">
        <v>43</v>
      </c>
    </row>
    <row r="302" spans="1:36" x14ac:dyDescent="0.3">
      <c r="A302">
        <v>1501</v>
      </c>
      <c r="B302">
        <v>1982</v>
      </c>
      <c r="C302" t="s">
        <v>37</v>
      </c>
      <c r="D302" t="s">
        <v>33</v>
      </c>
      <c r="E302">
        <v>160803</v>
      </c>
      <c r="F302">
        <v>0</v>
      </c>
      <c r="G302">
        <v>0</v>
      </c>
      <c r="H302" s="2" t="str">
        <f ca="1">TEXT(Table1_1[[#This Row],[Dt_Customer]],"yyyy-mm-dd")</f>
        <v>2012-08-04</v>
      </c>
      <c r="I302">
        <v>21</v>
      </c>
      <c r="J302">
        <v>55</v>
      </c>
      <c r="K302">
        <v>16</v>
      </c>
      <c r="L302">
        <v>1622</v>
      </c>
      <c r="M302">
        <v>17</v>
      </c>
      <c r="N302">
        <v>3</v>
      </c>
      <c r="O30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>Table1_1[[#This Row],[MntWines]]+Table1_1[[#This Row],[MntFruits]]+Table1_1[[#This Row],[MntMeatProducts]]+Table1_1[[#This Row],[MntFishProducts]]+Table1_1[[#This Row],[MntSweetProducts]]+Table1_1[[#This Row],[MntGoldProds]]</f>
        <v>1717</v>
      </c>
      <c r="AC302">
        <f>Table1_1[[#This Row],[NumWebPurchases]]+Table1_1[[#This Row],[NumCatalogPurchases]]+Table1_1[[#This Row],[NumStorePurchases]]</f>
        <v>29</v>
      </c>
      <c r="AD302">
        <f>ROUND(IF(Table1_1[[#This Row],[Total_Purchases]]=0,0,(Table1_1[[#This Row],[Total_Spend]]*(Table1_1[[#This Row],[NumWebPurchases]]/Table1_1[[#This Row],[Total_Purchases]]))),2)</f>
        <v>0</v>
      </c>
      <c r="AE302">
        <f>ROUND(IF(Table1_1[[#This Row],[Total_Purchases]]=0,0,(Table1_1[[#This Row],[Total_Spend]]*(Table1_1[[#This Row],[NumStorePurchases]]/Table1_1[[#This Row],[Total_Purchases]]))),2)</f>
        <v>59.21</v>
      </c>
      <c r="AF302">
        <f>ROUND(IF(Table1_1[[#This Row],[Total_Purchases]]=0,0,(Table1_1[[#This Row],[Total_Spend]]*(Table1_1[[#This Row],[NumCatalogPurchases]]/Table1_1[[#This Row],[Total_Purchases]]))),2)</f>
        <v>1657.79</v>
      </c>
      <c r="AG302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302" s="6">
        <f ca="1">YEAR(TODAY())-B302</f>
        <v>44</v>
      </c>
      <c r="AI3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2" t="s">
        <v>34</v>
      </c>
    </row>
    <row r="303" spans="1:36" x14ac:dyDescent="0.3">
      <c r="A303">
        <v>1502</v>
      </c>
      <c r="B303">
        <v>1983</v>
      </c>
      <c r="C303" t="s">
        <v>28</v>
      </c>
      <c r="D303" t="s">
        <v>35</v>
      </c>
      <c r="E303">
        <v>28427</v>
      </c>
      <c r="F303">
        <v>1</v>
      </c>
      <c r="G303">
        <v>0</v>
      </c>
      <c r="H303" s="2" t="str">
        <f ca="1">TEXT(Table1_1[[#This Row],[Dt_Customer]],"yyyy-mm-dd")</f>
        <v>2013-03-21</v>
      </c>
      <c r="I303">
        <v>67</v>
      </c>
      <c r="J303">
        <v>18</v>
      </c>
      <c r="K303">
        <v>3</v>
      </c>
      <c r="L303">
        <v>19</v>
      </c>
      <c r="M303">
        <v>3</v>
      </c>
      <c r="N303">
        <v>3</v>
      </c>
      <c r="O303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>Table1_1[[#This Row],[MntWines]]+Table1_1[[#This Row],[MntFruits]]+Table1_1[[#This Row],[MntMeatProducts]]+Table1_1[[#This Row],[MntFishProducts]]+Table1_1[[#This Row],[MntSweetProducts]]+Table1_1[[#This Row],[MntGoldProds]]</f>
        <v>52</v>
      </c>
      <c r="AC303">
        <f>Table1_1[[#This Row],[NumWebPurchases]]+Table1_1[[#This Row],[NumCatalogPurchases]]+Table1_1[[#This Row],[NumStorePurchases]]</f>
        <v>5</v>
      </c>
      <c r="AD303">
        <f>ROUND(IF(Table1_1[[#This Row],[Total_Purchases]]=0,0,(Table1_1[[#This Row],[Total_Spend]]*(Table1_1[[#This Row],[NumWebPurchases]]/Table1_1[[#This Row],[Total_Purchases]]))),2)</f>
        <v>20.8</v>
      </c>
      <c r="AE303">
        <f>ROUND(IF(Table1_1[[#This Row],[Total_Purchases]]=0,0,(Table1_1[[#This Row],[Total_Spend]]*(Table1_1[[#This Row],[NumStorePurchases]]/Table1_1[[#This Row],[Total_Purchases]]))),2)</f>
        <v>31.2</v>
      </c>
      <c r="AF303">
        <f>ROUND(IF(Table1_1[[#This Row],[Total_Purchases]]=0,0,(Table1_1[[#This Row],[Total_Spend]]*(Table1_1[[#This Row],[NumCatalogPurchases]]/Table1_1[[#This Row],[Total_Purchases]]))),2)</f>
        <v>0</v>
      </c>
      <c r="AG3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03" s="6">
        <f ca="1">YEAR(TODAY())-B303</f>
        <v>43</v>
      </c>
      <c r="AI3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3" t="s">
        <v>30</v>
      </c>
    </row>
    <row r="304" spans="1:36" x14ac:dyDescent="0.3">
      <c r="A304">
        <v>1503</v>
      </c>
      <c r="B304">
        <v>1976</v>
      </c>
      <c r="C304" t="s">
        <v>37</v>
      </c>
      <c r="D304" t="s">
        <v>35</v>
      </c>
      <c r="E304">
        <v>162397</v>
      </c>
      <c r="F304">
        <v>1</v>
      </c>
      <c r="G304">
        <v>1</v>
      </c>
      <c r="H304" s="2" t="str">
        <f ca="1">TEXT(Table1_1[[#This Row],[Dt_Customer]],"yyyy-mm-dd")</f>
        <v>2013-06-03</v>
      </c>
      <c r="I304">
        <v>31</v>
      </c>
      <c r="J304">
        <v>85</v>
      </c>
      <c r="K304">
        <v>1</v>
      </c>
      <c r="L304">
        <v>16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>Table1_1[[#This Row],[MntWines]]+Table1_1[[#This Row],[MntFruits]]+Table1_1[[#This Row],[MntMeatProducts]]+Table1_1[[#This Row],[MntFishProducts]]+Table1_1[[#This Row],[MntSweetProducts]]+Table1_1[[#This Row],[MntGoldProds]]</f>
        <v>107</v>
      </c>
      <c r="AC304">
        <f>Table1_1[[#This Row],[NumWebPurchases]]+Table1_1[[#This Row],[NumCatalogPurchases]]+Table1_1[[#This Row],[NumStorePurchases]]</f>
        <v>1</v>
      </c>
      <c r="AD304">
        <f>ROUND(IF(Table1_1[[#This Row],[Total_Purchases]]=0,0,(Table1_1[[#This Row],[Total_Spend]]*(Table1_1[[#This Row],[NumWebPurchases]]/Table1_1[[#This Row],[Total_Purchases]]))),2)</f>
        <v>0</v>
      </c>
      <c r="AE304">
        <f>ROUND(IF(Table1_1[[#This Row],[Total_Purchases]]=0,0,(Table1_1[[#This Row],[Total_Spend]]*(Table1_1[[#This Row],[NumStorePurchases]]/Table1_1[[#This Row],[Total_Purchases]]))),2)</f>
        <v>107</v>
      </c>
      <c r="AF304">
        <f>ROUND(IF(Table1_1[[#This Row],[Total_Purchases]]=0,0,(Table1_1[[#This Row],[Total_Spend]]*(Table1_1[[#This Row],[NumCatalogPurchases]]/Table1_1[[#This Row],[Total_Purchases]]))),2)</f>
        <v>0</v>
      </c>
      <c r="AG304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304" s="6">
        <f ca="1">YEAR(TODAY())-B304</f>
        <v>50</v>
      </c>
      <c r="AI3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4" t="s">
        <v>30</v>
      </c>
    </row>
    <row r="305" spans="1:36" x14ac:dyDescent="0.3">
      <c r="A305">
        <v>1506</v>
      </c>
      <c r="B305">
        <v>1975</v>
      </c>
      <c r="C305" t="s">
        <v>28</v>
      </c>
      <c r="D305" t="s">
        <v>31</v>
      </c>
      <c r="E305">
        <v>42160</v>
      </c>
      <c r="F305">
        <v>1</v>
      </c>
      <c r="G305">
        <v>1</v>
      </c>
      <c r="H305" s="2" t="str">
        <f ca="1">TEXT(Table1_1[[#This Row],[Dt_Customer]],"yyyy-mm-dd")</f>
        <v>2013-06-28</v>
      </c>
      <c r="I305">
        <v>26</v>
      </c>
      <c r="J305">
        <v>48</v>
      </c>
      <c r="K305">
        <v>9</v>
      </c>
      <c r="L305">
        <v>45</v>
      </c>
      <c r="M305">
        <v>3</v>
      </c>
      <c r="N305">
        <v>15</v>
      </c>
      <c r="O305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f>Table1_1[[#This Row],[MntWines]]+Table1_1[[#This Row],[MntFruits]]+Table1_1[[#This Row],[MntMeatProducts]]+Table1_1[[#This Row],[MntFishProducts]]+Table1_1[[#This Row],[MntSweetProducts]]+Table1_1[[#This Row],[MntGoldProds]]</f>
        <v>140</v>
      </c>
      <c r="AC305">
        <f>Table1_1[[#This Row],[NumWebPurchases]]+Table1_1[[#This Row],[NumCatalogPurchases]]+Table1_1[[#This Row],[NumStorePurchases]]</f>
        <v>7</v>
      </c>
      <c r="AD305">
        <f>ROUND(IF(Table1_1[[#This Row],[Total_Purchases]]=0,0,(Table1_1[[#This Row],[Total_Spend]]*(Table1_1[[#This Row],[NumWebPurchases]]/Table1_1[[#This Row],[Total_Purchases]]))),2)</f>
        <v>40</v>
      </c>
      <c r="AE305">
        <f>ROUND(IF(Table1_1[[#This Row],[Total_Purchases]]=0,0,(Table1_1[[#This Row],[Total_Spend]]*(Table1_1[[#This Row],[NumStorePurchases]]/Table1_1[[#This Row],[Total_Purchases]]))),2)</f>
        <v>80</v>
      </c>
      <c r="AF305">
        <f>ROUND(IF(Table1_1[[#This Row],[Total_Purchases]]=0,0,(Table1_1[[#This Row],[Total_Spend]]*(Table1_1[[#This Row],[NumCatalogPurchases]]/Table1_1[[#This Row],[Total_Purchases]]))),2)</f>
        <v>20</v>
      </c>
      <c r="AG3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05" s="6">
        <f ca="1">YEAR(TODAY())-B305</f>
        <v>51</v>
      </c>
      <c r="AI3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5" t="s">
        <v>30</v>
      </c>
    </row>
    <row r="306" spans="1:36" x14ac:dyDescent="0.3">
      <c r="A306">
        <v>1509</v>
      </c>
      <c r="B306">
        <v>1958</v>
      </c>
      <c r="C306" t="s">
        <v>37</v>
      </c>
      <c r="D306" t="s">
        <v>35</v>
      </c>
      <c r="E306">
        <v>84460</v>
      </c>
      <c r="F306">
        <v>0</v>
      </c>
      <c r="G306">
        <v>0</v>
      </c>
      <c r="H306" s="2" t="str">
        <f ca="1">TEXT(Table1_1[[#This Row],[Dt_Customer]],"yyyy-mm-dd")</f>
        <v>2013-01-04</v>
      </c>
      <c r="I306">
        <v>80</v>
      </c>
      <c r="J306">
        <v>152</v>
      </c>
      <c r="K306">
        <v>27</v>
      </c>
      <c r="L306">
        <v>103</v>
      </c>
      <c r="M306">
        <v>106</v>
      </c>
      <c r="N306">
        <v>54</v>
      </c>
      <c r="O306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f>Table1_1[[#This Row],[MntWines]]+Table1_1[[#This Row],[MntFruits]]+Table1_1[[#This Row],[MntMeatProducts]]+Table1_1[[#This Row],[MntFishProducts]]+Table1_1[[#This Row],[MntSweetProducts]]+Table1_1[[#This Row],[MntGoldProds]]</f>
        <v>523</v>
      </c>
      <c r="AC306">
        <f>Table1_1[[#This Row],[NumWebPurchases]]+Table1_1[[#This Row],[NumCatalogPurchases]]+Table1_1[[#This Row],[NumStorePurchases]]</f>
        <v>22</v>
      </c>
      <c r="AD306">
        <f>ROUND(IF(Table1_1[[#This Row],[Total_Purchases]]=0,0,(Table1_1[[#This Row],[Total_Spend]]*(Table1_1[[#This Row],[NumWebPurchases]]/Table1_1[[#This Row],[Total_Purchases]]))),2)</f>
        <v>213.95</v>
      </c>
      <c r="AE306">
        <f>ROUND(IF(Table1_1[[#This Row],[Total_Purchases]]=0,0,(Table1_1[[#This Row],[Total_Spend]]*(Table1_1[[#This Row],[NumStorePurchases]]/Table1_1[[#This Row],[Total_Purchases]]))),2)</f>
        <v>95.09</v>
      </c>
      <c r="AF306">
        <f>ROUND(IF(Table1_1[[#This Row],[Total_Purchases]]=0,0,(Table1_1[[#This Row],[Total_Spend]]*(Table1_1[[#This Row],[NumCatalogPurchases]]/Table1_1[[#This Row],[Total_Purchases]]))),2)</f>
        <v>213.95</v>
      </c>
      <c r="AG3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06" s="6">
        <f ca="1">YEAR(TODAY())-B306</f>
        <v>68</v>
      </c>
      <c r="AI3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06" t="s">
        <v>30</v>
      </c>
    </row>
    <row r="307" spans="1:36" x14ac:dyDescent="0.3">
      <c r="A307">
        <v>1513</v>
      </c>
      <c r="B307">
        <v>1979</v>
      </c>
      <c r="C307" t="s">
        <v>38</v>
      </c>
      <c r="D307" t="s">
        <v>35</v>
      </c>
      <c r="E307">
        <v>60839</v>
      </c>
      <c r="F307">
        <v>1</v>
      </c>
      <c r="G307">
        <v>1</v>
      </c>
      <c r="H307" s="2" t="str">
        <f ca="1">TEXT(Table1_1[[#This Row],[Dt_Customer]],"yyyy-mm-dd")</f>
        <v>2012-08-28</v>
      </c>
      <c r="I307">
        <v>72</v>
      </c>
      <c r="J307">
        <v>600</v>
      </c>
      <c r="K307">
        <v>21</v>
      </c>
      <c r="L307">
        <v>128</v>
      </c>
      <c r="M307">
        <v>223</v>
      </c>
      <c r="N307">
        <v>150</v>
      </c>
      <c r="O307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>Table1_1[[#This Row],[MntWines]]+Table1_1[[#This Row],[MntFruits]]+Table1_1[[#This Row],[MntMeatProducts]]+Table1_1[[#This Row],[MntFishProducts]]+Table1_1[[#This Row],[MntSweetProducts]]+Table1_1[[#This Row],[MntGoldProds]]</f>
        <v>1250</v>
      </c>
      <c r="AC307">
        <f>Table1_1[[#This Row],[NumWebPurchases]]+Table1_1[[#This Row],[NumCatalogPurchases]]+Table1_1[[#This Row],[NumStorePurchases]]</f>
        <v>16</v>
      </c>
      <c r="AD307">
        <f>ROUND(IF(Table1_1[[#This Row],[Total_Purchases]]=0,0,(Table1_1[[#This Row],[Total_Spend]]*(Table1_1[[#This Row],[NumWebPurchases]]/Table1_1[[#This Row],[Total_Purchases]]))),2)</f>
        <v>156.25</v>
      </c>
      <c r="AE307">
        <f>ROUND(IF(Table1_1[[#This Row],[Total_Purchases]]=0,0,(Table1_1[[#This Row],[Total_Spend]]*(Table1_1[[#This Row],[NumStorePurchases]]/Table1_1[[#This Row],[Total_Purchases]]))),2)</f>
        <v>937.5</v>
      </c>
      <c r="AF307">
        <f>ROUND(IF(Table1_1[[#This Row],[Total_Purchases]]=0,0,(Table1_1[[#This Row],[Total_Spend]]*(Table1_1[[#This Row],[NumCatalogPurchases]]/Table1_1[[#This Row],[Total_Purchases]]))),2)</f>
        <v>156.25</v>
      </c>
      <c r="AG3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07" s="6">
        <f ca="1">YEAR(TODAY())-B307</f>
        <v>47</v>
      </c>
      <c r="AI3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7" t="s">
        <v>30</v>
      </c>
    </row>
    <row r="308" spans="1:36" x14ac:dyDescent="0.3">
      <c r="A308">
        <v>1515</v>
      </c>
      <c r="B308">
        <v>1975</v>
      </c>
      <c r="C308" t="s">
        <v>41</v>
      </c>
      <c r="D308" t="s">
        <v>35</v>
      </c>
      <c r="E308">
        <v>34176</v>
      </c>
      <c r="F308">
        <v>0</v>
      </c>
      <c r="G308">
        <v>1</v>
      </c>
      <c r="H308" s="2" t="str">
        <f ca="1">TEXT(Table1_1[[#This Row],[Dt_Customer]],"yyyy-mm-dd")</f>
        <v>2014-01-22</v>
      </c>
      <c r="I308">
        <v>9</v>
      </c>
      <c r="J308">
        <v>11</v>
      </c>
      <c r="K308">
        <v>2</v>
      </c>
      <c r="L308">
        <v>7</v>
      </c>
      <c r="M308">
        <v>4</v>
      </c>
      <c r="N308">
        <v>2</v>
      </c>
      <c r="O308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308">
        <f>Table1_1[[#This Row],[NumWebPurchases]]+Table1_1[[#This Row],[NumCatalogPurchases]]+Table1_1[[#This Row],[NumStorePurchases]]</f>
        <v>4</v>
      </c>
      <c r="AD308">
        <f>ROUND(IF(Table1_1[[#This Row],[Total_Purchases]]=0,0,(Table1_1[[#This Row],[Total_Spend]]*(Table1_1[[#This Row],[NumWebPurchases]]/Table1_1[[#This Row],[Total_Purchases]]))),2)</f>
        <v>7</v>
      </c>
      <c r="AE308">
        <f>ROUND(IF(Table1_1[[#This Row],[Total_Purchases]]=0,0,(Table1_1[[#This Row],[Total_Spend]]*(Table1_1[[#This Row],[NumStorePurchases]]/Table1_1[[#This Row],[Total_Purchases]]))),2)</f>
        <v>21</v>
      </c>
      <c r="AF308">
        <f>ROUND(IF(Table1_1[[#This Row],[Total_Purchases]]=0,0,(Table1_1[[#This Row],[Total_Spend]]*(Table1_1[[#This Row],[NumCatalogPurchases]]/Table1_1[[#This Row],[Total_Purchases]]))),2)</f>
        <v>0</v>
      </c>
      <c r="AG3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08" s="6">
        <f ca="1">YEAR(TODAY())-B308</f>
        <v>51</v>
      </c>
      <c r="AI3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08" t="s">
        <v>32</v>
      </c>
    </row>
    <row r="309" spans="1:36" x14ac:dyDescent="0.3">
      <c r="A309">
        <v>1517</v>
      </c>
      <c r="B309">
        <v>1969</v>
      </c>
      <c r="C309" t="s">
        <v>28</v>
      </c>
      <c r="D309" t="s">
        <v>31</v>
      </c>
      <c r="E309">
        <v>30822</v>
      </c>
      <c r="F309">
        <v>1</v>
      </c>
      <c r="G309">
        <v>0</v>
      </c>
      <c r="H309" s="2" t="str">
        <f ca="1">TEXT(Table1_1[[#This Row],[Dt_Customer]],"yyyy-mm-dd")</f>
        <v>2013-06-14</v>
      </c>
      <c r="I309">
        <v>92</v>
      </c>
      <c r="J309">
        <v>3</v>
      </c>
      <c r="K309">
        <v>9</v>
      </c>
      <c r="L309">
        <v>13</v>
      </c>
      <c r="M309">
        <v>2</v>
      </c>
      <c r="N309">
        <v>12</v>
      </c>
      <c r="O309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>Table1_1[[#This Row],[MntWines]]+Table1_1[[#This Row],[MntFruits]]+Table1_1[[#This Row],[MntMeatProducts]]+Table1_1[[#This Row],[MntFishProducts]]+Table1_1[[#This Row],[MntSweetProducts]]+Table1_1[[#This Row],[MntGoldProds]]</f>
        <v>51</v>
      </c>
      <c r="AC309">
        <f>Table1_1[[#This Row],[NumWebPurchases]]+Table1_1[[#This Row],[NumCatalogPurchases]]+Table1_1[[#This Row],[NumStorePurchases]]</f>
        <v>4</v>
      </c>
      <c r="AD309">
        <f>ROUND(IF(Table1_1[[#This Row],[Total_Purchases]]=0,0,(Table1_1[[#This Row],[Total_Spend]]*(Table1_1[[#This Row],[NumWebPurchases]]/Table1_1[[#This Row],[Total_Purchases]]))),2)</f>
        <v>12.75</v>
      </c>
      <c r="AE309">
        <f>ROUND(IF(Table1_1[[#This Row],[Total_Purchases]]=0,0,(Table1_1[[#This Row],[Total_Spend]]*(Table1_1[[#This Row],[NumStorePurchases]]/Table1_1[[#This Row],[Total_Purchases]]))),2)</f>
        <v>38.25</v>
      </c>
      <c r="AF309">
        <f>ROUND(IF(Table1_1[[#This Row],[Total_Purchases]]=0,0,(Table1_1[[#This Row],[Total_Spend]]*(Table1_1[[#This Row],[NumCatalogPurchases]]/Table1_1[[#This Row],[Total_Purchases]]))),2)</f>
        <v>0</v>
      </c>
      <c r="AG3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09" s="6">
        <f ca="1">YEAR(TODAY())-B309</f>
        <v>57</v>
      </c>
      <c r="AI3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09" t="s">
        <v>30</v>
      </c>
    </row>
    <row r="310" spans="1:36" x14ac:dyDescent="0.3">
      <c r="A310">
        <v>1518</v>
      </c>
      <c r="B310">
        <v>1965</v>
      </c>
      <c r="C310" t="s">
        <v>41</v>
      </c>
      <c r="D310" t="s">
        <v>33</v>
      </c>
      <c r="E310">
        <v>62694</v>
      </c>
      <c r="F310">
        <v>1</v>
      </c>
      <c r="G310">
        <v>1</v>
      </c>
      <c r="H310" s="2" t="str">
        <f ca="1">TEXT(Table1_1[[#This Row],[Dt_Customer]],"yyyy-mm-dd")</f>
        <v>2013-06-17</v>
      </c>
      <c r="I310">
        <v>29</v>
      </c>
      <c r="J310">
        <v>379</v>
      </c>
      <c r="K310">
        <v>6</v>
      </c>
      <c r="L310">
        <v>157</v>
      </c>
      <c r="M310">
        <v>25</v>
      </c>
      <c r="N310">
        <v>91</v>
      </c>
      <c r="O310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>Table1_1[[#This Row],[MntWines]]+Table1_1[[#This Row],[MntFruits]]+Table1_1[[#This Row],[MntMeatProducts]]+Table1_1[[#This Row],[MntFishProducts]]+Table1_1[[#This Row],[MntSweetProducts]]+Table1_1[[#This Row],[MntGoldProds]]</f>
        <v>749</v>
      </c>
      <c r="AC310">
        <f>Table1_1[[#This Row],[NumWebPurchases]]+Table1_1[[#This Row],[NumCatalogPurchases]]+Table1_1[[#This Row],[NumStorePurchases]]</f>
        <v>19</v>
      </c>
      <c r="AD310">
        <f>ROUND(IF(Table1_1[[#This Row],[Total_Purchases]]=0,0,(Table1_1[[#This Row],[Total_Spend]]*(Table1_1[[#This Row],[NumWebPurchases]]/Table1_1[[#This Row],[Total_Purchases]]))),2)</f>
        <v>354.79</v>
      </c>
      <c r="AE310">
        <f>ROUND(IF(Table1_1[[#This Row],[Total_Purchases]]=0,0,(Table1_1[[#This Row],[Total_Spend]]*(Table1_1[[#This Row],[NumStorePurchases]]/Table1_1[[#This Row],[Total_Purchases]]))),2)</f>
        <v>275.95</v>
      </c>
      <c r="AF310">
        <f>ROUND(IF(Table1_1[[#This Row],[Total_Purchases]]=0,0,(Table1_1[[#This Row],[Total_Spend]]*(Table1_1[[#This Row],[NumCatalogPurchases]]/Table1_1[[#This Row],[Total_Purchases]]))),2)</f>
        <v>118.26</v>
      </c>
      <c r="AG3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0" s="6">
        <f ca="1">YEAR(TODAY())-B310</f>
        <v>61</v>
      </c>
      <c r="AI3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10" t="s">
        <v>30</v>
      </c>
    </row>
    <row r="311" spans="1:36" x14ac:dyDescent="0.3">
      <c r="A311">
        <v>1519</v>
      </c>
      <c r="B311">
        <v>1972</v>
      </c>
      <c r="C311" t="s">
        <v>37</v>
      </c>
      <c r="D311" t="s">
        <v>31</v>
      </c>
      <c r="E311">
        <v>38578</v>
      </c>
      <c r="F311">
        <v>1</v>
      </c>
      <c r="G311">
        <v>1</v>
      </c>
      <c r="H311" s="2" t="str">
        <f ca="1">TEXT(Table1_1[[#This Row],[Dt_Customer]],"yyyy-mm-dd")</f>
        <v>2013-06-22</v>
      </c>
      <c r="I311">
        <v>2</v>
      </c>
      <c r="J311">
        <v>38</v>
      </c>
      <c r="K311">
        <v>4</v>
      </c>
      <c r="L311">
        <v>22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f>Table1_1[[#This Row],[MntWines]]+Table1_1[[#This Row],[MntFruits]]+Table1_1[[#This Row],[MntMeatProducts]]+Table1_1[[#This Row],[MntFishProducts]]+Table1_1[[#This Row],[MntSweetProducts]]+Table1_1[[#This Row],[MntGoldProds]]</f>
        <v>73</v>
      </c>
      <c r="AC311">
        <f>Table1_1[[#This Row],[NumWebPurchases]]+Table1_1[[#This Row],[NumCatalogPurchases]]+Table1_1[[#This Row],[NumStorePurchases]]</f>
        <v>6</v>
      </c>
      <c r="AD311">
        <f>ROUND(IF(Table1_1[[#This Row],[Total_Purchases]]=0,0,(Table1_1[[#This Row],[Total_Spend]]*(Table1_1[[#This Row],[NumWebPurchases]]/Table1_1[[#This Row],[Total_Purchases]]))),2)</f>
        <v>36.5</v>
      </c>
      <c r="AE311">
        <f>ROUND(IF(Table1_1[[#This Row],[Total_Purchases]]=0,0,(Table1_1[[#This Row],[Total_Spend]]*(Table1_1[[#This Row],[NumStorePurchases]]/Table1_1[[#This Row],[Total_Purchases]]))),2)</f>
        <v>36.5</v>
      </c>
      <c r="AF311">
        <f>ROUND(IF(Table1_1[[#This Row],[Total_Purchases]]=0,0,(Table1_1[[#This Row],[Total_Spend]]*(Table1_1[[#This Row],[NumCatalogPurchases]]/Table1_1[[#This Row],[Total_Purchases]]))),2)</f>
        <v>0</v>
      </c>
      <c r="AG3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11" s="6">
        <f ca="1">YEAR(TODAY())-B311</f>
        <v>54</v>
      </c>
      <c r="AI3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11" t="s">
        <v>30</v>
      </c>
    </row>
    <row r="312" spans="1:36" x14ac:dyDescent="0.3">
      <c r="A312">
        <v>1523</v>
      </c>
      <c r="B312">
        <v>1973</v>
      </c>
      <c r="C312" t="s">
        <v>28</v>
      </c>
      <c r="D312" t="s">
        <v>33</v>
      </c>
      <c r="E312">
        <v>59041</v>
      </c>
      <c r="F312">
        <v>1</v>
      </c>
      <c r="G312">
        <v>1</v>
      </c>
      <c r="H312" s="2" t="str">
        <f ca="1">TEXT(Table1_1[[#This Row],[Dt_Customer]],"yyyy-mm-dd")</f>
        <v>2014-05-07</v>
      </c>
      <c r="I312">
        <v>25</v>
      </c>
      <c r="J312">
        <v>69</v>
      </c>
      <c r="K312">
        <v>2</v>
      </c>
      <c r="L312">
        <v>15</v>
      </c>
      <c r="M312">
        <v>2</v>
      </c>
      <c r="N312">
        <v>2</v>
      </c>
      <c r="O31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312">
        <f>Table1_1[[#This Row],[NumWebPurchases]]+Table1_1[[#This Row],[NumCatalogPurchases]]+Table1_1[[#This Row],[NumStorePurchases]]</f>
        <v>6</v>
      </c>
      <c r="AD312">
        <f>ROUND(IF(Table1_1[[#This Row],[Total_Purchases]]=0,0,(Table1_1[[#This Row],[Total_Spend]]*(Table1_1[[#This Row],[NumWebPurchases]]/Table1_1[[#This Row],[Total_Purchases]]))),2)</f>
        <v>32</v>
      </c>
      <c r="AE312">
        <f>ROUND(IF(Table1_1[[#This Row],[Total_Purchases]]=0,0,(Table1_1[[#This Row],[Total_Spend]]*(Table1_1[[#This Row],[NumStorePurchases]]/Table1_1[[#This Row],[Total_Purchases]]))),2)</f>
        <v>64</v>
      </c>
      <c r="AF312">
        <f>ROUND(IF(Table1_1[[#This Row],[Total_Purchases]]=0,0,(Table1_1[[#This Row],[Total_Spend]]*(Table1_1[[#This Row],[NumCatalogPurchases]]/Table1_1[[#This Row],[Total_Purchases]]))),2)</f>
        <v>0</v>
      </c>
      <c r="AG3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2" s="6">
        <f ca="1">YEAR(TODAY())-B312</f>
        <v>53</v>
      </c>
      <c r="AI3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12" t="s">
        <v>43</v>
      </c>
    </row>
    <row r="313" spans="1:36" x14ac:dyDescent="0.3">
      <c r="A313">
        <v>1524</v>
      </c>
      <c r="B313">
        <v>1983</v>
      </c>
      <c r="C313" t="s">
        <v>38</v>
      </c>
      <c r="D313" t="s">
        <v>31</v>
      </c>
      <c r="E313">
        <v>81698</v>
      </c>
      <c r="F313">
        <v>0</v>
      </c>
      <c r="G313">
        <v>0</v>
      </c>
      <c r="H313" s="2" t="str">
        <f ca="1">TEXT(Table1_1[[#This Row],[Dt_Customer]],"yyyy-mm-dd")</f>
        <v>2013-03-01</v>
      </c>
      <c r="I313">
        <v>1</v>
      </c>
      <c r="J313">
        <v>709</v>
      </c>
      <c r="K313">
        <v>45</v>
      </c>
      <c r="L313">
        <v>115</v>
      </c>
      <c r="M313">
        <v>30</v>
      </c>
      <c r="N313">
        <v>160</v>
      </c>
      <c r="O313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f>Table1_1[[#This Row],[MntWines]]+Table1_1[[#This Row],[MntFruits]]+Table1_1[[#This Row],[MntMeatProducts]]+Table1_1[[#This Row],[MntFishProducts]]+Table1_1[[#This Row],[MntSweetProducts]]+Table1_1[[#This Row],[MntGoldProds]]</f>
        <v>1104</v>
      </c>
      <c r="AC313">
        <f>Table1_1[[#This Row],[NumWebPurchases]]+Table1_1[[#This Row],[NumCatalogPurchases]]+Table1_1[[#This Row],[NumStorePurchases]]</f>
        <v>15</v>
      </c>
      <c r="AD313">
        <f>ROUND(IF(Table1_1[[#This Row],[Total_Purchases]]=0,0,(Table1_1[[#This Row],[Total_Spend]]*(Table1_1[[#This Row],[NumWebPurchases]]/Table1_1[[#This Row],[Total_Purchases]]))),2)</f>
        <v>588.79999999999995</v>
      </c>
      <c r="AE313">
        <f>ROUND(IF(Table1_1[[#This Row],[Total_Purchases]]=0,0,(Table1_1[[#This Row],[Total_Spend]]*(Table1_1[[#This Row],[NumStorePurchases]]/Table1_1[[#This Row],[Total_Purchases]]))),2)</f>
        <v>368</v>
      </c>
      <c r="AF313">
        <f>ROUND(IF(Table1_1[[#This Row],[Total_Purchases]]=0,0,(Table1_1[[#This Row],[Total_Spend]]*(Table1_1[[#This Row],[NumCatalogPurchases]]/Table1_1[[#This Row],[Total_Purchases]]))),2)</f>
        <v>147.19999999999999</v>
      </c>
      <c r="AG3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3" s="6">
        <f ca="1">YEAR(TODAY())-B313</f>
        <v>43</v>
      </c>
      <c r="AI3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13" t="s">
        <v>30</v>
      </c>
    </row>
    <row r="314" spans="1:36" x14ac:dyDescent="0.3">
      <c r="A314">
        <v>1542</v>
      </c>
      <c r="B314">
        <v>1975</v>
      </c>
      <c r="C314" t="s">
        <v>28</v>
      </c>
      <c r="D314" t="s">
        <v>31</v>
      </c>
      <c r="E314">
        <v>56243</v>
      </c>
      <c r="F314">
        <v>1</v>
      </c>
      <c r="G314">
        <v>2</v>
      </c>
      <c r="H314" s="2" t="str">
        <f ca="1">TEXT(Table1_1[[#This Row],[Dt_Customer]],"yyyy-mm-dd")</f>
        <v>2013-12-30</v>
      </c>
      <c r="I314">
        <v>26</v>
      </c>
      <c r="J314">
        <v>347</v>
      </c>
      <c r="K314">
        <v>0</v>
      </c>
      <c r="L314">
        <v>35</v>
      </c>
      <c r="M314">
        <v>4</v>
      </c>
      <c r="N314">
        <v>3</v>
      </c>
      <c r="O314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>Table1_1[[#This Row],[MntWines]]+Table1_1[[#This Row],[MntFruits]]+Table1_1[[#This Row],[MntMeatProducts]]+Table1_1[[#This Row],[MntFishProducts]]+Table1_1[[#This Row],[MntSweetProducts]]+Table1_1[[#This Row],[MntGoldProds]]</f>
        <v>396</v>
      </c>
      <c r="AC314">
        <f>Table1_1[[#This Row],[NumWebPurchases]]+Table1_1[[#This Row],[NumCatalogPurchases]]+Table1_1[[#This Row],[NumStorePurchases]]</f>
        <v>14</v>
      </c>
      <c r="AD314">
        <f>ROUND(IF(Table1_1[[#This Row],[Total_Purchases]]=0,0,(Table1_1[[#This Row],[Total_Spend]]*(Table1_1[[#This Row],[NumWebPurchases]]/Table1_1[[#This Row],[Total_Purchases]]))),2)</f>
        <v>113.14</v>
      </c>
      <c r="AE314">
        <f>ROUND(IF(Table1_1[[#This Row],[Total_Purchases]]=0,0,(Table1_1[[#This Row],[Total_Spend]]*(Table1_1[[#This Row],[NumStorePurchases]]/Table1_1[[#This Row],[Total_Purchases]]))),2)</f>
        <v>226.29</v>
      </c>
      <c r="AF314">
        <f>ROUND(IF(Table1_1[[#This Row],[Total_Purchases]]=0,0,(Table1_1[[#This Row],[Total_Spend]]*(Table1_1[[#This Row],[NumCatalogPurchases]]/Table1_1[[#This Row],[Total_Purchases]]))),2)</f>
        <v>56.57</v>
      </c>
      <c r="AG3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4" s="6">
        <f ca="1">YEAR(TODAY())-B314</f>
        <v>51</v>
      </c>
      <c r="AI3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14" t="s">
        <v>34</v>
      </c>
    </row>
    <row r="315" spans="1:36" x14ac:dyDescent="0.3">
      <c r="A315">
        <v>1544</v>
      </c>
      <c r="B315">
        <v>1967</v>
      </c>
      <c r="C315" t="s">
        <v>41</v>
      </c>
      <c r="D315" t="s">
        <v>29</v>
      </c>
      <c r="E315">
        <v>81380</v>
      </c>
      <c r="F315">
        <v>0</v>
      </c>
      <c r="G315">
        <v>0</v>
      </c>
      <c r="H315" s="2" t="str">
        <f ca="1">TEXT(Table1_1[[#This Row],[Dt_Customer]],"yyyy-mm-dd")</f>
        <v>2012-12-22</v>
      </c>
      <c r="I315">
        <v>51</v>
      </c>
      <c r="J315">
        <v>741</v>
      </c>
      <c r="K315">
        <v>68</v>
      </c>
      <c r="L315">
        <v>689</v>
      </c>
      <c r="M315">
        <v>224</v>
      </c>
      <c r="N315">
        <v>68</v>
      </c>
      <c r="O315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f>Table1_1[[#This Row],[MntWines]]+Table1_1[[#This Row],[MntFruits]]+Table1_1[[#This Row],[MntMeatProducts]]+Table1_1[[#This Row],[MntFishProducts]]+Table1_1[[#This Row],[MntSweetProducts]]+Table1_1[[#This Row],[MntGoldProds]]</f>
        <v>1893</v>
      </c>
      <c r="AC315">
        <f>Table1_1[[#This Row],[NumWebPurchases]]+Table1_1[[#This Row],[NumCatalogPurchases]]+Table1_1[[#This Row],[NumStorePurchases]]</f>
        <v>16</v>
      </c>
      <c r="AD315">
        <f>ROUND(IF(Table1_1[[#This Row],[Total_Purchases]]=0,0,(Table1_1[[#This Row],[Total_Spend]]*(Table1_1[[#This Row],[NumWebPurchases]]/Table1_1[[#This Row],[Total_Purchases]]))),2)</f>
        <v>473.25</v>
      </c>
      <c r="AE315">
        <f>ROUND(IF(Table1_1[[#This Row],[Total_Purchases]]=0,0,(Table1_1[[#This Row],[Total_Spend]]*(Table1_1[[#This Row],[NumStorePurchases]]/Table1_1[[#This Row],[Total_Purchases]]))),2)</f>
        <v>1183.1300000000001</v>
      </c>
      <c r="AF315">
        <f>ROUND(IF(Table1_1[[#This Row],[Total_Purchases]]=0,0,(Table1_1[[#This Row],[Total_Spend]]*(Table1_1[[#This Row],[NumCatalogPurchases]]/Table1_1[[#This Row],[Total_Purchases]]))),2)</f>
        <v>236.63</v>
      </c>
      <c r="AG3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5" s="6">
        <f ca="1">YEAR(TODAY())-B315</f>
        <v>59</v>
      </c>
      <c r="AI3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15" t="s">
        <v>32</v>
      </c>
    </row>
    <row r="316" spans="1:36" x14ac:dyDescent="0.3">
      <c r="A316">
        <v>1545</v>
      </c>
      <c r="B316">
        <v>1986</v>
      </c>
      <c r="C316" t="s">
        <v>28</v>
      </c>
      <c r="D316" t="s">
        <v>33</v>
      </c>
      <c r="E316">
        <v>38508</v>
      </c>
      <c r="F316">
        <v>1</v>
      </c>
      <c r="G316">
        <v>0</v>
      </c>
      <c r="H316" s="2" t="str">
        <f ca="1">TEXT(Table1_1[[#This Row],[Dt_Customer]],"yyyy-mm-dd")</f>
        <v>2013-08-02</v>
      </c>
      <c r="I316">
        <v>95</v>
      </c>
      <c r="J316">
        <v>120</v>
      </c>
      <c r="K316">
        <v>19</v>
      </c>
      <c r="L316">
        <v>206</v>
      </c>
      <c r="M316">
        <v>25</v>
      </c>
      <c r="N316">
        <v>19</v>
      </c>
      <c r="O316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f>Table1_1[[#This Row],[MntWines]]+Table1_1[[#This Row],[MntFruits]]+Table1_1[[#This Row],[MntMeatProducts]]+Table1_1[[#This Row],[MntFishProducts]]+Table1_1[[#This Row],[MntSweetProducts]]+Table1_1[[#This Row],[MntGoldProds]]</f>
        <v>443</v>
      </c>
      <c r="AC316">
        <f>Table1_1[[#This Row],[NumWebPurchases]]+Table1_1[[#This Row],[NumCatalogPurchases]]+Table1_1[[#This Row],[NumStorePurchases]]</f>
        <v>14</v>
      </c>
      <c r="AD316">
        <f>ROUND(IF(Table1_1[[#This Row],[Total_Purchases]]=0,0,(Table1_1[[#This Row],[Total_Spend]]*(Table1_1[[#This Row],[NumWebPurchases]]/Table1_1[[#This Row],[Total_Purchases]]))),2)</f>
        <v>221.5</v>
      </c>
      <c r="AE316">
        <f>ROUND(IF(Table1_1[[#This Row],[Total_Purchases]]=0,0,(Table1_1[[#This Row],[Total_Spend]]*(Table1_1[[#This Row],[NumStorePurchases]]/Table1_1[[#This Row],[Total_Purchases]]))),2)</f>
        <v>158.21</v>
      </c>
      <c r="AF316">
        <f>ROUND(IF(Table1_1[[#This Row],[Total_Purchases]]=0,0,(Table1_1[[#This Row],[Total_Spend]]*(Table1_1[[#This Row],[NumCatalogPurchases]]/Table1_1[[#This Row],[Total_Purchases]]))),2)</f>
        <v>63.29</v>
      </c>
      <c r="AG3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16" s="6">
        <f ca="1">YEAR(TODAY())-B316</f>
        <v>40</v>
      </c>
      <c r="AI3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16" t="s">
        <v>30</v>
      </c>
    </row>
    <row r="317" spans="1:36" x14ac:dyDescent="0.3">
      <c r="A317">
        <v>1553</v>
      </c>
      <c r="B317">
        <v>1946</v>
      </c>
      <c r="C317" t="s">
        <v>28</v>
      </c>
      <c r="D317" t="s">
        <v>35</v>
      </c>
      <c r="E317">
        <v>82657</v>
      </c>
      <c r="F317">
        <v>0</v>
      </c>
      <c r="G317">
        <v>0</v>
      </c>
      <c r="H317" s="2" t="str">
        <f ca="1">TEXT(Table1_1[[#This Row],[Dt_Customer]],"yyyy-mm-dd")</f>
        <v>2013-09-27</v>
      </c>
      <c r="I317">
        <v>71</v>
      </c>
      <c r="J317">
        <v>966</v>
      </c>
      <c r="K317">
        <v>168</v>
      </c>
      <c r="L317">
        <v>672</v>
      </c>
      <c r="M317">
        <v>246</v>
      </c>
      <c r="N317">
        <v>105</v>
      </c>
      <c r="O317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f>Table1_1[[#This Row],[MntWines]]+Table1_1[[#This Row],[MntFruits]]+Table1_1[[#This Row],[MntMeatProducts]]+Table1_1[[#This Row],[MntFishProducts]]+Table1_1[[#This Row],[MntSweetProducts]]+Table1_1[[#This Row],[MntGoldProds]]</f>
        <v>2283</v>
      </c>
      <c r="AC317">
        <f>Table1_1[[#This Row],[NumWebPurchases]]+Table1_1[[#This Row],[NumCatalogPurchases]]+Table1_1[[#This Row],[NumStorePurchases]]</f>
        <v>22</v>
      </c>
      <c r="AD317">
        <f>ROUND(IF(Table1_1[[#This Row],[Total_Purchases]]=0,0,(Table1_1[[#This Row],[Total_Spend]]*(Table1_1[[#This Row],[NumWebPurchases]]/Table1_1[[#This Row],[Total_Purchases]]))),2)</f>
        <v>726.41</v>
      </c>
      <c r="AE317">
        <f>ROUND(IF(Table1_1[[#This Row],[Total_Purchases]]=0,0,(Table1_1[[#This Row],[Total_Spend]]*(Table1_1[[#This Row],[NumStorePurchases]]/Table1_1[[#This Row],[Total_Purchases]]))),2)</f>
        <v>1037.73</v>
      </c>
      <c r="AF317">
        <f>ROUND(IF(Table1_1[[#This Row],[Total_Purchases]]=0,0,(Table1_1[[#This Row],[Total_Spend]]*(Table1_1[[#This Row],[NumCatalogPurchases]]/Table1_1[[#This Row],[Total_Purchases]]))),2)</f>
        <v>518.86</v>
      </c>
      <c r="AG3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7" s="6">
        <f ca="1">YEAR(TODAY())-B317</f>
        <v>80</v>
      </c>
      <c r="AI3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17" t="s">
        <v>39</v>
      </c>
    </row>
    <row r="318" spans="1:36" x14ac:dyDescent="0.3">
      <c r="A318">
        <v>1570</v>
      </c>
      <c r="B318">
        <v>1951</v>
      </c>
      <c r="C318" t="s">
        <v>37</v>
      </c>
      <c r="D318" t="s">
        <v>35</v>
      </c>
      <c r="E318">
        <v>69702</v>
      </c>
      <c r="F318">
        <v>0</v>
      </c>
      <c r="G318">
        <v>1</v>
      </c>
      <c r="H318" s="2" t="str">
        <f ca="1">TEXT(Table1_1[[#This Row],[Dt_Customer]],"yyyy-mm-dd")</f>
        <v>2013-02-19</v>
      </c>
      <c r="I318">
        <v>8</v>
      </c>
      <c r="J318">
        <v>664</v>
      </c>
      <c r="K318">
        <v>9</v>
      </c>
      <c r="L318">
        <v>240</v>
      </c>
      <c r="M318">
        <v>50</v>
      </c>
      <c r="N318">
        <v>19</v>
      </c>
      <c r="O318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f>Table1_1[[#This Row],[MntWines]]+Table1_1[[#This Row],[MntFruits]]+Table1_1[[#This Row],[MntMeatProducts]]+Table1_1[[#This Row],[MntFishProducts]]+Table1_1[[#This Row],[MntSweetProducts]]+Table1_1[[#This Row],[MntGoldProds]]</f>
        <v>1039</v>
      </c>
      <c r="AC318">
        <f>Table1_1[[#This Row],[NumWebPurchases]]+Table1_1[[#This Row],[NumCatalogPurchases]]+Table1_1[[#This Row],[NumStorePurchases]]</f>
        <v>24</v>
      </c>
      <c r="AD318">
        <f>ROUND(IF(Table1_1[[#This Row],[Total_Purchases]]=0,0,(Table1_1[[#This Row],[Total_Spend]]*(Table1_1[[#This Row],[NumWebPurchases]]/Table1_1[[#This Row],[Total_Purchases]]))),2)</f>
        <v>303.04000000000002</v>
      </c>
      <c r="AE318">
        <f>ROUND(IF(Table1_1[[#This Row],[Total_Purchases]]=0,0,(Table1_1[[#This Row],[Total_Spend]]*(Table1_1[[#This Row],[NumStorePurchases]]/Table1_1[[#This Row],[Total_Purchases]]))),2)</f>
        <v>432.92</v>
      </c>
      <c r="AF318">
        <f>ROUND(IF(Table1_1[[#This Row],[Total_Purchases]]=0,0,(Table1_1[[#This Row],[Total_Spend]]*(Table1_1[[#This Row],[NumCatalogPurchases]]/Table1_1[[#This Row],[Total_Purchases]]))),2)</f>
        <v>303.04000000000002</v>
      </c>
      <c r="AG3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8" s="6">
        <f ca="1">YEAR(TODAY())-B318</f>
        <v>75</v>
      </c>
      <c r="AI3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18" t="s">
        <v>30</v>
      </c>
    </row>
    <row r="319" spans="1:36" x14ac:dyDescent="0.3">
      <c r="A319">
        <v>1577</v>
      </c>
      <c r="B319">
        <v>1946</v>
      </c>
      <c r="C319" t="s">
        <v>28</v>
      </c>
      <c r="D319" t="s">
        <v>33</v>
      </c>
      <c r="E319">
        <v>78569</v>
      </c>
      <c r="F319">
        <v>0</v>
      </c>
      <c r="G319">
        <v>0</v>
      </c>
      <c r="H319" s="2" t="str">
        <f ca="1">TEXT(Table1_1[[#This Row],[Dt_Customer]],"yyyy-mm-dd")</f>
        <v>2014-02-19</v>
      </c>
      <c r="I319">
        <v>14</v>
      </c>
      <c r="J319">
        <v>558</v>
      </c>
      <c r="K319">
        <v>79</v>
      </c>
      <c r="L319">
        <v>622</v>
      </c>
      <c r="M319">
        <v>207</v>
      </c>
      <c r="N319">
        <v>175</v>
      </c>
      <c r="O319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f>Table1_1[[#This Row],[MntWines]]+Table1_1[[#This Row],[MntFruits]]+Table1_1[[#This Row],[MntMeatProducts]]+Table1_1[[#This Row],[MntFishProducts]]+Table1_1[[#This Row],[MntSweetProducts]]+Table1_1[[#This Row],[MntGoldProds]]</f>
        <v>1736</v>
      </c>
      <c r="AC319">
        <f>Table1_1[[#This Row],[NumWebPurchases]]+Table1_1[[#This Row],[NumCatalogPurchases]]+Table1_1[[#This Row],[NumStorePurchases]]</f>
        <v>14</v>
      </c>
      <c r="AD319">
        <f>ROUND(IF(Table1_1[[#This Row],[Total_Purchases]]=0,0,(Table1_1[[#This Row],[Total_Spend]]*(Table1_1[[#This Row],[NumWebPurchases]]/Table1_1[[#This Row],[Total_Purchases]]))),2)</f>
        <v>496</v>
      </c>
      <c r="AE319">
        <f>ROUND(IF(Table1_1[[#This Row],[Total_Purchases]]=0,0,(Table1_1[[#This Row],[Total_Spend]]*(Table1_1[[#This Row],[NumStorePurchases]]/Table1_1[[#This Row],[Total_Purchases]]))),2)</f>
        <v>496</v>
      </c>
      <c r="AF319">
        <f>ROUND(IF(Table1_1[[#This Row],[Total_Purchases]]=0,0,(Table1_1[[#This Row],[Total_Spend]]*(Table1_1[[#This Row],[NumCatalogPurchases]]/Table1_1[[#This Row],[Total_Purchases]]))),2)</f>
        <v>744</v>
      </c>
      <c r="AG3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19" s="6">
        <f ca="1">YEAR(TODAY())-B319</f>
        <v>80</v>
      </c>
      <c r="AI3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19" t="s">
        <v>30</v>
      </c>
    </row>
    <row r="320" spans="1:36" x14ac:dyDescent="0.3">
      <c r="A320">
        <v>1581</v>
      </c>
      <c r="B320">
        <v>1980</v>
      </c>
      <c r="C320" t="s">
        <v>28</v>
      </c>
      <c r="D320" t="s">
        <v>33</v>
      </c>
      <c r="E320">
        <v>37406</v>
      </c>
      <c r="F320">
        <v>1</v>
      </c>
      <c r="G320">
        <v>0</v>
      </c>
      <c r="H320" s="2" t="str">
        <f ca="1">TEXT(Table1_1[[#This Row],[Dt_Customer]],"yyyy-mm-dd")</f>
        <v>2013-10-10</v>
      </c>
      <c r="I320">
        <v>18</v>
      </c>
      <c r="J320">
        <v>2</v>
      </c>
      <c r="K320">
        <v>0</v>
      </c>
      <c r="L320">
        <v>8</v>
      </c>
      <c r="M320">
        <v>2</v>
      </c>
      <c r="N320">
        <v>2</v>
      </c>
      <c r="O320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320">
        <f>Table1_1[[#This Row],[NumWebPurchases]]+Table1_1[[#This Row],[NumCatalogPurchases]]+Table1_1[[#This Row],[NumStorePurchases]]</f>
        <v>3</v>
      </c>
      <c r="AD320">
        <f>ROUND(IF(Table1_1[[#This Row],[Total_Purchases]]=0,0,(Table1_1[[#This Row],[Total_Spend]]*(Table1_1[[#This Row],[NumWebPurchases]]/Table1_1[[#This Row],[Total_Purchases]]))),2)</f>
        <v>5.67</v>
      </c>
      <c r="AE320">
        <f>ROUND(IF(Table1_1[[#This Row],[Total_Purchases]]=0,0,(Table1_1[[#This Row],[Total_Spend]]*(Table1_1[[#This Row],[NumStorePurchases]]/Table1_1[[#This Row],[Total_Purchases]]))),2)</f>
        <v>11.33</v>
      </c>
      <c r="AF320">
        <f>ROUND(IF(Table1_1[[#This Row],[Total_Purchases]]=0,0,(Table1_1[[#This Row],[Total_Spend]]*(Table1_1[[#This Row],[NumCatalogPurchases]]/Table1_1[[#This Row],[Total_Purchases]]))),2)</f>
        <v>0</v>
      </c>
      <c r="AG3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20" s="6">
        <f ca="1">YEAR(TODAY())-B320</f>
        <v>46</v>
      </c>
      <c r="AI3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20" t="s">
        <v>30</v>
      </c>
    </row>
    <row r="321" spans="1:36" x14ac:dyDescent="0.3">
      <c r="A321">
        <v>1584</v>
      </c>
      <c r="B321">
        <v>1977</v>
      </c>
      <c r="C321" t="s">
        <v>28</v>
      </c>
      <c r="D321" t="s">
        <v>33</v>
      </c>
      <c r="E321">
        <v>41443</v>
      </c>
      <c r="F321">
        <v>1</v>
      </c>
      <c r="G321">
        <v>0</v>
      </c>
      <c r="H321" s="2" t="str">
        <f ca="1">TEXT(Table1_1[[#This Row],[Dt_Customer]],"yyyy-mm-dd")</f>
        <v>2014-04-01</v>
      </c>
      <c r="I321">
        <v>79</v>
      </c>
      <c r="J321">
        <v>171</v>
      </c>
      <c r="K321">
        <v>7</v>
      </c>
      <c r="L321">
        <v>171</v>
      </c>
      <c r="M321">
        <v>25</v>
      </c>
      <c r="N321">
        <v>19</v>
      </c>
      <c r="O321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f>Table1_1[[#This Row],[MntWines]]+Table1_1[[#This Row],[MntFruits]]+Table1_1[[#This Row],[MntMeatProducts]]+Table1_1[[#This Row],[MntFishProducts]]+Table1_1[[#This Row],[MntSweetProducts]]+Table1_1[[#This Row],[MntGoldProds]]</f>
        <v>482</v>
      </c>
      <c r="AC321">
        <f>Table1_1[[#This Row],[NumWebPurchases]]+Table1_1[[#This Row],[NumCatalogPurchases]]+Table1_1[[#This Row],[NumStorePurchases]]</f>
        <v>14</v>
      </c>
      <c r="AD321">
        <f>ROUND(IF(Table1_1[[#This Row],[Total_Purchases]]=0,0,(Table1_1[[#This Row],[Total_Spend]]*(Table1_1[[#This Row],[NumWebPurchases]]/Table1_1[[#This Row],[Total_Purchases]]))),2)</f>
        <v>275.43</v>
      </c>
      <c r="AE321">
        <f>ROUND(IF(Table1_1[[#This Row],[Total_Purchases]]=0,0,(Table1_1[[#This Row],[Total_Spend]]*(Table1_1[[#This Row],[NumStorePurchases]]/Table1_1[[#This Row],[Total_Purchases]]))),2)</f>
        <v>172.14</v>
      </c>
      <c r="AF321">
        <f>ROUND(IF(Table1_1[[#This Row],[Total_Purchases]]=0,0,(Table1_1[[#This Row],[Total_Spend]]*(Table1_1[[#This Row],[NumCatalogPurchases]]/Table1_1[[#This Row],[Total_Purchases]]))),2)</f>
        <v>34.43</v>
      </c>
      <c r="AG3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21" s="6">
        <f ca="1">YEAR(TODAY())-B321</f>
        <v>49</v>
      </c>
      <c r="AI3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21" t="s">
        <v>43</v>
      </c>
    </row>
    <row r="322" spans="1:36" x14ac:dyDescent="0.3">
      <c r="A322">
        <v>1592</v>
      </c>
      <c r="B322">
        <v>1970</v>
      </c>
      <c r="C322" t="s">
        <v>28</v>
      </c>
      <c r="D322" t="s">
        <v>33</v>
      </c>
      <c r="E322">
        <v>90765</v>
      </c>
      <c r="F322">
        <v>0</v>
      </c>
      <c r="G322">
        <v>0</v>
      </c>
      <c r="H322" s="2" t="str">
        <f ca="1">TEXT(Table1_1[[#This Row],[Dt_Customer]],"yyyy-mm-dd")</f>
        <v>2014-01-24</v>
      </c>
      <c r="I322">
        <v>25</v>
      </c>
      <c r="J322">
        <v>547</v>
      </c>
      <c r="K322">
        <v>99</v>
      </c>
      <c r="L322">
        <v>812</v>
      </c>
      <c r="M322">
        <v>151</v>
      </c>
      <c r="N322">
        <v>82</v>
      </c>
      <c r="O32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f>Table1_1[[#This Row],[MntWines]]+Table1_1[[#This Row],[MntFruits]]+Table1_1[[#This Row],[MntMeatProducts]]+Table1_1[[#This Row],[MntFishProducts]]+Table1_1[[#This Row],[MntSweetProducts]]+Table1_1[[#This Row],[MntGoldProds]]</f>
        <v>1724</v>
      </c>
      <c r="AC322">
        <f>Table1_1[[#This Row],[NumWebPurchases]]+Table1_1[[#This Row],[NumCatalogPurchases]]+Table1_1[[#This Row],[NumStorePurchases]]</f>
        <v>15</v>
      </c>
      <c r="AD322">
        <f>ROUND(IF(Table1_1[[#This Row],[Total_Purchases]]=0,0,(Table1_1[[#This Row],[Total_Spend]]*(Table1_1[[#This Row],[NumWebPurchases]]/Table1_1[[#This Row],[Total_Purchases]]))),2)</f>
        <v>459.73</v>
      </c>
      <c r="AE322">
        <f>ROUND(IF(Table1_1[[#This Row],[Total_Purchases]]=0,0,(Table1_1[[#This Row],[Total_Spend]]*(Table1_1[[#This Row],[NumStorePurchases]]/Table1_1[[#This Row],[Total_Purchases]]))),2)</f>
        <v>574.66999999999996</v>
      </c>
      <c r="AF322">
        <f>ROUND(IF(Table1_1[[#This Row],[Total_Purchases]]=0,0,(Table1_1[[#This Row],[Total_Spend]]*(Table1_1[[#This Row],[NumCatalogPurchases]]/Table1_1[[#This Row],[Total_Purchases]]))),2)</f>
        <v>689.6</v>
      </c>
      <c r="AG3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22" s="6">
        <f ca="1">YEAR(TODAY())-B322</f>
        <v>56</v>
      </c>
      <c r="AI3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22" t="s">
        <v>32</v>
      </c>
    </row>
    <row r="323" spans="1:36" x14ac:dyDescent="0.3">
      <c r="A323">
        <v>1600</v>
      </c>
      <c r="B323">
        <v>1965</v>
      </c>
      <c r="C323" t="s">
        <v>41</v>
      </c>
      <c r="D323" t="s">
        <v>33</v>
      </c>
      <c r="E323">
        <v>56962</v>
      </c>
      <c r="F323">
        <v>2</v>
      </c>
      <c r="G323">
        <v>1</v>
      </c>
      <c r="H323" s="2" t="str">
        <f ca="1">TEXT(Table1_1[[#This Row],[Dt_Customer]],"yyyy-mm-dd")</f>
        <v>2013-10-11</v>
      </c>
      <c r="I323">
        <v>60</v>
      </c>
      <c r="J323">
        <v>292</v>
      </c>
      <c r="K323">
        <v>3</v>
      </c>
      <c r="L323">
        <v>77</v>
      </c>
      <c r="M323">
        <v>10</v>
      </c>
      <c r="N323">
        <v>3</v>
      </c>
      <c r="O323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f>Table1_1[[#This Row],[MntWines]]+Table1_1[[#This Row],[MntFruits]]+Table1_1[[#This Row],[MntMeatProducts]]+Table1_1[[#This Row],[MntFishProducts]]+Table1_1[[#This Row],[MntSweetProducts]]+Table1_1[[#This Row],[MntGoldProds]]</f>
        <v>411</v>
      </c>
      <c r="AC323">
        <f>Table1_1[[#This Row],[NumWebPurchases]]+Table1_1[[#This Row],[NumCatalogPurchases]]+Table1_1[[#This Row],[NumStorePurchases]]</f>
        <v>14</v>
      </c>
      <c r="AD323">
        <f>ROUND(IF(Table1_1[[#This Row],[Total_Purchases]]=0,0,(Table1_1[[#This Row],[Total_Spend]]*(Table1_1[[#This Row],[NumWebPurchases]]/Table1_1[[#This Row],[Total_Purchases]]))),2)</f>
        <v>176.14</v>
      </c>
      <c r="AE323">
        <f>ROUND(IF(Table1_1[[#This Row],[Total_Purchases]]=0,0,(Table1_1[[#This Row],[Total_Spend]]*(Table1_1[[#This Row],[NumStorePurchases]]/Table1_1[[#This Row],[Total_Purchases]]))),2)</f>
        <v>146.79</v>
      </c>
      <c r="AF323">
        <f>ROUND(IF(Table1_1[[#This Row],[Total_Purchases]]=0,0,(Table1_1[[#This Row],[Total_Spend]]*(Table1_1[[#This Row],[NumCatalogPurchases]]/Table1_1[[#This Row],[Total_Purchases]]))),2)</f>
        <v>88.07</v>
      </c>
      <c r="AG3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23" s="6">
        <f ca="1">YEAR(TODAY())-B323</f>
        <v>61</v>
      </c>
      <c r="AI3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23" t="s">
        <v>43</v>
      </c>
    </row>
    <row r="324" spans="1:36" x14ac:dyDescent="0.3">
      <c r="A324">
        <v>1604</v>
      </c>
      <c r="B324">
        <v>1960</v>
      </c>
      <c r="C324" t="s">
        <v>41</v>
      </c>
      <c r="D324" t="s">
        <v>33</v>
      </c>
      <c r="E324">
        <v>47353</v>
      </c>
      <c r="F324">
        <v>0</v>
      </c>
      <c r="G324">
        <v>1</v>
      </c>
      <c r="H324" s="2" t="str">
        <f ca="1">TEXT(Table1_1[[#This Row],[Dt_Customer]],"yyyy-mm-dd")</f>
        <v>2013-11-13</v>
      </c>
      <c r="I324">
        <v>93</v>
      </c>
      <c r="J324">
        <v>184</v>
      </c>
      <c r="K324">
        <v>2</v>
      </c>
      <c r="L324">
        <v>19</v>
      </c>
      <c r="M324">
        <v>8</v>
      </c>
      <c r="N324">
        <v>8</v>
      </c>
      <c r="O324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f>Table1_1[[#This Row],[MntWines]]+Table1_1[[#This Row],[MntFruits]]+Table1_1[[#This Row],[MntMeatProducts]]+Table1_1[[#This Row],[MntFishProducts]]+Table1_1[[#This Row],[MntSweetProducts]]+Table1_1[[#This Row],[MntGoldProds]]</f>
        <v>225</v>
      </c>
      <c r="AC324">
        <f>Table1_1[[#This Row],[NumWebPurchases]]+Table1_1[[#This Row],[NumCatalogPurchases]]+Table1_1[[#This Row],[NumStorePurchases]]</f>
        <v>10</v>
      </c>
      <c r="AD324">
        <f>ROUND(IF(Table1_1[[#This Row],[Total_Purchases]]=0,0,(Table1_1[[#This Row],[Total_Spend]]*(Table1_1[[#This Row],[NumWebPurchases]]/Table1_1[[#This Row],[Total_Purchases]]))),2)</f>
        <v>45</v>
      </c>
      <c r="AE324">
        <f>ROUND(IF(Table1_1[[#This Row],[Total_Purchases]]=0,0,(Table1_1[[#This Row],[Total_Spend]]*(Table1_1[[#This Row],[NumStorePurchases]]/Table1_1[[#This Row],[Total_Purchases]]))),2)</f>
        <v>135</v>
      </c>
      <c r="AF324">
        <f>ROUND(IF(Table1_1[[#This Row],[Total_Purchases]]=0,0,(Table1_1[[#This Row],[Total_Spend]]*(Table1_1[[#This Row],[NumCatalogPurchases]]/Table1_1[[#This Row],[Total_Purchases]]))),2)</f>
        <v>45</v>
      </c>
      <c r="AG3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24" s="6">
        <f ca="1">YEAR(TODAY())-B324</f>
        <v>66</v>
      </c>
      <c r="AI3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24" t="s">
        <v>30</v>
      </c>
    </row>
    <row r="325" spans="1:36" x14ac:dyDescent="0.3">
      <c r="A325">
        <v>1606</v>
      </c>
      <c r="B325">
        <v>1971</v>
      </c>
      <c r="C325" t="s">
        <v>28</v>
      </c>
      <c r="D325" t="s">
        <v>35</v>
      </c>
      <c r="E325">
        <v>38590</v>
      </c>
      <c r="F325">
        <v>1</v>
      </c>
      <c r="G325">
        <v>0</v>
      </c>
      <c r="H325" s="2" t="str">
        <f ca="1">TEXT(Table1_1[[#This Row],[Dt_Customer]],"yyyy-mm-dd")</f>
        <v>2013-05-15</v>
      </c>
      <c r="I325">
        <v>65</v>
      </c>
      <c r="J325">
        <v>3</v>
      </c>
      <c r="K325">
        <v>1</v>
      </c>
      <c r="L325">
        <v>8</v>
      </c>
      <c r="M325">
        <v>4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325">
        <f>Table1_1[[#This Row],[NumWebPurchases]]+Table1_1[[#This Row],[NumCatalogPurchases]]+Table1_1[[#This Row],[NumStorePurchases]]</f>
        <v>3</v>
      </c>
      <c r="AD325">
        <f>ROUND(IF(Table1_1[[#This Row],[Total_Purchases]]=0,0,(Table1_1[[#This Row],[Total_Spend]]*(Table1_1[[#This Row],[NumWebPurchases]]/Table1_1[[#This Row],[Total_Purchases]]))),2)</f>
        <v>7.33</v>
      </c>
      <c r="AE325">
        <f>ROUND(IF(Table1_1[[#This Row],[Total_Purchases]]=0,0,(Table1_1[[#This Row],[Total_Spend]]*(Table1_1[[#This Row],[NumStorePurchases]]/Table1_1[[#This Row],[Total_Purchases]]))),2)</f>
        <v>14.67</v>
      </c>
      <c r="AF325">
        <f>ROUND(IF(Table1_1[[#This Row],[Total_Purchases]]=0,0,(Table1_1[[#This Row],[Total_Spend]]*(Table1_1[[#This Row],[NumCatalogPurchases]]/Table1_1[[#This Row],[Total_Purchases]]))),2)</f>
        <v>0</v>
      </c>
      <c r="AG3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25" s="6">
        <f ca="1">YEAR(TODAY())-B325</f>
        <v>55</v>
      </c>
      <c r="AI3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25" t="s">
        <v>43</v>
      </c>
    </row>
    <row r="326" spans="1:36" x14ac:dyDescent="0.3">
      <c r="A326">
        <v>1612</v>
      </c>
      <c r="B326">
        <v>1981</v>
      </c>
      <c r="C326" t="s">
        <v>37</v>
      </c>
      <c r="D326" t="s">
        <v>31</v>
      </c>
      <c r="E326">
        <v>51381.5</v>
      </c>
      <c r="F326">
        <v>1</v>
      </c>
      <c r="G326">
        <v>0</v>
      </c>
      <c r="H326" s="2" t="str">
        <f ca="1">TEXT(Table1_1[[#This Row],[Dt_Customer]],"yyyy-mm-dd")</f>
        <v>2013-05-31</v>
      </c>
      <c r="I326">
        <v>82</v>
      </c>
      <c r="J326">
        <v>23</v>
      </c>
      <c r="K326">
        <v>0</v>
      </c>
      <c r="L326">
        <v>15</v>
      </c>
      <c r="M326">
        <v>0</v>
      </c>
      <c r="N326">
        <v>2</v>
      </c>
      <c r="O326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326">
        <f>Table1_1[[#This Row],[NumWebPurchases]]+Table1_1[[#This Row],[NumCatalogPurchases]]+Table1_1[[#This Row],[NumStorePurchases]]</f>
        <v>6</v>
      </c>
      <c r="AD326">
        <f>ROUND(IF(Table1_1[[#This Row],[Total_Purchases]]=0,0,(Table1_1[[#This Row],[Total_Spend]]*(Table1_1[[#This Row],[NumWebPurchases]]/Table1_1[[#This Row],[Total_Purchases]]))),2)</f>
        <v>23.5</v>
      </c>
      <c r="AE326">
        <f>ROUND(IF(Table1_1[[#This Row],[Total_Purchases]]=0,0,(Table1_1[[#This Row],[Total_Spend]]*(Table1_1[[#This Row],[NumStorePurchases]]/Table1_1[[#This Row],[Total_Purchases]]))),2)</f>
        <v>23.5</v>
      </c>
      <c r="AF326">
        <f>ROUND(IF(Table1_1[[#This Row],[Total_Purchases]]=0,0,(Table1_1[[#This Row],[Total_Spend]]*(Table1_1[[#This Row],[NumCatalogPurchases]]/Table1_1[[#This Row],[Total_Purchases]]))),2)</f>
        <v>0</v>
      </c>
      <c r="AG3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26" s="6">
        <f ca="1">YEAR(TODAY())-B326</f>
        <v>45</v>
      </c>
      <c r="AI3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26" t="s">
        <v>36</v>
      </c>
    </row>
    <row r="327" spans="1:36" x14ac:dyDescent="0.3">
      <c r="A327">
        <v>1618</v>
      </c>
      <c r="B327">
        <v>1965</v>
      </c>
      <c r="C327" t="s">
        <v>28</v>
      </c>
      <c r="D327" t="s">
        <v>35</v>
      </c>
      <c r="E327">
        <v>56046</v>
      </c>
      <c r="F327">
        <v>0</v>
      </c>
      <c r="G327">
        <v>0</v>
      </c>
      <c r="H327" s="2" t="str">
        <f ca="1">TEXT(Table1_1[[#This Row],[Dt_Customer]],"yyyy-mm-dd")</f>
        <v>2013-01-02</v>
      </c>
      <c r="I327">
        <v>9</v>
      </c>
      <c r="J327">
        <v>577</v>
      </c>
      <c r="K327">
        <v>0</v>
      </c>
      <c r="L327">
        <v>64</v>
      </c>
      <c r="M327">
        <v>0</v>
      </c>
      <c r="N327">
        <v>0</v>
      </c>
      <c r="O327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f>Table1_1[[#This Row],[MntWines]]+Table1_1[[#This Row],[MntFruits]]+Table1_1[[#This Row],[MntMeatProducts]]+Table1_1[[#This Row],[MntFishProducts]]+Table1_1[[#This Row],[MntSweetProducts]]+Table1_1[[#This Row],[MntGoldProds]]</f>
        <v>692</v>
      </c>
      <c r="AC327">
        <f>Table1_1[[#This Row],[NumWebPurchases]]+Table1_1[[#This Row],[NumCatalogPurchases]]+Table1_1[[#This Row],[NumStorePurchases]]</f>
        <v>19</v>
      </c>
      <c r="AD327">
        <f>ROUND(IF(Table1_1[[#This Row],[Total_Purchases]]=0,0,(Table1_1[[#This Row],[Total_Spend]]*(Table1_1[[#This Row],[NumWebPurchases]]/Table1_1[[#This Row],[Total_Purchases]]))),2)</f>
        <v>364.21</v>
      </c>
      <c r="AE327">
        <f>ROUND(IF(Table1_1[[#This Row],[Total_Purchases]]=0,0,(Table1_1[[#This Row],[Total_Spend]]*(Table1_1[[#This Row],[NumStorePurchases]]/Table1_1[[#This Row],[Total_Purchases]]))),2)</f>
        <v>291.37</v>
      </c>
      <c r="AF327">
        <f>ROUND(IF(Table1_1[[#This Row],[Total_Purchases]]=0,0,(Table1_1[[#This Row],[Total_Spend]]*(Table1_1[[#This Row],[NumCatalogPurchases]]/Table1_1[[#This Row],[Total_Purchases]]))),2)</f>
        <v>36.42</v>
      </c>
      <c r="AG3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27" s="6">
        <f ca="1">YEAR(TODAY())-B327</f>
        <v>61</v>
      </c>
      <c r="AI3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27" t="s">
        <v>39</v>
      </c>
    </row>
    <row r="328" spans="1:36" x14ac:dyDescent="0.3">
      <c r="A328">
        <v>1619</v>
      </c>
      <c r="B328">
        <v>1956</v>
      </c>
      <c r="C328" t="s">
        <v>28</v>
      </c>
      <c r="D328" t="s">
        <v>33</v>
      </c>
      <c r="E328">
        <v>90369</v>
      </c>
      <c r="F328">
        <v>0</v>
      </c>
      <c r="G328">
        <v>0</v>
      </c>
      <c r="H328" s="2" t="str">
        <f ca="1">TEXT(Table1_1[[#This Row],[Dt_Customer]],"yyyy-mm-dd")</f>
        <v>2014-04-28</v>
      </c>
      <c r="I328">
        <v>2</v>
      </c>
      <c r="J328">
        <v>292</v>
      </c>
      <c r="K328">
        <v>51</v>
      </c>
      <c r="L328">
        <v>981</v>
      </c>
      <c r="M328">
        <v>224</v>
      </c>
      <c r="N328">
        <v>23</v>
      </c>
      <c r="O328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f>Table1_1[[#This Row],[MntWines]]+Table1_1[[#This Row],[MntFruits]]+Table1_1[[#This Row],[MntMeatProducts]]+Table1_1[[#This Row],[MntFishProducts]]+Table1_1[[#This Row],[MntSweetProducts]]+Table1_1[[#This Row],[MntGoldProds]]</f>
        <v>1588</v>
      </c>
      <c r="AC328">
        <f>Table1_1[[#This Row],[NumWebPurchases]]+Table1_1[[#This Row],[NumCatalogPurchases]]+Table1_1[[#This Row],[NumStorePurchases]]</f>
        <v>16</v>
      </c>
      <c r="AD328">
        <f>ROUND(IF(Table1_1[[#This Row],[Total_Purchases]]=0,0,(Table1_1[[#This Row],[Total_Spend]]*(Table1_1[[#This Row],[NumWebPurchases]]/Table1_1[[#This Row],[Total_Purchases]]))),2)</f>
        <v>397</v>
      </c>
      <c r="AE328">
        <f>ROUND(IF(Table1_1[[#This Row],[Total_Purchases]]=0,0,(Table1_1[[#This Row],[Total_Spend]]*(Table1_1[[#This Row],[NumStorePurchases]]/Table1_1[[#This Row],[Total_Purchases]]))),2)</f>
        <v>595.5</v>
      </c>
      <c r="AF328">
        <f>ROUND(IF(Table1_1[[#This Row],[Total_Purchases]]=0,0,(Table1_1[[#This Row],[Total_Spend]]*(Table1_1[[#This Row],[NumCatalogPurchases]]/Table1_1[[#This Row],[Total_Purchases]]))),2)</f>
        <v>595.5</v>
      </c>
      <c r="AG3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28" s="6">
        <f ca="1">YEAR(TODAY())-B328</f>
        <v>70</v>
      </c>
      <c r="AI3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28" t="s">
        <v>30</v>
      </c>
    </row>
    <row r="329" spans="1:36" x14ac:dyDescent="0.3">
      <c r="A329">
        <v>1626</v>
      </c>
      <c r="B329">
        <v>1973</v>
      </c>
      <c r="C329" t="s">
        <v>37</v>
      </c>
      <c r="D329" t="s">
        <v>29</v>
      </c>
      <c r="E329">
        <v>35860</v>
      </c>
      <c r="F329">
        <v>1</v>
      </c>
      <c r="G329">
        <v>1</v>
      </c>
      <c r="H329" s="2" t="str">
        <f ca="1">TEXT(Table1_1[[#This Row],[Dt_Customer]],"yyyy-mm-dd")</f>
        <v>2014-05-19</v>
      </c>
      <c r="I329">
        <v>37</v>
      </c>
      <c r="J329">
        <v>15</v>
      </c>
      <c r="K329">
        <v>0</v>
      </c>
      <c r="L329">
        <v>8</v>
      </c>
      <c r="M329">
        <v>4</v>
      </c>
      <c r="N329">
        <v>2</v>
      </c>
      <c r="O329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329">
        <f>Table1_1[[#This Row],[NumWebPurchases]]+Table1_1[[#This Row],[NumCatalogPurchases]]+Table1_1[[#This Row],[NumStorePurchases]]</f>
        <v>4</v>
      </c>
      <c r="AD329">
        <f>ROUND(IF(Table1_1[[#This Row],[Total_Purchases]]=0,0,(Table1_1[[#This Row],[Total_Spend]]*(Table1_1[[#This Row],[NumWebPurchases]]/Table1_1[[#This Row],[Total_Purchases]]))),2)</f>
        <v>12.25</v>
      </c>
      <c r="AE329">
        <f>ROUND(IF(Table1_1[[#This Row],[Total_Purchases]]=0,0,(Table1_1[[#This Row],[Total_Spend]]*(Table1_1[[#This Row],[NumStorePurchases]]/Table1_1[[#This Row],[Total_Purchases]]))),2)</f>
        <v>24.5</v>
      </c>
      <c r="AF329">
        <f>ROUND(IF(Table1_1[[#This Row],[Total_Purchases]]=0,0,(Table1_1[[#This Row],[Total_Spend]]*(Table1_1[[#This Row],[NumCatalogPurchases]]/Table1_1[[#This Row],[Total_Purchases]]))),2)</f>
        <v>12.25</v>
      </c>
      <c r="AG3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29" s="6">
        <f ca="1">YEAR(TODAY())-B329</f>
        <v>53</v>
      </c>
      <c r="AI3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29" t="s">
        <v>43</v>
      </c>
    </row>
    <row r="330" spans="1:36" x14ac:dyDescent="0.3">
      <c r="A330">
        <v>1627</v>
      </c>
      <c r="B330">
        <v>1957</v>
      </c>
      <c r="C330" t="s">
        <v>38</v>
      </c>
      <c r="D330" t="s">
        <v>29</v>
      </c>
      <c r="E330">
        <v>77297</v>
      </c>
      <c r="F330">
        <v>0</v>
      </c>
      <c r="G330">
        <v>0</v>
      </c>
      <c r="H330" s="2" t="str">
        <f ca="1">TEXT(Table1_1[[#This Row],[Dt_Customer]],"yyyy-mm-dd")</f>
        <v>2013-01-26</v>
      </c>
      <c r="I330">
        <v>84</v>
      </c>
      <c r="J330">
        <v>408</v>
      </c>
      <c r="K330">
        <v>61</v>
      </c>
      <c r="L330">
        <v>109</v>
      </c>
      <c r="M330">
        <v>48</v>
      </c>
      <c r="N330">
        <v>122</v>
      </c>
      <c r="O330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f>Table1_1[[#This Row],[MntWines]]+Table1_1[[#This Row],[MntFruits]]+Table1_1[[#This Row],[MntMeatProducts]]+Table1_1[[#This Row],[MntFishProducts]]+Table1_1[[#This Row],[MntSweetProducts]]+Table1_1[[#This Row],[MntGoldProds]]</f>
        <v>789</v>
      </c>
      <c r="AC330">
        <f>Table1_1[[#This Row],[NumWebPurchases]]+Table1_1[[#This Row],[NumCatalogPurchases]]+Table1_1[[#This Row],[NumStorePurchases]]</f>
        <v>21</v>
      </c>
      <c r="AD330">
        <f>ROUND(IF(Table1_1[[#This Row],[Total_Purchases]]=0,0,(Table1_1[[#This Row],[Total_Spend]]*(Table1_1[[#This Row],[NumWebPurchases]]/Table1_1[[#This Row],[Total_Purchases]]))),2)</f>
        <v>187.86</v>
      </c>
      <c r="AE330">
        <f>ROUND(IF(Table1_1[[#This Row],[Total_Purchases]]=0,0,(Table1_1[[#This Row],[Total_Spend]]*(Table1_1[[#This Row],[NumStorePurchases]]/Table1_1[[#This Row],[Total_Purchases]]))),2)</f>
        <v>338.14</v>
      </c>
      <c r="AF330">
        <f>ROUND(IF(Table1_1[[#This Row],[Total_Purchases]]=0,0,(Table1_1[[#This Row],[Total_Spend]]*(Table1_1[[#This Row],[NumCatalogPurchases]]/Table1_1[[#This Row],[Total_Purchases]]))),2)</f>
        <v>263</v>
      </c>
      <c r="AG3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0" s="6">
        <f ca="1">YEAR(TODAY())-B330</f>
        <v>69</v>
      </c>
      <c r="AI3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30" t="s">
        <v>30</v>
      </c>
    </row>
    <row r="331" spans="1:36" x14ac:dyDescent="0.3">
      <c r="A331">
        <v>1628</v>
      </c>
      <c r="B331">
        <v>1971</v>
      </c>
      <c r="C331" t="s">
        <v>28</v>
      </c>
      <c r="D331" t="s">
        <v>35</v>
      </c>
      <c r="E331">
        <v>71796</v>
      </c>
      <c r="F331">
        <v>0</v>
      </c>
      <c r="G331">
        <v>0</v>
      </c>
      <c r="H331" s="2" t="str">
        <f ca="1">TEXT(Table1_1[[#This Row],[Dt_Customer]],"yyyy-mm-dd")</f>
        <v>2013-10-24</v>
      </c>
      <c r="I331">
        <v>54</v>
      </c>
      <c r="J331">
        <v>354</v>
      </c>
      <c r="K331">
        <v>21</v>
      </c>
      <c r="L331">
        <v>311</v>
      </c>
      <c r="M331">
        <v>167</v>
      </c>
      <c r="N331">
        <v>75</v>
      </c>
      <c r="O331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f>Table1_1[[#This Row],[MntWines]]+Table1_1[[#This Row],[MntFruits]]+Table1_1[[#This Row],[MntMeatProducts]]+Table1_1[[#This Row],[MntFishProducts]]+Table1_1[[#This Row],[MntSweetProducts]]+Table1_1[[#This Row],[MntGoldProds]]</f>
        <v>960</v>
      </c>
      <c r="AC331">
        <f>Table1_1[[#This Row],[NumWebPurchases]]+Table1_1[[#This Row],[NumCatalogPurchases]]+Table1_1[[#This Row],[NumStorePurchases]]</f>
        <v>16</v>
      </c>
      <c r="AD331">
        <f>ROUND(IF(Table1_1[[#This Row],[Total_Purchases]]=0,0,(Table1_1[[#This Row],[Total_Spend]]*(Table1_1[[#This Row],[NumWebPurchases]]/Table1_1[[#This Row],[Total_Purchases]]))),2)</f>
        <v>540</v>
      </c>
      <c r="AE331">
        <f>ROUND(IF(Table1_1[[#This Row],[Total_Purchases]]=0,0,(Table1_1[[#This Row],[Total_Spend]]*(Table1_1[[#This Row],[NumStorePurchases]]/Table1_1[[#This Row],[Total_Purchases]]))),2)</f>
        <v>240</v>
      </c>
      <c r="AF331">
        <f>ROUND(IF(Table1_1[[#This Row],[Total_Purchases]]=0,0,(Table1_1[[#This Row],[Total_Spend]]*(Table1_1[[#This Row],[NumCatalogPurchases]]/Table1_1[[#This Row],[Total_Purchases]]))),2)</f>
        <v>180</v>
      </c>
      <c r="AG3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1" s="6">
        <f ca="1">YEAR(TODAY())-B331</f>
        <v>55</v>
      </c>
      <c r="AI3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31" t="s">
        <v>43</v>
      </c>
    </row>
    <row r="332" spans="1:36" x14ac:dyDescent="0.3">
      <c r="A332">
        <v>1630</v>
      </c>
      <c r="B332">
        <v>1979</v>
      </c>
      <c r="C332" t="s">
        <v>28</v>
      </c>
      <c r="D332" t="s">
        <v>31</v>
      </c>
      <c r="E332">
        <v>61825</v>
      </c>
      <c r="F332">
        <v>0</v>
      </c>
      <c r="G332">
        <v>1</v>
      </c>
      <c r="H332" s="2" t="str">
        <f ca="1">TEXT(Table1_1[[#This Row],[Dt_Customer]],"yyyy-mm-dd")</f>
        <v>2013-08-07</v>
      </c>
      <c r="I332">
        <v>56</v>
      </c>
      <c r="J332">
        <v>162</v>
      </c>
      <c r="K332">
        <v>50</v>
      </c>
      <c r="L332">
        <v>100</v>
      </c>
      <c r="M332">
        <v>55</v>
      </c>
      <c r="N332">
        <v>30</v>
      </c>
      <c r="O33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>Table1_1[[#This Row],[MntWines]]+Table1_1[[#This Row],[MntFruits]]+Table1_1[[#This Row],[MntMeatProducts]]+Table1_1[[#This Row],[MntFishProducts]]+Table1_1[[#This Row],[MntSweetProducts]]+Table1_1[[#This Row],[MntGoldProds]]</f>
        <v>424</v>
      </c>
      <c r="AC332">
        <f>Table1_1[[#This Row],[NumWebPurchases]]+Table1_1[[#This Row],[NumCatalogPurchases]]+Table1_1[[#This Row],[NumStorePurchases]]</f>
        <v>14</v>
      </c>
      <c r="AD332">
        <f>ROUND(IF(Table1_1[[#This Row],[Total_Purchases]]=0,0,(Table1_1[[#This Row],[Total_Spend]]*(Table1_1[[#This Row],[NumWebPurchases]]/Table1_1[[#This Row],[Total_Purchases]]))),2)</f>
        <v>121.14</v>
      </c>
      <c r="AE332">
        <f>ROUND(IF(Table1_1[[#This Row],[Total_Purchases]]=0,0,(Table1_1[[#This Row],[Total_Spend]]*(Table1_1[[#This Row],[NumStorePurchases]]/Table1_1[[#This Row],[Total_Purchases]]))),2)</f>
        <v>242.29</v>
      </c>
      <c r="AF332">
        <f>ROUND(IF(Table1_1[[#This Row],[Total_Purchases]]=0,0,(Table1_1[[#This Row],[Total_Spend]]*(Table1_1[[#This Row],[NumCatalogPurchases]]/Table1_1[[#This Row],[Total_Purchases]]))),2)</f>
        <v>60.57</v>
      </c>
      <c r="AG3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2" s="6">
        <f ca="1">YEAR(TODAY())-B332</f>
        <v>47</v>
      </c>
      <c r="AI3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32" t="s">
        <v>30</v>
      </c>
    </row>
    <row r="333" spans="1:36" x14ac:dyDescent="0.3">
      <c r="A333">
        <v>1631</v>
      </c>
      <c r="B333">
        <v>1965</v>
      </c>
      <c r="C333" t="s">
        <v>37</v>
      </c>
      <c r="D333" t="s">
        <v>35</v>
      </c>
      <c r="E333">
        <v>65220</v>
      </c>
      <c r="F333">
        <v>0</v>
      </c>
      <c r="G333">
        <v>0</v>
      </c>
      <c r="H333" s="2" t="str">
        <f ca="1">TEXT(Table1_1[[#This Row],[Dt_Customer]],"yyyy-mm-dd")</f>
        <v>2012-09-03</v>
      </c>
      <c r="I333">
        <v>3</v>
      </c>
      <c r="J333">
        <v>890</v>
      </c>
      <c r="K333">
        <v>63</v>
      </c>
      <c r="L333">
        <v>292</v>
      </c>
      <c r="M333">
        <v>0</v>
      </c>
      <c r="N333">
        <v>25</v>
      </c>
      <c r="O333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f>Table1_1[[#This Row],[MntWines]]+Table1_1[[#This Row],[MntFruits]]+Table1_1[[#This Row],[MntMeatProducts]]+Table1_1[[#This Row],[MntFishProducts]]+Table1_1[[#This Row],[MntSweetProducts]]+Table1_1[[#This Row],[MntGoldProds]]</f>
        <v>1282</v>
      </c>
      <c r="AC333">
        <f>Table1_1[[#This Row],[NumWebPurchases]]+Table1_1[[#This Row],[NumCatalogPurchases]]+Table1_1[[#This Row],[NumStorePurchases]]</f>
        <v>19</v>
      </c>
      <c r="AD333">
        <f>ROUND(IF(Table1_1[[#This Row],[Total_Purchases]]=0,0,(Table1_1[[#This Row],[Total_Spend]]*(Table1_1[[#This Row],[NumWebPurchases]]/Table1_1[[#This Row],[Total_Purchases]]))),2)</f>
        <v>539.79</v>
      </c>
      <c r="AE333">
        <f>ROUND(IF(Table1_1[[#This Row],[Total_Purchases]]=0,0,(Table1_1[[#This Row],[Total_Spend]]*(Table1_1[[#This Row],[NumStorePurchases]]/Table1_1[[#This Row],[Total_Purchases]]))),2)</f>
        <v>472.32</v>
      </c>
      <c r="AF333">
        <f>ROUND(IF(Table1_1[[#This Row],[Total_Purchases]]=0,0,(Table1_1[[#This Row],[Total_Spend]]*(Table1_1[[#This Row],[NumCatalogPurchases]]/Table1_1[[#This Row],[Total_Purchases]]))),2)</f>
        <v>269.89</v>
      </c>
      <c r="AG3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3" s="6">
        <f ca="1">YEAR(TODAY())-B333</f>
        <v>61</v>
      </c>
      <c r="AI3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33" t="s">
        <v>39</v>
      </c>
    </row>
    <row r="334" spans="1:36" x14ac:dyDescent="0.3">
      <c r="A334">
        <v>1640</v>
      </c>
      <c r="B334">
        <v>1954</v>
      </c>
      <c r="C334" t="s">
        <v>28</v>
      </c>
      <c r="D334" t="s">
        <v>29</v>
      </c>
      <c r="E334">
        <v>64587</v>
      </c>
      <c r="F334">
        <v>1</v>
      </c>
      <c r="G334">
        <v>1</v>
      </c>
      <c r="H334" s="2" t="str">
        <f ca="1">TEXT(Table1_1[[#This Row],[Dt_Customer]],"yyyy-mm-dd")</f>
        <v>2014-06-22</v>
      </c>
      <c r="I334">
        <v>49</v>
      </c>
      <c r="J334">
        <v>66</v>
      </c>
      <c r="K334">
        <v>0</v>
      </c>
      <c r="L334">
        <v>16</v>
      </c>
      <c r="M334">
        <v>0</v>
      </c>
      <c r="N334">
        <v>6</v>
      </c>
      <c r="O334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f>Table1_1[[#This Row],[MntWines]]+Table1_1[[#This Row],[MntFruits]]+Table1_1[[#This Row],[MntMeatProducts]]+Table1_1[[#This Row],[MntFishProducts]]+Table1_1[[#This Row],[MntSweetProducts]]+Table1_1[[#This Row],[MntGoldProds]]</f>
        <v>108</v>
      </c>
      <c r="AC334">
        <f>Table1_1[[#This Row],[NumWebPurchases]]+Table1_1[[#This Row],[NumCatalogPurchases]]+Table1_1[[#This Row],[NumStorePurchases]]</f>
        <v>6</v>
      </c>
      <c r="AD334">
        <f>ROUND(IF(Table1_1[[#This Row],[Total_Purchases]]=0,0,(Table1_1[[#This Row],[Total_Spend]]*(Table1_1[[#This Row],[NumWebPurchases]]/Table1_1[[#This Row],[Total_Purchases]]))),2)</f>
        <v>18</v>
      </c>
      <c r="AE334">
        <f>ROUND(IF(Table1_1[[#This Row],[Total_Purchases]]=0,0,(Table1_1[[#This Row],[Total_Spend]]*(Table1_1[[#This Row],[NumStorePurchases]]/Table1_1[[#This Row],[Total_Purchases]]))),2)</f>
        <v>72</v>
      </c>
      <c r="AF334">
        <f>ROUND(IF(Table1_1[[#This Row],[Total_Purchases]]=0,0,(Table1_1[[#This Row],[Total_Spend]]*(Table1_1[[#This Row],[NumCatalogPurchases]]/Table1_1[[#This Row],[Total_Purchases]]))),2)</f>
        <v>18</v>
      </c>
      <c r="AG3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4" s="6">
        <f ca="1">YEAR(TODAY())-B334</f>
        <v>72</v>
      </c>
      <c r="AI3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34" t="s">
        <v>30</v>
      </c>
    </row>
    <row r="335" spans="1:36" x14ac:dyDescent="0.3">
      <c r="A335">
        <v>1646</v>
      </c>
      <c r="B335">
        <v>1972</v>
      </c>
      <c r="C335" t="s">
        <v>44</v>
      </c>
      <c r="D335" t="s">
        <v>33</v>
      </c>
      <c r="E335">
        <v>25224</v>
      </c>
      <c r="F335">
        <v>1</v>
      </c>
      <c r="G335">
        <v>0</v>
      </c>
      <c r="H335" s="2" t="str">
        <f ca="1">TEXT(Table1_1[[#This Row],[Dt_Customer]],"yyyy-mm-dd")</f>
        <v>2014-03-16</v>
      </c>
      <c r="I335">
        <v>36</v>
      </c>
      <c r="J335">
        <v>4</v>
      </c>
      <c r="K335">
        <v>9</v>
      </c>
      <c r="L335">
        <v>12</v>
      </c>
      <c r="M335">
        <v>11</v>
      </c>
      <c r="N335">
        <v>2</v>
      </c>
      <c r="O335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335">
        <f>Table1_1[[#This Row],[NumWebPurchases]]+Table1_1[[#This Row],[NumCatalogPurchases]]+Table1_1[[#This Row],[NumStorePurchases]]</f>
        <v>5</v>
      </c>
      <c r="AD335">
        <f>ROUND(IF(Table1_1[[#This Row],[Total_Purchases]]=0,0,(Table1_1[[#This Row],[Total_Spend]]*(Table1_1[[#This Row],[NumWebPurchases]]/Table1_1[[#This Row],[Total_Purchases]]))),2)</f>
        <v>9.1999999999999993</v>
      </c>
      <c r="AE335">
        <f>ROUND(IF(Table1_1[[#This Row],[Total_Purchases]]=0,0,(Table1_1[[#This Row],[Total_Spend]]*(Table1_1[[#This Row],[NumStorePurchases]]/Table1_1[[#This Row],[Total_Purchases]]))),2)</f>
        <v>27.6</v>
      </c>
      <c r="AF335">
        <f>ROUND(IF(Table1_1[[#This Row],[Total_Purchases]]=0,0,(Table1_1[[#This Row],[Total_Spend]]*(Table1_1[[#This Row],[NumCatalogPurchases]]/Table1_1[[#This Row],[Total_Purchases]]))),2)</f>
        <v>9.1999999999999993</v>
      </c>
      <c r="AG3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35" s="6">
        <f ca="1">YEAR(TODAY())-B335</f>
        <v>54</v>
      </c>
      <c r="AI3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35" t="s">
        <v>32</v>
      </c>
    </row>
    <row r="336" spans="1:36" x14ac:dyDescent="0.3">
      <c r="A336">
        <v>1650</v>
      </c>
      <c r="B336">
        <v>1960</v>
      </c>
      <c r="C336" t="s">
        <v>41</v>
      </c>
      <c r="D336" t="s">
        <v>33</v>
      </c>
      <c r="E336">
        <v>81843</v>
      </c>
      <c r="F336">
        <v>0</v>
      </c>
      <c r="G336">
        <v>0</v>
      </c>
      <c r="H336" s="2" t="str">
        <f ca="1">TEXT(Table1_1[[#This Row],[Dt_Customer]],"yyyy-mm-dd")</f>
        <v>2013-04-22</v>
      </c>
      <c r="I336">
        <v>13</v>
      </c>
      <c r="J336">
        <v>779</v>
      </c>
      <c r="K336">
        <v>86</v>
      </c>
      <c r="L336">
        <v>537</v>
      </c>
      <c r="M336">
        <v>34</v>
      </c>
      <c r="N336">
        <v>69</v>
      </c>
      <c r="O336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f>Table1_1[[#This Row],[MntWines]]+Table1_1[[#This Row],[MntFruits]]+Table1_1[[#This Row],[MntMeatProducts]]+Table1_1[[#This Row],[MntFishProducts]]+Table1_1[[#This Row],[MntSweetProducts]]+Table1_1[[#This Row],[MntGoldProds]]</f>
        <v>1643</v>
      </c>
      <c r="AC336">
        <f>Table1_1[[#This Row],[NumWebPurchases]]+Table1_1[[#This Row],[NumCatalogPurchases]]+Table1_1[[#This Row],[NumStorePurchases]]</f>
        <v>26</v>
      </c>
      <c r="AD336">
        <f>ROUND(IF(Table1_1[[#This Row],[Total_Purchases]]=0,0,(Table1_1[[#This Row],[Total_Spend]]*(Table1_1[[#This Row],[NumWebPurchases]]/Table1_1[[#This Row],[Total_Purchases]]))),2)</f>
        <v>315.95999999999998</v>
      </c>
      <c r="AE336">
        <f>ROUND(IF(Table1_1[[#This Row],[Total_Purchases]]=0,0,(Table1_1[[#This Row],[Total_Spend]]*(Table1_1[[#This Row],[NumStorePurchases]]/Table1_1[[#This Row],[Total_Purchases]]))),2)</f>
        <v>758.31</v>
      </c>
      <c r="AF336">
        <f>ROUND(IF(Table1_1[[#This Row],[Total_Purchases]]=0,0,(Table1_1[[#This Row],[Total_Spend]]*(Table1_1[[#This Row],[NumCatalogPurchases]]/Table1_1[[#This Row],[Total_Purchases]]))),2)</f>
        <v>568.73</v>
      </c>
      <c r="AG3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6" s="6">
        <f ca="1">YEAR(TODAY())-B336</f>
        <v>66</v>
      </c>
      <c r="AI3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36" t="s">
        <v>30</v>
      </c>
    </row>
    <row r="337" spans="1:36" x14ac:dyDescent="0.3">
      <c r="A337">
        <v>1655</v>
      </c>
      <c r="B337">
        <v>1979</v>
      </c>
      <c r="C337" t="s">
        <v>28</v>
      </c>
      <c r="D337" t="s">
        <v>35</v>
      </c>
      <c r="E337">
        <v>34350</v>
      </c>
      <c r="F337">
        <v>1</v>
      </c>
      <c r="G337">
        <v>0</v>
      </c>
      <c r="H337" s="2" t="str">
        <f ca="1">TEXT(Table1_1[[#This Row],[Dt_Customer]],"yyyy-mm-dd")</f>
        <v>2013-10-19</v>
      </c>
      <c r="I337">
        <v>81</v>
      </c>
      <c r="J337">
        <v>16</v>
      </c>
      <c r="K337">
        <v>3</v>
      </c>
      <c r="L337">
        <v>15</v>
      </c>
      <c r="M337">
        <v>2</v>
      </c>
      <c r="N337">
        <v>1</v>
      </c>
      <c r="O337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337">
        <f>Table1_1[[#This Row],[NumWebPurchases]]+Table1_1[[#This Row],[NumCatalogPurchases]]+Table1_1[[#This Row],[NumStorePurchases]]</f>
        <v>4</v>
      </c>
      <c r="AD337">
        <f>ROUND(IF(Table1_1[[#This Row],[Total_Purchases]]=0,0,(Table1_1[[#This Row],[Total_Spend]]*(Table1_1[[#This Row],[NumWebPurchases]]/Table1_1[[#This Row],[Total_Purchases]]))),2)</f>
        <v>12</v>
      </c>
      <c r="AE337">
        <f>ROUND(IF(Table1_1[[#This Row],[Total_Purchases]]=0,0,(Table1_1[[#This Row],[Total_Spend]]*(Table1_1[[#This Row],[NumStorePurchases]]/Table1_1[[#This Row],[Total_Purchases]]))),2)</f>
        <v>36</v>
      </c>
      <c r="AF337">
        <f>ROUND(IF(Table1_1[[#This Row],[Total_Purchases]]=0,0,(Table1_1[[#This Row],[Total_Spend]]*(Table1_1[[#This Row],[NumCatalogPurchases]]/Table1_1[[#This Row],[Total_Purchases]]))),2)</f>
        <v>0</v>
      </c>
      <c r="AG3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37" s="6">
        <f ca="1">YEAR(TODAY())-B337</f>
        <v>47</v>
      </c>
      <c r="AI3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37" t="s">
        <v>36</v>
      </c>
    </row>
    <row r="338" spans="1:36" x14ac:dyDescent="0.3">
      <c r="A338">
        <v>1663</v>
      </c>
      <c r="B338">
        <v>1978</v>
      </c>
      <c r="C338" t="s">
        <v>37</v>
      </c>
      <c r="D338" t="s">
        <v>35</v>
      </c>
      <c r="E338">
        <v>34043</v>
      </c>
      <c r="F338">
        <v>1</v>
      </c>
      <c r="G338">
        <v>0</v>
      </c>
      <c r="H338" s="2" t="str">
        <f ca="1">TEXT(Table1_1[[#This Row],[Dt_Customer]],"yyyy-mm-dd")</f>
        <v>2013-10-25</v>
      </c>
      <c r="I338">
        <v>97</v>
      </c>
      <c r="J338">
        <v>20</v>
      </c>
      <c r="K338">
        <v>2</v>
      </c>
      <c r="L338">
        <v>14</v>
      </c>
      <c r="M338">
        <v>3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338">
        <f>Table1_1[[#This Row],[NumWebPurchases]]+Table1_1[[#This Row],[NumCatalogPurchases]]+Table1_1[[#This Row],[NumStorePurchases]]</f>
        <v>4</v>
      </c>
      <c r="AD338">
        <f>ROUND(IF(Table1_1[[#This Row],[Total_Purchases]]=0,0,(Table1_1[[#This Row],[Total_Spend]]*(Table1_1[[#This Row],[NumWebPurchases]]/Table1_1[[#This Row],[Total_Purchases]]))),2)</f>
        <v>24.5</v>
      </c>
      <c r="AE338">
        <f>ROUND(IF(Table1_1[[#This Row],[Total_Purchases]]=0,0,(Table1_1[[#This Row],[Total_Spend]]*(Table1_1[[#This Row],[NumStorePurchases]]/Table1_1[[#This Row],[Total_Purchases]]))),2)</f>
        <v>24.5</v>
      </c>
      <c r="AF338">
        <f>ROUND(IF(Table1_1[[#This Row],[Total_Purchases]]=0,0,(Table1_1[[#This Row],[Total_Spend]]*(Table1_1[[#This Row],[NumCatalogPurchases]]/Table1_1[[#This Row],[Total_Purchases]]))),2)</f>
        <v>0</v>
      </c>
      <c r="AG3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38" s="6">
        <f ca="1">YEAR(TODAY())-B338</f>
        <v>48</v>
      </c>
      <c r="AI3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38" t="s">
        <v>30</v>
      </c>
    </row>
    <row r="339" spans="1:36" x14ac:dyDescent="0.3">
      <c r="A339">
        <v>1665</v>
      </c>
      <c r="B339">
        <v>1964</v>
      </c>
      <c r="C339" t="s">
        <v>37</v>
      </c>
      <c r="D339" t="s">
        <v>29</v>
      </c>
      <c r="E339">
        <v>64140</v>
      </c>
      <c r="F339">
        <v>0</v>
      </c>
      <c r="G339">
        <v>2</v>
      </c>
      <c r="H339" s="2" t="str">
        <f ca="1">TEXT(Table1_1[[#This Row],[Dt_Customer]],"yyyy-mm-dd")</f>
        <v>2013-09-23</v>
      </c>
      <c r="I339">
        <v>71</v>
      </c>
      <c r="J339">
        <v>1459</v>
      </c>
      <c r="K339">
        <v>0</v>
      </c>
      <c r="L339">
        <v>61</v>
      </c>
      <c r="M339">
        <v>0</v>
      </c>
      <c r="N339">
        <v>15</v>
      </c>
      <c r="O339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1</v>
      </c>
      <c r="AA339">
        <v>0</v>
      </c>
      <c r="AB339">
        <f>Table1_1[[#This Row],[MntWines]]+Table1_1[[#This Row],[MntFruits]]+Table1_1[[#This Row],[MntMeatProducts]]+Table1_1[[#This Row],[MntFishProducts]]+Table1_1[[#This Row],[MntSweetProducts]]+Table1_1[[#This Row],[MntGoldProds]]</f>
        <v>1750</v>
      </c>
      <c r="AC339">
        <f>Table1_1[[#This Row],[NumWebPurchases]]+Table1_1[[#This Row],[NumCatalogPurchases]]+Table1_1[[#This Row],[NumStorePurchases]]</f>
        <v>13</v>
      </c>
      <c r="AD339">
        <f>ROUND(IF(Table1_1[[#This Row],[Total_Purchases]]=0,0,(Table1_1[[#This Row],[Total_Spend]]*(Table1_1[[#This Row],[NumWebPurchases]]/Table1_1[[#This Row],[Total_Purchases]]))),2)</f>
        <v>269.23</v>
      </c>
      <c r="AE339">
        <f>ROUND(IF(Table1_1[[#This Row],[Total_Purchases]]=0,0,(Table1_1[[#This Row],[Total_Spend]]*(Table1_1[[#This Row],[NumStorePurchases]]/Table1_1[[#This Row],[Total_Purchases]]))),2)</f>
        <v>807.69</v>
      </c>
      <c r="AF339">
        <f>ROUND(IF(Table1_1[[#This Row],[Total_Purchases]]=0,0,(Table1_1[[#This Row],[Total_Spend]]*(Table1_1[[#This Row],[NumCatalogPurchases]]/Table1_1[[#This Row],[Total_Purchases]]))),2)</f>
        <v>673.08</v>
      </c>
      <c r="AG3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39" s="6">
        <f ca="1">YEAR(TODAY())-B339</f>
        <v>62</v>
      </c>
      <c r="AI3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39" t="s">
        <v>43</v>
      </c>
    </row>
    <row r="340" spans="1:36" x14ac:dyDescent="0.3">
      <c r="A340">
        <v>1672</v>
      </c>
      <c r="B340">
        <v>1974</v>
      </c>
      <c r="C340" t="s">
        <v>37</v>
      </c>
      <c r="D340" t="s">
        <v>35</v>
      </c>
      <c r="E340">
        <v>65640</v>
      </c>
      <c r="F340">
        <v>0</v>
      </c>
      <c r="G340">
        <v>1</v>
      </c>
      <c r="H340" s="2" t="str">
        <f ca="1">TEXT(Table1_1[[#This Row],[Dt_Customer]],"yyyy-mm-dd")</f>
        <v>2014-03-01</v>
      </c>
      <c r="I340">
        <v>74</v>
      </c>
      <c r="J340">
        <v>204</v>
      </c>
      <c r="K340">
        <v>7</v>
      </c>
      <c r="L340">
        <v>149</v>
      </c>
      <c r="M340">
        <v>20</v>
      </c>
      <c r="N340">
        <v>15</v>
      </c>
      <c r="O340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>Table1_1[[#This Row],[MntWines]]+Table1_1[[#This Row],[MntFruits]]+Table1_1[[#This Row],[MntMeatProducts]]+Table1_1[[#This Row],[MntFishProducts]]+Table1_1[[#This Row],[MntSweetProducts]]+Table1_1[[#This Row],[MntGoldProds]]</f>
        <v>461</v>
      </c>
      <c r="AC340">
        <f>Table1_1[[#This Row],[NumWebPurchases]]+Table1_1[[#This Row],[NumCatalogPurchases]]+Table1_1[[#This Row],[NumStorePurchases]]</f>
        <v>14</v>
      </c>
      <c r="AD340">
        <f>ROUND(IF(Table1_1[[#This Row],[Total_Purchases]]=0,0,(Table1_1[[#This Row],[Total_Spend]]*(Table1_1[[#This Row],[NumWebPurchases]]/Table1_1[[#This Row],[Total_Purchases]]))),2)</f>
        <v>164.64</v>
      </c>
      <c r="AE340">
        <f>ROUND(IF(Table1_1[[#This Row],[Total_Purchases]]=0,0,(Table1_1[[#This Row],[Total_Spend]]*(Table1_1[[#This Row],[NumStorePurchases]]/Table1_1[[#This Row],[Total_Purchases]]))),2)</f>
        <v>263.43</v>
      </c>
      <c r="AF340">
        <f>ROUND(IF(Table1_1[[#This Row],[Total_Purchases]]=0,0,(Table1_1[[#This Row],[Total_Spend]]*(Table1_1[[#This Row],[NumCatalogPurchases]]/Table1_1[[#This Row],[Total_Purchases]]))),2)</f>
        <v>32.93</v>
      </c>
      <c r="AG3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40" s="6">
        <f ca="1">YEAR(TODAY())-B340</f>
        <v>52</v>
      </c>
      <c r="AI3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40" t="s">
        <v>43</v>
      </c>
    </row>
    <row r="341" spans="1:36" x14ac:dyDescent="0.3">
      <c r="A341">
        <v>1676</v>
      </c>
      <c r="B341">
        <v>1975</v>
      </c>
      <c r="C341" t="s">
        <v>28</v>
      </c>
      <c r="D341" t="s">
        <v>33</v>
      </c>
      <c r="E341">
        <v>43057</v>
      </c>
      <c r="F341">
        <v>0</v>
      </c>
      <c r="G341">
        <v>1</v>
      </c>
      <c r="H341" s="2" t="str">
        <f ca="1">TEXT(Table1_1[[#This Row],[Dt_Customer]],"yyyy-mm-dd")</f>
        <v>2013-10-30</v>
      </c>
      <c r="I341">
        <v>30</v>
      </c>
      <c r="J341">
        <v>213</v>
      </c>
      <c r="K341">
        <v>2</v>
      </c>
      <c r="L341">
        <v>44</v>
      </c>
      <c r="M341">
        <v>0</v>
      </c>
      <c r="N341">
        <v>2</v>
      </c>
      <c r="O341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f>Table1_1[[#This Row],[MntWines]]+Table1_1[[#This Row],[MntFruits]]+Table1_1[[#This Row],[MntMeatProducts]]+Table1_1[[#This Row],[MntFishProducts]]+Table1_1[[#This Row],[MntSweetProducts]]+Table1_1[[#This Row],[MntGoldProds]]</f>
        <v>266</v>
      </c>
      <c r="AC341">
        <f>Table1_1[[#This Row],[NumWebPurchases]]+Table1_1[[#This Row],[NumCatalogPurchases]]+Table1_1[[#This Row],[NumStorePurchases]]</f>
        <v>11</v>
      </c>
      <c r="AD341">
        <f>ROUND(IF(Table1_1[[#This Row],[Total_Purchases]]=0,0,(Table1_1[[#This Row],[Total_Spend]]*(Table1_1[[#This Row],[NumWebPurchases]]/Table1_1[[#This Row],[Total_Purchases]]))),2)</f>
        <v>96.73</v>
      </c>
      <c r="AE341">
        <f>ROUND(IF(Table1_1[[#This Row],[Total_Purchases]]=0,0,(Table1_1[[#This Row],[Total_Spend]]*(Table1_1[[#This Row],[NumStorePurchases]]/Table1_1[[#This Row],[Total_Purchases]]))),2)</f>
        <v>120.91</v>
      </c>
      <c r="AF341">
        <f>ROUND(IF(Table1_1[[#This Row],[Total_Purchases]]=0,0,(Table1_1[[#This Row],[Total_Spend]]*(Table1_1[[#This Row],[NumCatalogPurchases]]/Table1_1[[#This Row],[Total_Purchases]]))),2)</f>
        <v>48.36</v>
      </c>
      <c r="AG3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1" s="6">
        <f ca="1">YEAR(TODAY())-B341</f>
        <v>51</v>
      </c>
      <c r="AI3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41" t="s">
        <v>30</v>
      </c>
    </row>
    <row r="342" spans="1:36" x14ac:dyDescent="0.3">
      <c r="A342">
        <v>1685</v>
      </c>
      <c r="B342">
        <v>1967</v>
      </c>
      <c r="C342" t="s">
        <v>37</v>
      </c>
      <c r="D342" t="s">
        <v>35</v>
      </c>
      <c r="E342">
        <v>62981</v>
      </c>
      <c r="F342">
        <v>0</v>
      </c>
      <c r="G342">
        <v>0</v>
      </c>
      <c r="H342" s="2" t="str">
        <f ca="1">TEXT(Table1_1[[#This Row],[Dt_Customer]],"yyyy-mm-dd")</f>
        <v>2013-03-17</v>
      </c>
      <c r="I342">
        <v>21</v>
      </c>
      <c r="J342">
        <v>796</v>
      </c>
      <c r="K342">
        <v>14</v>
      </c>
      <c r="L342">
        <v>590</v>
      </c>
      <c r="M342">
        <v>38</v>
      </c>
      <c r="N342">
        <v>44</v>
      </c>
      <c r="O34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f>Table1_1[[#This Row],[MntWines]]+Table1_1[[#This Row],[MntFruits]]+Table1_1[[#This Row],[MntMeatProducts]]+Table1_1[[#This Row],[MntFishProducts]]+Table1_1[[#This Row],[MntSweetProducts]]+Table1_1[[#This Row],[MntGoldProds]]</f>
        <v>1482</v>
      </c>
      <c r="AC342">
        <f>Table1_1[[#This Row],[NumWebPurchases]]+Table1_1[[#This Row],[NumCatalogPurchases]]+Table1_1[[#This Row],[NumStorePurchases]]</f>
        <v>22</v>
      </c>
      <c r="AD342">
        <f>ROUND(IF(Table1_1[[#This Row],[Total_Purchases]]=0,0,(Table1_1[[#This Row],[Total_Spend]]*(Table1_1[[#This Row],[NumWebPurchases]]/Table1_1[[#This Row],[Total_Purchases]]))),2)</f>
        <v>269.45</v>
      </c>
      <c r="AE342">
        <f>ROUND(IF(Table1_1[[#This Row],[Total_Purchases]]=0,0,(Table1_1[[#This Row],[Total_Spend]]*(Table1_1[[#This Row],[NumStorePurchases]]/Table1_1[[#This Row],[Total_Purchases]]))),2)</f>
        <v>875.73</v>
      </c>
      <c r="AF342">
        <f>ROUND(IF(Table1_1[[#This Row],[Total_Purchases]]=0,0,(Table1_1[[#This Row],[Total_Spend]]*(Table1_1[[#This Row],[NumCatalogPurchases]]/Table1_1[[#This Row],[Total_Purchases]]))),2)</f>
        <v>336.82</v>
      </c>
      <c r="AG3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42" s="6">
        <f ca="1">YEAR(TODAY())-B342</f>
        <v>59</v>
      </c>
      <c r="AI3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42" t="s">
        <v>32</v>
      </c>
    </row>
    <row r="343" spans="1:36" x14ac:dyDescent="0.3">
      <c r="A343">
        <v>1710</v>
      </c>
      <c r="B343">
        <v>1978</v>
      </c>
      <c r="C343" t="s">
        <v>28</v>
      </c>
      <c r="D343" t="s">
        <v>31</v>
      </c>
      <c r="E343">
        <v>30168</v>
      </c>
      <c r="F343">
        <v>1</v>
      </c>
      <c r="G343">
        <v>0</v>
      </c>
      <c r="H343" s="2" t="str">
        <f ca="1">TEXT(Table1_1[[#This Row],[Dt_Customer]],"yyyy-mm-dd")</f>
        <v>2013-03-07</v>
      </c>
      <c r="I343">
        <v>51</v>
      </c>
      <c r="J343">
        <v>154</v>
      </c>
      <c r="K343">
        <v>20</v>
      </c>
      <c r="L343">
        <v>66</v>
      </c>
      <c r="M343">
        <v>0</v>
      </c>
      <c r="N343">
        <v>12</v>
      </c>
      <c r="O343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f>Table1_1[[#This Row],[MntWines]]+Table1_1[[#This Row],[MntFruits]]+Table1_1[[#This Row],[MntMeatProducts]]+Table1_1[[#This Row],[MntFishProducts]]+Table1_1[[#This Row],[MntSweetProducts]]+Table1_1[[#This Row],[MntGoldProds]]</f>
        <v>279</v>
      </c>
      <c r="AC343">
        <f>Table1_1[[#This Row],[NumWebPurchases]]+Table1_1[[#This Row],[NumCatalogPurchases]]+Table1_1[[#This Row],[NumStorePurchases]]</f>
        <v>11</v>
      </c>
      <c r="AD343">
        <f>ROUND(IF(Table1_1[[#This Row],[Total_Purchases]]=0,0,(Table1_1[[#This Row],[Total_Spend]]*(Table1_1[[#This Row],[NumWebPurchases]]/Table1_1[[#This Row],[Total_Purchases]]))),2)</f>
        <v>152.18</v>
      </c>
      <c r="AE343">
        <f>ROUND(IF(Table1_1[[#This Row],[Total_Purchases]]=0,0,(Table1_1[[#This Row],[Total_Spend]]*(Table1_1[[#This Row],[NumStorePurchases]]/Table1_1[[#This Row],[Total_Purchases]]))),2)</f>
        <v>101.45</v>
      </c>
      <c r="AF343">
        <f>ROUND(IF(Table1_1[[#This Row],[Total_Purchases]]=0,0,(Table1_1[[#This Row],[Total_Spend]]*(Table1_1[[#This Row],[NumCatalogPurchases]]/Table1_1[[#This Row],[Total_Purchases]]))),2)</f>
        <v>25.36</v>
      </c>
      <c r="AG3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3" s="6">
        <f ca="1">YEAR(TODAY())-B343</f>
        <v>48</v>
      </c>
      <c r="AI3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43" t="s">
        <v>30</v>
      </c>
    </row>
    <row r="344" spans="1:36" x14ac:dyDescent="0.3">
      <c r="A344">
        <v>1715</v>
      </c>
      <c r="B344">
        <v>1978</v>
      </c>
      <c r="C344" t="s">
        <v>28</v>
      </c>
      <c r="D344" t="s">
        <v>35</v>
      </c>
      <c r="E344">
        <v>25851</v>
      </c>
      <c r="F344">
        <v>1</v>
      </c>
      <c r="G344">
        <v>0</v>
      </c>
      <c r="H344" s="2" t="str">
        <f ca="1">TEXT(Table1_1[[#This Row],[Dt_Customer]],"yyyy-mm-dd")</f>
        <v>2013-02-11</v>
      </c>
      <c r="I344">
        <v>45</v>
      </c>
      <c r="J344">
        <v>9</v>
      </c>
      <c r="K344">
        <v>4</v>
      </c>
      <c r="L344">
        <v>18</v>
      </c>
      <c r="M344">
        <v>7</v>
      </c>
      <c r="N344">
        <v>5</v>
      </c>
      <c r="O344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344">
        <f>Table1_1[[#This Row],[NumWebPurchases]]+Table1_1[[#This Row],[NumCatalogPurchases]]+Table1_1[[#This Row],[NumStorePurchases]]</f>
        <v>5</v>
      </c>
      <c r="AD344">
        <f>ROUND(IF(Table1_1[[#This Row],[Total_Purchases]]=0,0,(Table1_1[[#This Row],[Total_Spend]]*(Table1_1[[#This Row],[NumWebPurchases]]/Table1_1[[#This Row],[Total_Purchases]]))),2)</f>
        <v>19.2</v>
      </c>
      <c r="AE344">
        <f>ROUND(IF(Table1_1[[#This Row],[Total_Purchases]]=0,0,(Table1_1[[#This Row],[Total_Spend]]*(Table1_1[[#This Row],[NumStorePurchases]]/Table1_1[[#This Row],[Total_Purchases]]))),2)</f>
        <v>28.8</v>
      </c>
      <c r="AF344">
        <f>ROUND(IF(Table1_1[[#This Row],[Total_Purchases]]=0,0,(Table1_1[[#This Row],[Total_Spend]]*(Table1_1[[#This Row],[NumCatalogPurchases]]/Table1_1[[#This Row],[Total_Purchases]]))),2)</f>
        <v>0</v>
      </c>
      <c r="AG3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4" s="6">
        <f ca="1">YEAR(TODAY())-B344</f>
        <v>48</v>
      </c>
      <c r="AI3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44" t="s">
        <v>36</v>
      </c>
    </row>
    <row r="345" spans="1:36" x14ac:dyDescent="0.3">
      <c r="A345">
        <v>1717</v>
      </c>
      <c r="B345">
        <v>1988</v>
      </c>
      <c r="C345" t="s">
        <v>28</v>
      </c>
      <c r="D345" t="s">
        <v>31</v>
      </c>
      <c r="E345">
        <v>39747</v>
      </c>
      <c r="F345">
        <v>1</v>
      </c>
      <c r="G345">
        <v>0</v>
      </c>
      <c r="H345" s="2" t="str">
        <f ca="1">TEXT(Table1_1[[#This Row],[Dt_Customer]],"yyyy-mm-dd")</f>
        <v>2014-04-13</v>
      </c>
      <c r="I345">
        <v>43</v>
      </c>
      <c r="J345">
        <v>80</v>
      </c>
      <c r="K345">
        <v>15</v>
      </c>
      <c r="L345">
        <v>93</v>
      </c>
      <c r="M345">
        <v>20</v>
      </c>
      <c r="N345">
        <v>13</v>
      </c>
      <c r="O345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>Table1_1[[#This Row],[MntWines]]+Table1_1[[#This Row],[MntFruits]]+Table1_1[[#This Row],[MntMeatProducts]]+Table1_1[[#This Row],[MntFishProducts]]+Table1_1[[#This Row],[MntSweetProducts]]+Table1_1[[#This Row],[MntGoldProds]]</f>
        <v>273</v>
      </c>
      <c r="AC345">
        <f>Table1_1[[#This Row],[NumWebPurchases]]+Table1_1[[#This Row],[NumCatalogPurchases]]+Table1_1[[#This Row],[NumStorePurchases]]</f>
        <v>10</v>
      </c>
      <c r="AD345">
        <f>ROUND(IF(Table1_1[[#This Row],[Total_Purchases]]=0,0,(Table1_1[[#This Row],[Total_Spend]]*(Table1_1[[#This Row],[NumWebPurchases]]/Table1_1[[#This Row],[Total_Purchases]]))),2)</f>
        <v>136.5</v>
      </c>
      <c r="AE345">
        <f>ROUND(IF(Table1_1[[#This Row],[Total_Purchases]]=0,0,(Table1_1[[#This Row],[Total_Spend]]*(Table1_1[[#This Row],[NumStorePurchases]]/Table1_1[[#This Row],[Total_Purchases]]))),2)</f>
        <v>109.2</v>
      </c>
      <c r="AF345">
        <f>ROUND(IF(Table1_1[[#This Row],[Total_Purchases]]=0,0,(Table1_1[[#This Row],[Total_Spend]]*(Table1_1[[#This Row],[NumCatalogPurchases]]/Table1_1[[#This Row],[Total_Purchases]]))),2)</f>
        <v>27.3</v>
      </c>
      <c r="AG3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5" s="6">
        <f ca="1">YEAR(TODAY())-B345</f>
        <v>38</v>
      </c>
      <c r="AI3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45" t="s">
        <v>43</v>
      </c>
    </row>
    <row r="346" spans="1:36" x14ac:dyDescent="0.3">
      <c r="A346">
        <v>1726</v>
      </c>
      <c r="B346">
        <v>1970</v>
      </c>
      <c r="C346" t="s">
        <v>28</v>
      </c>
      <c r="D346" t="s">
        <v>31</v>
      </c>
      <c r="E346">
        <v>22585</v>
      </c>
      <c r="F346">
        <v>0</v>
      </c>
      <c r="G346">
        <v>0</v>
      </c>
      <c r="H346" s="2" t="str">
        <f ca="1">TEXT(Table1_1[[#This Row],[Dt_Customer]],"yyyy-mm-dd")</f>
        <v>2013-03-18</v>
      </c>
      <c r="I346">
        <v>23</v>
      </c>
      <c r="J346">
        <v>3</v>
      </c>
      <c r="K346">
        <v>9</v>
      </c>
      <c r="L346">
        <v>15</v>
      </c>
      <c r="M346">
        <v>13</v>
      </c>
      <c r="N346">
        <v>2</v>
      </c>
      <c r="O346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346">
        <f>Table1_1[[#This Row],[NumWebPurchases]]+Table1_1[[#This Row],[NumCatalogPurchases]]+Table1_1[[#This Row],[NumStorePurchases]]</f>
        <v>4</v>
      </c>
      <c r="AD346">
        <f>ROUND(IF(Table1_1[[#This Row],[Total_Purchases]]=0,0,(Table1_1[[#This Row],[Total_Spend]]*(Table1_1[[#This Row],[NumWebPurchases]]/Table1_1[[#This Row],[Total_Purchases]]))),2)</f>
        <v>20.25</v>
      </c>
      <c r="AE346">
        <f>ROUND(IF(Table1_1[[#This Row],[Total_Purchases]]=0,0,(Table1_1[[#This Row],[Total_Spend]]*(Table1_1[[#This Row],[NumStorePurchases]]/Table1_1[[#This Row],[Total_Purchases]]))),2)</f>
        <v>40.5</v>
      </c>
      <c r="AF346">
        <f>ROUND(IF(Table1_1[[#This Row],[Total_Purchases]]=0,0,(Table1_1[[#This Row],[Total_Spend]]*(Table1_1[[#This Row],[NumCatalogPurchases]]/Table1_1[[#This Row],[Total_Purchases]]))),2)</f>
        <v>20.25</v>
      </c>
      <c r="AG3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6" s="6">
        <f ca="1">YEAR(TODAY())-B346</f>
        <v>56</v>
      </c>
      <c r="AI3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46" t="s">
        <v>30</v>
      </c>
    </row>
    <row r="347" spans="1:36" x14ac:dyDescent="0.3">
      <c r="A347">
        <v>1729</v>
      </c>
      <c r="B347">
        <v>1961</v>
      </c>
      <c r="C347" t="s">
        <v>37</v>
      </c>
      <c r="D347" t="s">
        <v>35</v>
      </c>
      <c r="E347">
        <v>66426</v>
      </c>
      <c r="F347">
        <v>0</v>
      </c>
      <c r="G347">
        <v>1</v>
      </c>
      <c r="H347" s="2" t="str">
        <f ca="1">TEXT(Table1_1[[#This Row],[Dt_Customer]],"yyyy-mm-dd")</f>
        <v>2013-10-02</v>
      </c>
      <c r="I347">
        <v>14</v>
      </c>
      <c r="J347">
        <v>1043</v>
      </c>
      <c r="K347">
        <v>24</v>
      </c>
      <c r="L347">
        <v>97</v>
      </c>
      <c r="M347">
        <v>32</v>
      </c>
      <c r="N347">
        <v>24</v>
      </c>
      <c r="O347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>Table1_1[[#This Row],[MntWines]]+Table1_1[[#This Row],[MntFruits]]+Table1_1[[#This Row],[MntMeatProducts]]+Table1_1[[#This Row],[MntFishProducts]]+Table1_1[[#This Row],[MntSweetProducts]]+Table1_1[[#This Row],[MntGoldProds]]</f>
        <v>1377</v>
      </c>
      <c r="AC347">
        <f>Table1_1[[#This Row],[NumWebPurchases]]+Table1_1[[#This Row],[NumCatalogPurchases]]+Table1_1[[#This Row],[NumStorePurchases]]</f>
        <v>18</v>
      </c>
      <c r="AD347">
        <f>ROUND(IF(Table1_1[[#This Row],[Total_Purchases]]=0,0,(Table1_1[[#This Row],[Total_Spend]]*(Table1_1[[#This Row],[NumWebPurchases]]/Table1_1[[#This Row],[Total_Purchases]]))),2)</f>
        <v>229.5</v>
      </c>
      <c r="AE347">
        <f>ROUND(IF(Table1_1[[#This Row],[Total_Purchases]]=0,0,(Table1_1[[#This Row],[Total_Spend]]*(Table1_1[[#This Row],[NumStorePurchases]]/Table1_1[[#This Row],[Total_Purchases]]))),2)</f>
        <v>765</v>
      </c>
      <c r="AF347">
        <f>ROUND(IF(Table1_1[[#This Row],[Total_Purchases]]=0,0,(Table1_1[[#This Row],[Total_Spend]]*(Table1_1[[#This Row],[NumCatalogPurchases]]/Table1_1[[#This Row],[Total_Purchases]]))),2)</f>
        <v>382.5</v>
      </c>
      <c r="AG3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47" s="6">
        <f ca="1">YEAR(TODAY())-B347</f>
        <v>65</v>
      </c>
      <c r="AI3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47" t="s">
        <v>30</v>
      </c>
    </row>
    <row r="348" spans="1:36" x14ac:dyDescent="0.3">
      <c r="A348">
        <v>1734</v>
      </c>
      <c r="B348">
        <v>1968</v>
      </c>
      <c r="C348" t="s">
        <v>37</v>
      </c>
      <c r="D348" t="s">
        <v>35</v>
      </c>
      <c r="E348">
        <v>40706</v>
      </c>
      <c r="F348">
        <v>2</v>
      </c>
      <c r="G348">
        <v>1</v>
      </c>
      <c r="H348" s="2" t="str">
        <f ca="1">TEXT(Table1_1[[#This Row],[Dt_Customer]],"yyyy-mm-dd")</f>
        <v>2013-01-17</v>
      </c>
      <c r="I348">
        <v>37</v>
      </c>
      <c r="J348">
        <v>59</v>
      </c>
      <c r="K348">
        <v>0</v>
      </c>
      <c r="L348">
        <v>11</v>
      </c>
      <c r="M348">
        <v>4</v>
      </c>
      <c r="N348">
        <v>2</v>
      </c>
      <c r="O348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348">
        <f>Table1_1[[#This Row],[NumWebPurchases]]+Table1_1[[#This Row],[NumCatalogPurchases]]+Table1_1[[#This Row],[NumStorePurchases]]</f>
        <v>7</v>
      </c>
      <c r="AD348">
        <f>ROUND(IF(Table1_1[[#This Row],[Total_Purchases]]=0,0,(Table1_1[[#This Row],[Total_Spend]]*(Table1_1[[#This Row],[NumWebPurchases]]/Table1_1[[#This Row],[Total_Purchases]]))),2)</f>
        <v>34.71</v>
      </c>
      <c r="AE348">
        <f>ROUND(IF(Table1_1[[#This Row],[Total_Purchases]]=0,0,(Table1_1[[#This Row],[Total_Spend]]*(Table1_1[[#This Row],[NumStorePurchases]]/Table1_1[[#This Row],[Total_Purchases]]))),2)</f>
        <v>46.29</v>
      </c>
      <c r="AF348">
        <f>ROUND(IF(Table1_1[[#This Row],[Total_Purchases]]=0,0,(Table1_1[[#This Row],[Total_Spend]]*(Table1_1[[#This Row],[NumCatalogPurchases]]/Table1_1[[#This Row],[Total_Purchases]]))),2)</f>
        <v>0</v>
      </c>
      <c r="AG3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48" s="6">
        <f ca="1">YEAR(TODAY())-B348</f>
        <v>58</v>
      </c>
      <c r="AI3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48" t="s">
        <v>43</v>
      </c>
    </row>
    <row r="349" spans="1:36" x14ac:dyDescent="0.3">
      <c r="A349">
        <v>1740</v>
      </c>
      <c r="B349">
        <v>1944</v>
      </c>
      <c r="C349" t="s">
        <v>28</v>
      </c>
      <c r="D349" t="s">
        <v>33</v>
      </c>
      <c r="E349">
        <v>55956</v>
      </c>
      <c r="F349">
        <v>0</v>
      </c>
      <c r="G349">
        <v>0</v>
      </c>
      <c r="H349" s="2" t="str">
        <f ca="1">TEXT(Table1_1[[#This Row],[Dt_Customer]],"yyyy-mm-dd")</f>
        <v>2014-04-07</v>
      </c>
      <c r="I349">
        <v>22</v>
      </c>
      <c r="J349">
        <v>760</v>
      </c>
      <c r="K349">
        <v>38</v>
      </c>
      <c r="L349">
        <v>104</v>
      </c>
      <c r="M349">
        <v>50</v>
      </c>
      <c r="N349">
        <v>9</v>
      </c>
      <c r="O349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>Table1_1[[#This Row],[MntWines]]+Table1_1[[#This Row],[MntFruits]]+Table1_1[[#This Row],[MntMeatProducts]]+Table1_1[[#This Row],[MntFishProducts]]+Table1_1[[#This Row],[MntSweetProducts]]+Table1_1[[#This Row],[MntGoldProds]]</f>
        <v>999</v>
      </c>
      <c r="AC349">
        <f>Table1_1[[#This Row],[NumWebPurchases]]+Table1_1[[#This Row],[NumCatalogPurchases]]+Table1_1[[#This Row],[NumStorePurchases]]</f>
        <v>14</v>
      </c>
      <c r="AD349">
        <f>ROUND(IF(Table1_1[[#This Row],[Total_Purchases]]=0,0,(Table1_1[[#This Row],[Total_Spend]]*(Table1_1[[#This Row],[NumWebPurchases]]/Table1_1[[#This Row],[Total_Purchases]]))),2)</f>
        <v>499.5</v>
      </c>
      <c r="AE349">
        <f>ROUND(IF(Table1_1[[#This Row],[Total_Purchases]]=0,0,(Table1_1[[#This Row],[Total_Spend]]*(Table1_1[[#This Row],[NumStorePurchases]]/Table1_1[[#This Row],[Total_Purchases]]))),2)</f>
        <v>285.43</v>
      </c>
      <c r="AF349">
        <f>ROUND(IF(Table1_1[[#This Row],[Total_Purchases]]=0,0,(Table1_1[[#This Row],[Total_Spend]]*(Table1_1[[#This Row],[NumCatalogPurchases]]/Table1_1[[#This Row],[Total_Purchases]]))),2)</f>
        <v>214.07</v>
      </c>
      <c r="AG3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49" s="6">
        <f ca="1">YEAR(TODAY())-B349</f>
        <v>82</v>
      </c>
      <c r="AI3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49" t="s">
        <v>30</v>
      </c>
    </row>
    <row r="350" spans="1:36" x14ac:dyDescent="0.3">
      <c r="A350">
        <v>1743</v>
      </c>
      <c r="B350">
        <v>1974</v>
      </c>
      <c r="C350" t="s">
        <v>28</v>
      </c>
      <c r="D350" t="s">
        <v>31</v>
      </c>
      <c r="E350">
        <v>69719</v>
      </c>
      <c r="F350">
        <v>0</v>
      </c>
      <c r="G350">
        <v>0</v>
      </c>
      <c r="H350" s="2" t="str">
        <f ca="1">TEXT(Table1_1[[#This Row],[Dt_Customer]],"yyyy-mm-dd")</f>
        <v>2014-05-26</v>
      </c>
      <c r="I350">
        <v>99</v>
      </c>
      <c r="J350">
        <v>273</v>
      </c>
      <c r="K350">
        <v>86</v>
      </c>
      <c r="L350">
        <v>208</v>
      </c>
      <c r="M350">
        <v>177</v>
      </c>
      <c r="N350">
        <v>14</v>
      </c>
      <c r="O350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>Table1_1[[#This Row],[MntWines]]+Table1_1[[#This Row],[MntFruits]]+Table1_1[[#This Row],[MntMeatProducts]]+Table1_1[[#This Row],[MntFishProducts]]+Table1_1[[#This Row],[MntSweetProducts]]+Table1_1[[#This Row],[MntGoldProds]]</f>
        <v>801</v>
      </c>
      <c r="AC350">
        <f>Table1_1[[#This Row],[NumWebPurchases]]+Table1_1[[#This Row],[NumCatalogPurchases]]+Table1_1[[#This Row],[NumStorePurchases]]</f>
        <v>10</v>
      </c>
      <c r="AD350">
        <f>ROUND(IF(Table1_1[[#This Row],[Total_Purchases]]=0,0,(Table1_1[[#This Row],[Total_Spend]]*(Table1_1[[#This Row],[NumWebPurchases]]/Table1_1[[#This Row],[Total_Purchases]]))),2)</f>
        <v>160.19999999999999</v>
      </c>
      <c r="AE350">
        <f>ROUND(IF(Table1_1[[#This Row],[Total_Purchases]]=0,0,(Table1_1[[#This Row],[Total_Spend]]*(Table1_1[[#This Row],[NumStorePurchases]]/Table1_1[[#This Row],[Total_Purchases]]))),2)</f>
        <v>400.5</v>
      </c>
      <c r="AF350">
        <f>ROUND(IF(Table1_1[[#This Row],[Total_Purchases]]=0,0,(Table1_1[[#This Row],[Total_Spend]]*(Table1_1[[#This Row],[NumCatalogPurchases]]/Table1_1[[#This Row],[Total_Purchases]]))),2)</f>
        <v>240.3</v>
      </c>
      <c r="AG3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50" s="6">
        <f ca="1">YEAR(TODAY())-B350</f>
        <v>52</v>
      </c>
      <c r="AI3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50" t="s">
        <v>30</v>
      </c>
    </row>
    <row r="351" spans="1:36" x14ac:dyDescent="0.3">
      <c r="A351">
        <v>1744</v>
      </c>
      <c r="B351">
        <v>1965</v>
      </c>
      <c r="C351" t="s">
        <v>44</v>
      </c>
      <c r="D351" t="s">
        <v>31</v>
      </c>
      <c r="E351">
        <v>23529</v>
      </c>
      <c r="F351">
        <v>0</v>
      </c>
      <c r="G351">
        <v>1</v>
      </c>
      <c r="H351" s="2" t="str">
        <f ca="1">TEXT(Table1_1[[#This Row],[Dt_Customer]],"yyyy-mm-dd")</f>
        <v>2013-01-07</v>
      </c>
      <c r="I351">
        <v>67</v>
      </c>
      <c r="J351">
        <v>9</v>
      </c>
      <c r="K351">
        <v>7</v>
      </c>
      <c r="L351">
        <v>13</v>
      </c>
      <c r="M351">
        <v>3</v>
      </c>
      <c r="N351">
        <v>2</v>
      </c>
      <c r="O351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351">
        <f>Table1_1[[#This Row],[NumWebPurchases]]+Table1_1[[#This Row],[NumCatalogPurchases]]+Table1_1[[#This Row],[NumStorePurchases]]</f>
        <v>4</v>
      </c>
      <c r="AD351">
        <f>ROUND(IF(Table1_1[[#This Row],[Total_Purchases]]=0,0,(Table1_1[[#This Row],[Total_Spend]]*(Table1_1[[#This Row],[NumWebPurchases]]/Table1_1[[#This Row],[Total_Purchases]]))),2)</f>
        <v>13.5</v>
      </c>
      <c r="AE351">
        <f>ROUND(IF(Table1_1[[#This Row],[Total_Purchases]]=0,0,(Table1_1[[#This Row],[Total_Spend]]*(Table1_1[[#This Row],[NumStorePurchases]]/Table1_1[[#This Row],[Total_Purchases]]))),2)</f>
        <v>27</v>
      </c>
      <c r="AF351">
        <f>ROUND(IF(Table1_1[[#This Row],[Total_Purchases]]=0,0,(Table1_1[[#This Row],[Total_Spend]]*(Table1_1[[#This Row],[NumCatalogPurchases]]/Table1_1[[#This Row],[Total_Purchases]]))),2)</f>
        <v>13.5</v>
      </c>
      <c r="AG3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51" s="6">
        <f ca="1">YEAR(TODAY())-B351</f>
        <v>61</v>
      </c>
      <c r="AI3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51" t="s">
        <v>30</v>
      </c>
    </row>
    <row r="352" spans="1:36" x14ac:dyDescent="0.3">
      <c r="A352">
        <v>1745</v>
      </c>
      <c r="B352">
        <v>1962</v>
      </c>
      <c r="C352" t="s">
        <v>37</v>
      </c>
      <c r="D352" t="s">
        <v>29</v>
      </c>
      <c r="E352">
        <v>85696</v>
      </c>
      <c r="F352">
        <v>0</v>
      </c>
      <c r="G352">
        <v>0</v>
      </c>
      <c r="H352" s="2" t="str">
        <f ca="1">TEXT(Table1_1[[#This Row],[Dt_Customer]],"yyyy-mm-dd")</f>
        <v>2013-05-03</v>
      </c>
      <c r="I352">
        <v>88</v>
      </c>
      <c r="J352">
        <v>714</v>
      </c>
      <c r="K352">
        <v>76</v>
      </c>
      <c r="L352">
        <v>395</v>
      </c>
      <c r="M352">
        <v>116</v>
      </c>
      <c r="N352">
        <v>0</v>
      </c>
      <c r="O35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f>Table1_1[[#This Row],[MntWines]]+Table1_1[[#This Row],[MntFruits]]+Table1_1[[#This Row],[MntMeatProducts]]+Table1_1[[#This Row],[MntFishProducts]]+Table1_1[[#This Row],[MntSweetProducts]]+Table1_1[[#This Row],[MntGoldProds]]</f>
        <v>1313</v>
      </c>
      <c r="AC352">
        <f>Table1_1[[#This Row],[NumWebPurchases]]+Table1_1[[#This Row],[NumCatalogPurchases]]+Table1_1[[#This Row],[NumStorePurchases]]</f>
        <v>19</v>
      </c>
      <c r="AD352">
        <f>ROUND(IF(Table1_1[[#This Row],[Total_Purchases]]=0,0,(Table1_1[[#This Row],[Total_Spend]]*(Table1_1[[#This Row],[NumWebPurchases]]/Table1_1[[#This Row],[Total_Purchases]]))),2)</f>
        <v>276.42</v>
      </c>
      <c r="AE352">
        <f>ROUND(IF(Table1_1[[#This Row],[Total_Purchases]]=0,0,(Table1_1[[#This Row],[Total_Spend]]*(Table1_1[[#This Row],[NumStorePurchases]]/Table1_1[[#This Row],[Total_Purchases]]))),2)</f>
        <v>621.95000000000005</v>
      </c>
      <c r="AF352">
        <f>ROUND(IF(Table1_1[[#This Row],[Total_Purchases]]=0,0,(Table1_1[[#This Row],[Total_Spend]]*(Table1_1[[#This Row],[NumCatalogPurchases]]/Table1_1[[#This Row],[Total_Purchases]]))),2)</f>
        <v>414.63</v>
      </c>
      <c r="AG3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52" s="6">
        <f ca="1">YEAR(TODAY())-B352</f>
        <v>64</v>
      </c>
      <c r="AI3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52" t="s">
        <v>30</v>
      </c>
    </row>
    <row r="353" spans="1:36" x14ac:dyDescent="0.3">
      <c r="A353">
        <v>1755</v>
      </c>
      <c r="B353">
        <v>1988</v>
      </c>
      <c r="C353" t="s">
        <v>38</v>
      </c>
      <c r="D353" t="s">
        <v>35</v>
      </c>
      <c r="E353">
        <v>45204</v>
      </c>
      <c r="F353">
        <v>1</v>
      </c>
      <c r="G353">
        <v>0</v>
      </c>
      <c r="H353" s="2" t="str">
        <f ca="1">TEXT(Table1_1[[#This Row],[Dt_Customer]],"yyyy-mm-dd")</f>
        <v>2014-04-11</v>
      </c>
      <c r="I353">
        <v>93</v>
      </c>
      <c r="J353">
        <v>30</v>
      </c>
      <c r="K353">
        <v>11</v>
      </c>
      <c r="L353">
        <v>25</v>
      </c>
      <c r="M353">
        <v>29</v>
      </c>
      <c r="N353">
        <v>1</v>
      </c>
      <c r="O353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>Table1_1[[#This Row],[MntWines]]+Table1_1[[#This Row],[MntFruits]]+Table1_1[[#This Row],[MntMeatProducts]]+Table1_1[[#This Row],[MntFishProducts]]+Table1_1[[#This Row],[MntSweetProducts]]+Table1_1[[#This Row],[MntGoldProds]]</f>
        <v>114</v>
      </c>
      <c r="AC353">
        <f>Table1_1[[#This Row],[NumWebPurchases]]+Table1_1[[#This Row],[NumCatalogPurchases]]+Table1_1[[#This Row],[NumStorePurchases]]</f>
        <v>6</v>
      </c>
      <c r="AD353">
        <f>ROUND(IF(Table1_1[[#This Row],[Total_Purchases]]=0,0,(Table1_1[[#This Row],[Total_Spend]]*(Table1_1[[#This Row],[NumWebPurchases]]/Table1_1[[#This Row],[Total_Purchases]]))),2)</f>
        <v>19</v>
      </c>
      <c r="AE353">
        <f>ROUND(IF(Table1_1[[#This Row],[Total_Purchases]]=0,0,(Table1_1[[#This Row],[Total_Spend]]*(Table1_1[[#This Row],[NumStorePurchases]]/Table1_1[[#This Row],[Total_Purchases]]))),2)</f>
        <v>76</v>
      </c>
      <c r="AF353">
        <f>ROUND(IF(Table1_1[[#This Row],[Total_Purchases]]=0,0,(Table1_1[[#This Row],[Total_Spend]]*(Table1_1[[#This Row],[NumCatalogPurchases]]/Table1_1[[#This Row],[Total_Purchases]]))),2)</f>
        <v>19</v>
      </c>
      <c r="AG3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53" s="6">
        <f ca="1">YEAR(TODAY())-B353</f>
        <v>38</v>
      </c>
      <c r="AI3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53" t="s">
        <v>43</v>
      </c>
    </row>
    <row r="354" spans="1:36" x14ac:dyDescent="0.3">
      <c r="A354">
        <v>1763</v>
      </c>
      <c r="B354">
        <v>1988</v>
      </c>
      <c r="C354" t="s">
        <v>28</v>
      </c>
      <c r="D354" t="s">
        <v>35</v>
      </c>
      <c r="E354">
        <v>87679</v>
      </c>
      <c r="F354">
        <v>0</v>
      </c>
      <c r="G354">
        <v>0</v>
      </c>
      <c r="H354" s="2" t="str">
        <f ca="1">TEXT(Table1_1[[#This Row],[Dt_Customer]],"yyyy-mm-dd")</f>
        <v>2013-07-27</v>
      </c>
      <c r="I354">
        <v>62</v>
      </c>
      <c r="J354">
        <v>1259</v>
      </c>
      <c r="K354">
        <v>172</v>
      </c>
      <c r="L354">
        <v>815</v>
      </c>
      <c r="M354">
        <v>97</v>
      </c>
      <c r="N354">
        <v>148</v>
      </c>
      <c r="O354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1</v>
      </c>
      <c r="AA354">
        <v>0</v>
      </c>
      <c r="AB354">
        <f>Table1_1[[#This Row],[MntWines]]+Table1_1[[#This Row],[MntFruits]]+Table1_1[[#This Row],[MntMeatProducts]]+Table1_1[[#This Row],[MntFishProducts]]+Table1_1[[#This Row],[MntSweetProducts]]+Table1_1[[#This Row],[MntGoldProds]]</f>
        <v>2524</v>
      </c>
      <c r="AC354">
        <f>Table1_1[[#This Row],[NumWebPurchases]]+Table1_1[[#This Row],[NumCatalogPurchases]]+Table1_1[[#This Row],[NumStorePurchases]]</f>
        <v>28</v>
      </c>
      <c r="AD354">
        <f>ROUND(IF(Table1_1[[#This Row],[Total_Purchases]]=0,0,(Table1_1[[#This Row],[Total_Spend]]*(Table1_1[[#This Row],[NumWebPurchases]]/Table1_1[[#This Row],[Total_Purchases]]))),2)</f>
        <v>631</v>
      </c>
      <c r="AE354">
        <f>ROUND(IF(Table1_1[[#This Row],[Total_Purchases]]=0,0,(Table1_1[[#This Row],[Total_Spend]]*(Table1_1[[#This Row],[NumStorePurchases]]/Table1_1[[#This Row],[Total_Purchases]]))),2)</f>
        <v>901.43</v>
      </c>
      <c r="AF354">
        <f>ROUND(IF(Table1_1[[#This Row],[Total_Purchases]]=0,0,(Table1_1[[#This Row],[Total_Spend]]*(Table1_1[[#This Row],[NumCatalogPurchases]]/Table1_1[[#This Row],[Total_Purchases]]))),2)</f>
        <v>991.57</v>
      </c>
      <c r="AG3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54" s="6">
        <f ca="1">YEAR(TODAY())-B354</f>
        <v>38</v>
      </c>
      <c r="AI3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54" t="s">
        <v>32</v>
      </c>
    </row>
    <row r="355" spans="1:36" x14ac:dyDescent="0.3">
      <c r="A355">
        <v>1764</v>
      </c>
      <c r="B355">
        <v>1975</v>
      </c>
      <c r="C355" t="s">
        <v>28</v>
      </c>
      <c r="D355" t="s">
        <v>31</v>
      </c>
      <c r="E355">
        <v>33955</v>
      </c>
      <c r="F355">
        <v>1</v>
      </c>
      <c r="G355">
        <v>0</v>
      </c>
      <c r="H355" s="2" t="str">
        <f ca="1">TEXT(Table1_1[[#This Row],[Dt_Customer]],"yyyy-mm-dd")</f>
        <v>2013-08-09</v>
      </c>
      <c r="I355">
        <v>92</v>
      </c>
      <c r="J355">
        <v>100</v>
      </c>
      <c r="K355">
        <v>2</v>
      </c>
      <c r="L355">
        <v>128</v>
      </c>
      <c r="M355">
        <v>23</v>
      </c>
      <c r="N355">
        <v>7</v>
      </c>
      <c r="O355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>Table1_1[[#This Row],[MntWines]]+Table1_1[[#This Row],[MntFruits]]+Table1_1[[#This Row],[MntMeatProducts]]+Table1_1[[#This Row],[MntFishProducts]]+Table1_1[[#This Row],[MntSweetProducts]]+Table1_1[[#This Row],[MntGoldProds]]</f>
        <v>270</v>
      </c>
      <c r="AC355">
        <f>Table1_1[[#This Row],[NumWebPurchases]]+Table1_1[[#This Row],[NumCatalogPurchases]]+Table1_1[[#This Row],[NumStorePurchases]]</f>
        <v>11</v>
      </c>
      <c r="AD355">
        <f>ROUND(IF(Table1_1[[#This Row],[Total_Purchases]]=0,0,(Table1_1[[#This Row],[Total_Spend]]*(Table1_1[[#This Row],[NumWebPurchases]]/Table1_1[[#This Row],[Total_Purchases]]))),2)</f>
        <v>122.73</v>
      </c>
      <c r="AE355">
        <f>ROUND(IF(Table1_1[[#This Row],[Total_Purchases]]=0,0,(Table1_1[[#This Row],[Total_Spend]]*(Table1_1[[#This Row],[NumStorePurchases]]/Table1_1[[#This Row],[Total_Purchases]]))),2)</f>
        <v>122.73</v>
      </c>
      <c r="AF355">
        <f>ROUND(IF(Table1_1[[#This Row],[Total_Purchases]]=0,0,(Table1_1[[#This Row],[Total_Spend]]*(Table1_1[[#This Row],[NumCatalogPurchases]]/Table1_1[[#This Row],[Total_Purchases]]))),2)</f>
        <v>24.55</v>
      </c>
      <c r="AG3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55" s="6">
        <f ca="1">YEAR(TODAY())-B355</f>
        <v>51</v>
      </c>
      <c r="AI3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55" t="s">
        <v>43</v>
      </c>
    </row>
    <row r="356" spans="1:36" x14ac:dyDescent="0.3">
      <c r="A356">
        <v>1772</v>
      </c>
      <c r="B356">
        <v>1975</v>
      </c>
      <c r="C356" t="s">
        <v>37</v>
      </c>
      <c r="D356" t="s">
        <v>33</v>
      </c>
      <c r="E356">
        <v>79174</v>
      </c>
      <c r="F356">
        <v>0</v>
      </c>
      <c r="G356">
        <v>0</v>
      </c>
      <c r="H356" s="2" t="str">
        <f ca="1">TEXT(Table1_1[[#This Row],[Dt_Customer]],"yyyy-mm-dd")</f>
        <v>2013-01-11</v>
      </c>
      <c r="I356">
        <v>2</v>
      </c>
      <c r="J356">
        <v>1074</v>
      </c>
      <c r="K356">
        <v>37</v>
      </c>
      <c r="L356">
        <v>518</v>
      </c>
      <c r="M356">
        <v>193</v>
      </c>
      <c r="N356">
        <v>92</v>
      </c>
      <c r="O356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f>Table1_1[[#This Row],[MntWines]]+Table1_1[[#This Row],[MntFruits]]+Table1_1[[#This Row],[MntMeatProducts]]+Table1_1[[#This Row],[MntFishProducts]]+Table1_1[[#This Row],[MntSweetProducts]]+Table1_1[[#This Row],[MntGoldProds]]</f>
        <v>2043</v>
      </c>
      <c r="AC356">
        <f>Table1_1[[#This Row],[NumWebPurchases]]+Table1_1[[#This Row],[NumCatalogPurchases]]+Table1_1[[#This Row],[NumStorePurchases]]</f>
        <v>18</v>
      </c>
      <c r="AD356">
        <f>ROUND(IF(Table1_1[[#This Row],[Total_Purchases]]=0,0,(Table1_1[[#This Row],[Total_Spend]]*(Table1_1[[#This Row],[NumWebPurchases]]/Table1_1[[#This Row],[Total_Purchases]]))),2)</f>
        <v>567.5</v>
      </c>
      <c r="AE356">
        <f>ROUND(IF(Table1_1[[#This Row],[Total_Purchases]]=0,0,(Table1_1[[#This Row],[Total_Spend]]*(Table1_1[[#This Row],[NumStorePurchases]]/Table1_1[[#This Row],[Total_Purchases]]))),2)</f>
        <v>794.5</v>
      </c>
      <c r="AF356">
        <f>ROUND(IF(Table1_1[[#This Row],[Total_Purchases]]=0,0,(Table1_1[[#This Row],[Total_Spend]]*(Table1_1[[#This Row],[NumCatalogPurchases]]/Table1_1[[#This Row],[Total_Purchases]]))),2)</f>
        <v>681</v>
      </c>
      <c r="AG3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56" s="6">
        <f ca="1">YEAR(TODAY())-B356</f>
        <v>51</v>
      </c>
      <c r="AI3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56" t="s">
        <v>32</v>
      </c>
    </row>
    <row r="357" spans="1:36" x14ac:dyDescent="0.3">
      <c r="A357">
        <v>1773</v>
      </c>
      <c r="B357">
        <v>1978</v>
      </c>
      <c r="C357" t="s">
        <v>38</v>
      </c>
      <c r="D357" t="s">
        <v>33</v>
      </c>
      <c r="E357">
        <v>12393</v>
      </c>
      <c r="F357">
        <v>0</v>
      </c>
      <c r="G357">
        <v>0</v>
      </c>
      <c r="H357" s="2" t="str">
        <f ca="1">TEXT(Table1_1[[#This Row],[Dt_Customer]],"yyyy-mm-dd")</f>
        <v>2012-12-04</v>
      </c>
      <c r="I357">
        <v>38</v>
      </c>
      <c r="J357">
        <v>5</v>
      </c>
      <c r="K357">
        <v>6</v>
      </c>
      <c r="L357">
        <v>15</v>
      </c>
      <c r="M357">
        <v>11</v>
      </c>
      <c r="N357">
        <v>7</v>
      </c>
      <c r="O357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357">
        <f>Table1_1[[#This Row],[NumWebPurchases]]+Table1_1[[#This Row],[NumCatalogPurchases]]+Table1_1[[#This Row],[NumStorePurchases]]</f>
        <v>5</v>
      </c>
      <c r="AD357">
        <f>ROUND(IF(Table1_1[[#This Row],[Total_Purchases]]=0,0,(Table1_1[[#This Row],[Total_Spend]]*(Table1_1[[#This Row],[NumWebPurchases]]/Table1_1[[#This Row],[Total_Purchases]]))),2)</f>
        <v>22.8</v>
      </c>
      <c r="AE357">
        <f>ROUND(IF(Table1_1[[#This Row],[Total_Purchases]]=0,0,(Table1_1[[#This Row],[Total_Spend]]*(Table1_1[[#This Row],[NumStorePurchases]]/Table1_1[[#This Row],[Total_Purchases]]))),2)</f>
        <v>34.200000000000003</v>
      </c>
      <c r="AF357">
        <f>ROUND(IF(Table1_1[[#This Row],[Total_Purchases]]=0,0,(Table1_1[[#This Row],[Total_Spend]]*(Table1_1[[#This Row],[NumCatalogPurchases]]/Table1_1[[#This Row],[Total_Purchases]]))),2)</f>
        <v>0</v>
      </c>
      <c r="AG3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57" s="6">
        <f ca="1">YEAR(TODAY())-B357</f>
        <v>48</v>
      </c>
      <c r="AI3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57" t="s">
        <v>43</v>
      </c>
    </row>
    <row r="358" spans="1:36" x14ac:dyDescent="0.3">
      <c r="A358">
        <v>1777</v>
      </c>
      <c r="B358">
        <v>1980</v>
      </c>
      <c r="C358" t="s">
        <v>44</v>
      </c>
      <c r="D358" t="s">
        <v>33</v>
      </c>
      <c r="E358">
        <v>25965</v>
      </c>
      <c r="F358">
        <v>0</v>
      </c>
      <c r="G358">
        <v>0</v>
      </c>
      <c r="H358" s="2" t="str">
        <f ca="1">TEXT(Table1_1[[#This Row],[Dt_Customer]],"yyyy-mm-dd")</f>
        <v>2012-09-07</v>
      </c>
      <c r="I358">
        <v>29</v>
      </c>
      <c r="J358">
        <v>2</v>
      </c>
      <c r="K358">
        <v>2</v>
      </c>
      <c r="L358">
        <v>11</v>
      </c>
      <c r="M358">
        <v>41</v>
      </c>
      <c r="N358">
        <v>7</v>
      </c>
      <c r="O358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>Table1_1[[#This Row],[MntWines]]+Table1_1[[#This Row],[MntFruits]]+Table1_1[[#This Row],[MntMeatProducts]]+Table1_1[[#This Row],[MntFishProducts]]+Table1_1[[#This Row],[MntSweetProducts]]+Table1_1[[#This Row],[MntGoldProds]]</f>
        <v>74</v>
      </c>
      <c r="AC358">
        <f>Table1_1[[#This Row],[NumWebPurchases]]+Table1_1[[#This Row],[NumCatalogPurchases]]+Table1_1[[#This Row],[NumStorePurchases]]</f>
        <v>5</v>
      </c>
      <c r="AD358">
        <f>ROUND(IF(Table1_1[[#This Row],[Total_Purchases]]=0,0,(Table1_1[[#This Row],[Total_Spend]]*(Table1_1[[#This Row],[NumWebPurchases]]/Table1_1[[#This Row],[Total_Purchases]]))),2)</f>
        <v>29.6</v>
      </c>
      <c r="AE358">
        <f>ROUND(IF(Table1_1[[#This Row],[Total_Purchases]]=0,0,(Table1_1[[#This Row],[Total_Spend]]*(Table1_1[[#This Row],[NumStorePurchases]]/Table1_1[[#This Row],[Total_Purchases]]))),2)</f>
        <v>44.4</v>
      </c>
      <c r="AF358">
        <f>ROUND(IF(Table1_1[[#This Row],[Total_Purchases]]=0,0,(Table1_1[[#This Row],[Total_Spend]]*(Table1_1[[#This Row],[NumCatalogPurchases]]/Table1_1[[#This Row],[Total_Purchases]]))),2)</f>
        <v>0</v>
      </c>
      <c r="AG3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58" s="6">
        <f ca="1">YEAR(TODAY())-B358</f>
        <v>46</v>
      </c>
      <c r="AI3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58" t="s">
        <v>30</v>
      </c>
    </row>
    <row r="359" spans="1:36" x14ac:dyDescent="0.3">
      <c r="A359">
        <v>1802</v>
      </c>
      <c r="B359">
        <v>1971</v>
      </c>
      <c r="C359" t="s">
        <v>28</v>
      </c>
      <c r="D359" t="s">
        <v>33</v>
      </c>
      <c r="E359">
        <v>64795</v>
      </c>
      <c r="F359">
        <v>0</v>
      </c>
      <c r="G359">
        <v>1</v>
      </c>
      <c r="H359" s="2" t="str">
        <f ca="1">TEXT(Table1_1[[#This Row],[Dt_Customer]],"yyyy-mm-dd")</f>
        <v>2013-01-17</v>
      </c>
      <c r="I359">
        <v>23</v>
      </c>
      <c r="J359">
        <v>412</v>
      </c>
      <c r="K359">
        <v>5</v>
      </c>
      <c r="L359">
        <v>119</v>
      </c>
      <c r="M359">
        <v>38</v>
      </c>
      <c r="N359">
        <v>29</v>
      </c>
      <c r="O359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f>Table1_1[[#This Row],[MntWines]]+Table1_1[[#This Row],[MntFruits]]+Table1_1[[#This Row],[MntMeatProducts]]+Table1_1[[#This Row],[MntFishProducts]]+Table1_1[[#This Row],[MntSweetProducts]]+Table1_1[[#This Row],[MntGoldProds]]</f>
        <v>680</v>
      </c>
      <c r="AC359">
        <f>Table1_1[[#This Row],[NumWebPurchases]]+Table1_1[[#This Row],[NumCatalogPurchases]]+Table1_1[[#This Row],[NumStorePurchases]]</f>
        <v>18</v>
      </c>
      <c r="AD359">
        <f>ROUND(IF(Table1_1[[#This Row],[Total_Purchases]]=0,0,(Table1_1[[#This Row],[Total_Spend]]*(Table1_1[[#This Row],[NumWebPurchases]]/Table1_1[[#This Row],[Total_Purchases]]))),2)</f>
        <v>113.33</v>
      </c>
      <c r="AE359">
        <f>ROUND(IF(Table1_1[[#This Row],[Total_Purchases]]=0,0,(Table1_1[[#This Row],[Total_Spend]]*(Table1_1[[#This Row],[NumStorePurchases]]/Table1_1[[#This Row],[Total_Purchases]]))),2)</f>
        <v>453.33</v>
      </c>
      <c r="AF359">
        <f>ROUND(IF(Table1_1[[#This Row],[Total_Purchases]]=0,0,(Table1_1[[#This Row],[Total_Spend]]*(Table1_1[[#This Row],[NumCatalogPurchases]]/Table1_1[[#This Row],[Total_Purchases]]))),2)</f>
        <v>113.33</v>
      </c>
      <c r="AG3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59" s="6">
        <f ca="1">YEAR(TODAY())-B359</f>
        <v>55</v>
      </c>
      <c r="AI3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59" t="s">
        <v>30</v>
      </c>
    </row>
    <row r="360" spans="1:36" x14ac:dyDescent="0.3">
      <c r="A360">
        <v>1818</v>
      </c>
      <c r="B360">
        <v>1971</v>
      </c>
      <c r="C360" t="s">
        <v>37</v>
      </c>
      <c r="D360" t="s">
        <v>35</v>
      </c>
      <c r="E360">
        <v>29732</v>
      </c>
      <c r="F360">
        <v>1</v>
      </c>
      <c r="G360">
        <v>0</v>
      </c>
      <c r="H360" s="2" t="str">
        <f ca="1">TEXT(Table1_1[[#This Row],[Dt_Customer]],"yyyy-mm-dd")</f>
        <v>2014-03-25</v>
      </c>
      <c r="I360">
        <v>23</v>
      </c>
      <c r="J360">
        <v>25</v>
      </c>
      <c r="K360">
        <v>0</v>
      </c>
      <c r="L360">
        <v>8</v>
      </c>
      <c r="M360">
        <v>0</v>
      </c>
      <c r="N360">
        <v>1</v>
      </c>
      <c r="O360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360">
        <f>Table1_1[[#This Row],[NumWebPurchases]]+Table1_1[[#This Row],[NumCatalogPurchases]]+Table1_1[[#This Row],[NumStorePurchases]]</f>
        <v>4</v>
      </c>
      <c r="AD360">
        <f>ROUND(IF(Table1_1[[#This Row],[Total_Purchases]]=0,0,(Table1_1[[#This Row],[Total_Spend]]*(Table1_1[[#This Row],[NumWebPurchases]]/Table1_1[[#This Row],[Total_Purchases]]))),2)</f>
        <v>19</v>
      </c>
      <c r="AE360">
        <f>ROUND(IF(Table1_1[[#This Row],[Total_Purchases]]=0,0,(Table1_1[[#This Row],[Total_Spend]]*(Table1_1[[#This Row],[NumStorePurchases]]/Table1_1[[#This Row],[Total_Purchases]]))),2)</f>
        <v>19</v>
      </c>
      <c r="AF360">
        <f>ROUND(IF(Table1_1[[#This Row],[Total_Purchases]]=0,0,(Table1_1[[#This Row],[Total_Spend]]*(Table1_1[[#This Row],[NumCatalogPurchases]]/Table1_1[[#This Row],[Total_Purchases]]))),2)</f>
        <v>0</v>
      </c>
      <c r="AG3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0" s="6">
        <f ca="1">YEAR(TODAY())-B360</f>
        <v>55</v>
      </c>
      <c r="AI3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60" t="s">
        <v>32</v>
      </c>
    </row>
    <row r="361" spans="1:36" x14ac:dyDescent="0.3">
      <c r="A361">
        <v>1826</v>
      </c>
      <c r="B361">
        <v>1970</v>
      </c>
      <c r="C361" t="s">
        <v>28</v>
      </c>
      <c r="D361" t="s">
        <v>29</v>
      </c>
      <c r="E361">
        <v>84835</v>
      </c>
      <c r="F361">
        <v>0</v>
      </c>
      <c r="G361">
        <v>0</v>
      </c>
      <c r="H361" s="2" t="str">
        <f ca="1">TEXT(Table1_1[[#This Row],[Dt_Customer]],"yyyy-mm-dd")</f>
        <v>2014-06-16</v>
      </c>
      <c r="I361">
        <v>0</v>
      </c>
      <c r="J361">
        <v>189</v>
      </c>
      <c r="K361">
        <v>104</v>
      </c>
      <c r="L361">
        <v>379</v>
      </c>
      <c r="M361">
        <v>111</v>
      </c>
      <c r="N361">
        <v>189</v>
      </c>
      <c r="O361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f>Table1_1[[#This Row],[MntWines]]+Table1_1[[#This Row],[MntFruits]]+Table1_1[[#This Row],[MntMeatProducts]]+Table1_1[[#This Row],[MntFishProducts]]+Table1_1[[#This Row],[MntSweetProducts]]+Table1_1[[#This Row],[MntGoldProds]]</f>
        <v>1190</v>
      </c>
      <c r="AC361">
        <f>Table1_1[[#This Row],[NumWebPurchases]]+Table1_1[[#This Row],[NumCatalogPurchases]]+Table1_1[[#This Row],[NumStorePurchases]]</f>
        <v>14</v>
      </c>
      <c r="AD361">
        <f>ROUND(IF(Table1_1[[#This Row],[Total_Purchases]]=0,0,(Table1_1[[#This Row],[Total_Spend]]*(Table1_1[[#This Row],[NumWebPurchases]]/Table1_1[[#This Row],[Total_Purchases]]))),2)</f>
        <v>340</v>
      </c>
      <c r="AE361">
        <f>ROUND(IF(Table1_1[[#This Row],[Total_Purchases]]=0,0,(Table1_1[[#This Row],[Total_Spend]]*(Table1_1[[#This Row],[NumStorePurchases]]/Table1_1[[#This Row],[Total_Purchases]]))),2)</f>
        <v>510</v>
      </c>
      <c r="AF361">
        <f>ROUND(IF(Table1_1[[#This Row],[Total_Purchases]]=0,0,(Table1_1[[#This Row],[Total_Spend]]*(Table1_1[[#This Row],[NumCatalogPurchases]]/Table1_1[[#This Row],[Total_Purchases]]))),2)</f>
        <v>340</v>
      </c>
      <c r="AG3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61" s="6">
        <f ca="1">YEAR(TODAY())-B361</f>
        <v>56</v>
      </c>
      <c r="AI3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61" t="s">
        <v>30</v>
      </c>
    </row>
    <row r="362" spans="1:36" x14ac:dyDescent="0.3">
      <c r="A362">
        <v>1829</v>
      </c>
      <c r="B362">
        <v>1961</v>
      </c>
      <c r="C362" t="s">
        <v>37</v>
      </c>
      <c r="D362" t="s">
        <v>29</v>
      </c>
      <c r="E362">
        <v>54959</v>
      </c>
      <c r="F362">
        <v>0</v>
      </c>
      <c r="G362">
        <v>1</v>
      </c>
      <c r="H362" s="2" t="str">
        <f ca="1">TEXT(Table1_1[[#This Row],[Dt_Customer]],"yyyy-mm-dd")</f>
        <v>2013-01-19</v>
      </c>
      <c r="I362">
        <v>55</v>
      </c>
      <c r="J362">
        <v>1148</v>
      </c>
      <c r="K362">
        <v>0</v>
      </c>
      <c r="L362">
        <v>60</v>
      </c>
      <c r="M362">
        <v>0</v>
      </c>
      <c r="N362">
        <v>0</v>
      </c>
      <c r="O36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f>Table1_1[[#This Row],[MntWines]]+Table1_1[[#This Row],[MntFruits]]+Table1_1[[#This Row],[MntMeatProducts]]+Table1_1[[#This Row],[MntFishProducts]]+Table1_1[[#This Row],[MntSweetProducts]]+Table1_1[[#This Row],[MntGoldProds]]</f>
        <v>1232</v>
      </c>
      <c r="AC362">
        <f>Table1_1[[#This Row],[NumWebPurchases]]+Table1_1[[#This Row],[NumCatalogPurchases]]+Table1_1[[#This Row],[NumStorePurchases]]</f>
        <v>18</v>
      </c>
      <c r="AD362">
        <f>ROUND(IF(Table1_1[[#This Row],[Total_Purchases]]=0,0,(Table1_1[[#This Row],[Total_Spend]]*(Table1_1[[#This Row],[NumWebPurchases]]/Table1_1[[#This Row],[Total_Purchases]]))),2)</f>
        <v>616</v>
      </c>
      <c r="AE362">
        <f>ROUND(IF(Table1_1[[#This Row],[Total_Purchases]]=0,0,(Table1_1[[#This Row],[Total_Spend]]*(Table1_1[[#This Row],[NumStorePurchases]]/Table1_1[[#This Row],[Total_Purchases]]))),2)</f>
        <v>273.77999999999997</v>
      </c>
      <c r="AF362">
        <f>ROUND(IF(Table1_1[[#This Row],[Total_Purchases]]=0,0,(Table1_1[[#This Row],[Total_Spend]]*(Table1_1[[#This Row],[NumCatalogPurchases]]/Table1_1[[#This Row],[Total_Purchases]]))),2)</f>
        <v>342.22</v>
      </c>
      <c r="AG3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62" s="6">
        <f ca="1">YEAR(TODAY())-B362</f>
        <v>65</v>
      </c>
      <c r="AI3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62" t="s">
        <v>30</v>
      </c>
    </row>
    <row r="363" spans="1:36" x14ac:dyDescent="0.3">
      <c r="A363">
        <v>1833</v>
      </c>
      <c r="B363">
        <v>1974</v>
      </c>
      <c r="C363" t="s">
        <v>37</v>
      </c>
      <c r="D363" t="s">
        <v>31</v>
      </c>
      <c r="E363">
        <v>39190</v>
      </c>
      <c r="F363">
        <v>1</v>
      </c>
      <c r="G363">
        <v>0</v>
      </c>
      <c r="H363" s="2" t="str">
        <f ca="1">TEXT(Table1_1[[#This Row],[Dt_Customer]],"yyyy-mm-dd")</f>
        <v>2014-04-26</v>
      </c>
      <c r="I363">
        <v>91</v>
      </c>
      <c r="J363">
        <v>68</v>
      </c>
      <c r="K363">
        <v>8</v>
      </c>
      <c r="L363">
        <v>18</v>
      </c>
      <c r="M363">
        <v>19</v>
      </c>
      <c r="N363">
        <v>8</v>
      </c>
      <c r="O363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f>Table1_1[[#This Row],[MntWines]]+Table1_1[[#This Row],[MntFruits]]+Table1_1[[#This Row],[MntMeatProducts]]+Table1_1[[#This Row],[MntFishProducts]]+Table1_1[[#This Row],[MntSweetProducts]]+Table1_1[[#This Row],[MntGoldProds]]</f>
        <v>133</v>
      </c>
      <c r="AC363">
        <f>Table1_1[[#This Row],[NumWebPurchases]]+Table1_1[[#This Row],[NumCatalogPurchases]]+Table1_1[[#This Row],[NumStorePurchases]]</f>
        <v>7</v>
      </c>
      <c r="AD363">
        <f>ROUND(IF(Table1_1[[#This Row],[Total_Purchases]]=0,0,(Table1_1[[#This Row],[Total_Spend]]*(Table1_1[[#This Row],[NumWebPurchases]]/Table1_1[[#This Row],[Total_Purchases]]))),2)</f>
        <v>38</v>
      </c>
      <c r="AE363">
        <f>ROUND(IF(Table1_1[[#This Row],[Total_Purchases]]=0,0,(Table1_1[[#This Row],[Total_Spend]]*(Table1_1[[#This Row],[NumStorePurchases]]/Table1_1[[#This Row],[Total_Purchases]]))),2)</f>
        <v>76</v>
      </c>
      <c r="AF363">
        <f>ROUND(IF(Table1_1[[#This Row],[Total_Purchases]]=0,0,(Table1_1[[#This Row],[Total_Spend]]*(Table1_1[[#This Row],[NumCatalogPurchases]]/Table1_1[[#This Row],[Total_Purchases]]))),2)</f>
        <v>19</v>
      </c>
      <c r="AG3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3" s="6">
        <f ca="1">YEAR(TODAY())-B363</f>
        <v>52</v>
      </c>
      <c r="AI3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63" t="s">
        <v>30</v>
      </c>
    </row>
    <row r="364" spans="1:36" x14ac:dyDescent="0.3">
      <c r="A364">
        <v>1834</v>
      </c>
      <c r="B364">
        <v>1978</v>
      </c>
      <c r="C364" t="s">
        <v>41</v>
      </c>
      <c r="D364" t="s">
        <v>31</v>
      </c>
      <c r="E364">
        <v>35544</v>
      </c>
      <c r="F364">
        <v>1</v>
      </c>
      <c r="G364">
        <v>0</v>
      </c>
      <c r="H364" s="2" t="str">
        <f ca="1">TEXT(Table1_1[[#This Row],[Dt_Customer]],"yyyy-mm-dd")</f>
        <v>2014-03-08</v>
      </c>
      <c r="I364">
        <v>77</v>
      </c>
      <c r="J364">
        <v>30</v>
      </c>
      <c r="K364">
        <v>5</v>
      </c>
      <c r="L364">
        <v>23</v>
      </c>
      <c r="M364">
        <v>4</v>
      </c>
      <c r="N364">
        <v>1</v>
      </c>
      <c r="O364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364">
        <f>Table1_1[[#This Row],[NumWebPurchases]]+Table1_1[[#This Row],[NumCatalogPurchases]]+Table1_1[[#This Row],[NumStorePurchases]]</f>
        <v>5</v>
      </c>
      <c r="AD364">
        <f>ROUND(IF(Table1_1[[#This Row],[Total_Purchases]]=0,0,(Table1_1[[#This Row],[Total_Spend]]*(Table1_1[[#This Row],[NumWebPurchases]]/Table1_1[[#This Row],[Total_Purchases]]))),2)</f>
        <v>26.8</v>
      </c>
      <c r="AE364">
        <f>ROUND(IF(Table1_1[[#This Row],[Total_Purchases]]=0,0,(Table1_1[[#This Row],[Total_Spend]]*(Table1_1[[#This Row],[NumStorePurchases]]/Table1_1[[#This Row],[Total_Purchases]]))),2)</f>
        <v>40.200000000000003</v>
      </c>
      <c r="AF364">
        <f>ROUND(IF(Table1_1[[#This Row],[Total_Purchases]]=0,0,(Table1_1[[#This Row],[Total_Spend]]*(Table1_1[[#This Row],[NumCatalogPurchases]]/Table1_1[[#This Row],[Total_Purchases]]))),2)</f>
        <v>0</v>
      </c>
      <c r="AG3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4" s="6">
        <f ca="1">YEAR(TODAY())-B364</f>
        <v>48</v>
      </c>
      <c r="AI3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64" t="s">
        <v>43</v>
      </c>
    </row>
    <row r="365" spans="1:36" x14ac:dyDescent="0.3">
      <c r="A365">
        <v>1839</v>
      </c>
      <c r="B365">
        <v>1974</v>
      </c>
      <c r="C365" t="s">
        <v>28</v>
      </c>
      <c r="D365" t="s">
        <v>31</v>
      </c>
      <c r="E365">
        <v>43322</v>
      </c>
      <c r="F365">
        <v>0</v>
      </c>
      <c r="G365">
        <v>0</v>
      </c>
      <c r="H365" s="2" t="str">
        <f ca="1">TEXT(Table1_1[[#This Row],[Dt_Customer]],"yyyy-mm-dd")</f>
        <v>2014-04-21</v>
      </c>
      <c r="I365">
        <v>25</v>
      </c>
      <c r="J365">
        <v>56</v>
      </c>
      <c r="K365">
        <v>7</v>
      </c>
      <c r="L365">
        <v>48</v>
      </c>
      <c r="M365">
        <v>10</v>
      </c>
      <c r="N365">
        <v>2</v>
      </c>
      <c r="O365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>Table1_1[[#This Row],[MntWines]]+Table1_1[[#This Row],[MntFruits]]+Table1_1[[#This Row],[MntMeatProducts]]+Table1_1[[#This Row],[MntFishProducts]]+Table1_1[[#This Row],[MntSweetProducts]]+Table1_1[[#This Row],[MntGoldProds]]</f>
        <v>141</v>
      </c>
      <c r="AC365">
        <f>Table1_1[[#This Row],[NumWebPurchases]]+Table1_1[[#This Row],[NumCatalogPurchases]]+Table1_1[[#This Row],[NumStorePurchases]]</f>
        <v>7</v>
      </c>
      <c r="AD365">
        <f>ROUND(IF(Table1_1[[#This Row],[Total_Purchases]]=0,0,(Table1_1[[#This Row],[Total_Spend]]*(Table1_1[[#This Row],[NumWebPurchases]]/Table1_1[[#This Row],[Total_Purchases]]))),2)</f>
        <v>60.43</v>
      </c>
      <c r="AE365">
        <f>ROUND(IF(Table1_1[[#This Row],[Total_Purchases]]=0,0,(Table1_1[[#This Row],[Total_Spend]]*(Table1_1[[#This Row],[NumStorePurchases]]/Table1_1[[#This Row],[Total_Purchases]]))),2)</f>
        <v>80.569999999999993</v>
      </c>
      <c r="AF365">
        <f>ROUND(IF(Table1_1[[#This Row],[Total_Purchases]]=0,0,(Table1_1[[#This Row],[Total_Spend]]*(Table1_1[[#This Row],[NumCatalogPurchases]]/Table1_1[[#This Row],[Total_Purchases]]))),2)</f>
        <v>0</v>
      </c>
      <c r="AG3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5" s="6">
        <f ca="1">YEAR(TODAY())-B365</f>
        <v>52</v>
      </c>
      <c r="AI3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65" t="s">
        <v>40</v>
      </c>
    </row>
    <row r="366" spans="1:36" x14ac:dyDescent="0.3">
      <c r="A366">
        <v>1857</v>
      </c>
      <c r="B366">
        <v>1952</v>
      </c>
      <c r="C366" t="s">
        <v>28</v>
      </c>
      <c r="D366" t="s">
        <v>31</v>
      </c>
      <c r="E366">
        <v>47139</v>
      </c>
      <c r="F366">
        <v>1</v>
      </c>
      <c r="G366">
        <v>1</v>
      </c>
      <c r="H366" s="2" t="str">
        <f ca="1">TEXT(Table1_1[[#This Row],[Dt_Customer]],"yyyy-mm-dd")</f>
        <v>2014-03-06</v>
      </c>
      <c r="I366">
        <v>2</v>
      </c>
      <c r="J366">
        <v>46</v>
      </c>
      <c r="K366">
        <v>0</v>
      </c>
      <c r="L366">
        <v>12</v>
      </c>
      <c r="M366">
        <v>0</v>
      </c>
      <c r="N366">
        <v>2</v>
      </c>
      <c r="O366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f>Table1_1[[#This Row],[MntWines]]+Table1_1[[#This Row],[MntFruits]]+Table1_1[[#This Row],[MntMeatProducts]]+Table1_1[[#This Row],[MntFishProducts]]+Table1_1[[#This Row],[MntSweetProducts]]+Table1_1[[#This Row],[MntGoldProds]]</f>
        <v>83</v>
      </c>
      <c r="AC366">
        <f>Table1_1[[#This Row],[NumWebPurchases]]+Table1_1[[#This Row],[NumCatalogPurchases]]+Table1_1[[#This Row],[NumStorePurchases]]</f>
        <v>5</v>
      </c>
      <c r="AD366">
        <f>ROUND(IF(Table1_1[[#This Row],[Total_Purchases]]=0,0,(Table1_1[[#This Row],[Total_Spend]]*(Table1_1[[#This Row],[NumWebPurchases]]/Table1_1[[#This Row],[Total_Purchases]]))),2)</f>
        <v>33.200000000000003</v>
      </c>
      <c r="AE366">
        <f>ROUND(IF(Table1_1[[#This Row],[Total_Purchases]]=0,0,(Table1_1[[#This Row],[Total_Spend]]*(Table1_1[[#This Row],[NumStorePurchases]]/Table1_1[[#This Row],[Total_Purchases]]))),2)</f>
        <v>33.200000000000003</v>
      </c>
      <c r="AF366">
        <f>ROUND(IF(Table1_1[[#This Row],[Total_Purchases]]=0,0,(Table1_1[[#This Row],[Total_Spend]]*(Table1_1[[#This Row],[NumCatalogPurchases]]/Table1_1[[#This Row],[Total_Purchases]]))),2)</f>
        <v>16.600000000000001</v>
      </c>
      <c r="AG3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6" s="6">
        <f ca="1">YEAR(TODAY())-B366</f>
        <v>74</v>
      </c>
      <c r="AI3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66" t="s">
        <v>30</v>
      </c>
    </row>
    <row r="367" spans="1:36" x14ac:dyDescent="0.3">
      <c r="A367">
        <v>1859</v>
      </c>
      <c r="B367">
        <v>1972</v>
      </c>
      <c r="C367" t="s">
        <v>41</v>
      </c>
      <c r="D367" t="s">
        <v>33</v>
      </c>
      <c r="E367">
        <v>75251</v>
      </c>
      <c r="F367">
        <v>0</v>
      </c>
      <c r="G367">
        <v>0</v>
      </c>
      <c r="H367" s="2" t="str">
        <f ca="1">TEXT(Table1_1[[#This Row],[Dt_Customer]],"yyyy-mm-dd")</f>
        <v>2012-08-27</v>
      </c>
      <c r="I367">
        <v>34</v>
      </c>
      <c r="J367">
        <v>721</v>
      </c>
      <c r="K367">
        <v>111</v>
      </c>
      <c r="L367">
        <v>925</v>
      </c>
      <c r="M367">
        <v>97</v>
      </c>
      <c r="N367">
        <v>18</v>
      </c>
      <c r="O367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f>Table1_1[[#This Row],[MntWines]]+Table1_1[[#This Row],[MntFruits]]+Table1_1[[#This Row],[MntMeatProducts]]+Table1_1[[#This Row],[MntFishProducts]]+Table1_1[[#This Row],[MntSweetProducts]]+Table1_1[[#This Row],[MntGoldProds]]</f>
        <v>1890</v>
      </c>
      <c r="AC367">
        <f>Table1_1[[#This Row],[NumWebPurchases]]+Table1_1[[#This Row],[NumCatalogPurchases]]+Table1_1[[#This Row],[NumStorePurchases]]</f>
        <v>18</v>
      </c>
      <c r="AD367">
        <f>ROUND(IF(Table1_1[[#This Row],[Total_Purchases]]=0,0,(Table1_1[[#This Row],[Total_Spend]]*(Table1_1[[#This Row],[NumWebPurchases]]/Table1_1[[#This Row],[Total_Purchases]]))),2)</f>
        <v>735</v>
      </c>
      <c r="AE367">
        <f>ROUND(IF(Table1_1[[#This Row],[Total_Purchases]]=0,0,(Table1_1[[#This Row],[Total_Spend]]*(Table1_1[[#This Row],[NumStorePurchases]]/Table1_1[[#This Row],[Total_Purchases]]))),2)</f>
        <v>525</v>
      </c>
      <c r="AF367">
        <f>ROUND(IF(Table1_1[[#This Row],[Total_Purchases]]=0,0,(Table1_1[[#This Row],[Total_Spend]]*(Table1_1[[#This Row],[NumCatalogPurchases]]/Table1_1[[#This Row],[Total_Purchases]]))),2)</f>
        <v>630</v>
      </c>
      <c r="AG3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67" s="6">
        <f ca="1">YEAR(TODAY())-B367</f>
        <v>54</v>
      </c>
      <c r="AI3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67" t="s">
        <v>39</v>
      </c>
    </row>
    <row r="368" spans="1:36" x14ac:dyDescent="0.3">
      <c r="A368">
        <v>1867</v>
      </c>
      <c r="B368">
        <v>1957</v>
      </c>
      <c r="C368" t="s">
        <v>28</v>
      </c>
      <c r="D368" t="s">
        <v>31</v>
      </c>
      <c r="E368">
        <v>64849</v>
      </c>
      <c r="F368">
        <v>0</v>
      </c>
      <c r="G368">
        <v>0</v>
      </c>
      <c r="H368" s="2" t="str">
        <f ca="1">TEXT(Table1_1[[#This Row],[Dt_Customer]],"yyyy-mm-dd")</f>
        <v>2012-11-13</v>
      </c>
      <c r="I368">
        <v>42</v>
      </c>
      <c r="J368">
        <v>652</v>
      </c>
      <c r="K368">
        <v>48</v>
      </c>
      <c r="L368">
        <v>350</v>
      </c>
      <c r="M368">
        <v>94</v>
      </c>
      <c r="N368">
        <v>84</v>
      </c>
      <c r="O368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f>Table1_1[[#This Row],[MntWines]]+Table1_1[[#This Row],[MntFruits]]+Table1_1[[#This Row],[MntMeatProducts]]+Table1_1[[#This Row],[MntFishProducts]]+Table1_1[[#This Row],[MntSweetProducts]]+Table1_1[[#This Row],[MntGoldProds]]</f>
        <v>1336</v>
      </c>
      <c r="AC368">
        <f>Table1_1[[#This Row],[NumWebPurchases]]+Table1_1[[#This Row],[NumCatalogPurchases]]+Table1_1[[#This Row],[NumStorePurchases]]</f>
        <v>18</v>
      </c>
      <c r="AD368">
        <f>ROUND(IF(Table1_1[[#This Row],[Total_Purchases]]=0,0,(Table1_1[[#This Row],[Total_Spend]]*(Table1_1[[#This Row],[NumWebPurchases]]/Table1_1[[#This Row],[Total_Purchases]]))),2)</f>
        <v>668</v>
      </c>
      <c r="AE368">
        <f>ROUND(IF(Table1_1[[#This Row],[Total_Purchases]]=0,0,(Table1_1[[#This Row],[Total_Spend]]*(Table1_1[[#This Row],[NumStorePurchases]]/Table1_1[[#This Row],[Total_Purchases]]))),2)</f>
        <v>445.33</v>
      </c>
      <c r="AF368">
        <f>ROUND(IF(Table1_1[[#This Row],[Total_Purchases]]=0,0,(Table1_1[[#This Row],[Total_Spend]]*(Table1_1[[#This Row],[NumCatalogPurchases]]/Table1_1[[#This Row],[Total_Purchases]]))),2)</f>
        <v>222.67</v>
      </c>
      <c r="AG3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68" s="6">
        <f ca="1">YEAR(TODAY())-B368</f>
        <v>69</v>
      </c>
      <c r="AI3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68" t="s">
        <v>30</v>
      </c>
    </row>
    <row r="369" spans="1:36" x14ac:dyDescent="0.3">
      <c r="A369">
        <v>1876</v>
      </c>
      <c r="B369">
        <v>1990</v>
      </c>
      <c r="C369" t="s">
        <v>28</v>
      </c>
      <c r="D369" t="s">
        <v>33</v>
      </c>
      <c r="E369">
        <v>18929</v>
      </c>
      <c r="F369">
        <v>0</v>
      </c>
      <c r="G369">
        <v>0</v>
      </c>
      <c r="H369" s="2" t="str">
        <f ca="1">TEXT(Table1_1[[#This Row],[Dt_Customer]],"yyyy-mm-dd")</f>
        <v>2013-02-16</v>
      </c>
      <c r="I369">
        <v>15</v>
      </c>
      <c r="J369">
        <v>32</v>
      </c>
      <c r="K369">
        <v>0</v>
      </c>
      <c r="L369">
        <v>8</v>
      </c>
      <c r="M369">
        <v>23</v>
      </c>
      <c r="N369">
        <v>4</v>
      </c>
      <c r="O369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f>Table1_1[[#This Row],[MntWines]]+Table1_1[[#This Row],[MntFruits]]+Table1_1[[#This Row],[MntMeatProducts]]+Table1_1[[#This Row],[MntFishProducts]]+Table1_1[[#This Row],[MntSweetProducts]]+Table1_1[[#This Row],[MntGoldProds]]</f>
        <v>85</v>
      </c>
      <c r="AC369">
        <f>Table1_1[[#This Row],[NumWebPurchases]]+Table1_1[[#This Row],[NumCatalogPurchases]]+Table1_1[[#This Row],[NumStorePurchases]]</f>
        <v>5</v>
      </c>
      <c r="AD369">
        <f>ROUND(IF(Table1_1[[#This Row],[Total_Purchases]]=0,0,(Table1_1[[#This Row],[Total_Spend]]*(Table1_1[[#This Row],[NumWebPurchases]]/Table1_1[[#This Row],[Total_Purchases]]))),2)</f>
        <v>17</v>
      </c>
      <c r="AE369">
        <f>ROUND(IF(Table1_1[[#This Row],[Total_Purchases]]=0,0,(Table1_1[[#This Row],[Total_Spend]]*(Table1_1[[#This Row],[NumStorePurchases]]/Table1_1[[#This Row],[Total_Purchases]]))),2)</f>
        <v>68</v>
      </c>
      <c r="AF369">
        <f>ROUND(IF(Table1_1[[#This Row],[Total_Purchases]]=0,0,(Table1_1[[#This Row],[Total_Spend]]*(Table1_1[[#This Row],[NumCatalogPurchases]]/Table1_1[[#This Row],[Total_Purchases]]))),2)</f>
        <v>0</v>
      </c>
      <c r="AG3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69" s="6">
        <f ca="1">YEAR(TODAY())-B369</f>
        <v>36</v>
      </c>
      <c r="AI3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69" t="s">
        <v>40</v>
      </c>
    </row>
    <row r="370" spans="1:36" x14ac:dyDescent="0.3">
      <c r="A370">
        <v>1878</v>
      </c>
      <c r="B370">
        <v>1985</v>
      </c>
      <c r="C370" t="s">
        <v>38</v>
      </c>
      <c r="D370" t="s">
        <v>33</v>
      </c>
      <c r="E370">
        <v>23148</v>
      </c>
      <c r="F370">
        <v>0</v>
      </c>
      <c r="G370">
        <v>0</v>
      </c>
      <c r="H370" s="2" t="str">
        <f ca="1">TEXT(Table1_1[[#This Row],[Dt_Customer]],"yyyy-mm-dd")</f>
        <v>2014-02-18</v>
      </c>
      <c r="I370">
        <v>83</v>
      </c>
      <c r="J370">
        <v>4</v>
      </c>
      <c r="K370">
        <v>6</v>
      </c>
      <c r="L370">
        <v>8</v>
      </c>
      <c r="M370">
        <v>6</v>
      </c>
      <c r="N370">
        <v>3</v>
      </c>
      <c r="O370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370">
        <f>Table1_1[[#This Row],[NumWebPurchases]]+Table1_1[[#This Row],[NumCatalogPurchases]]+Table1_1[[#This Row],[NumStorePurchases]]</f>
        <v>5</v>
      </c>
      <c r="AD370">
        <f>ROUND(IF(Table1_1[[#This Row],[Total_Purchases]]=0,0,(Table1_1[[#This Row],[Total_Spend]]*(Table1_1[[#This Row],[NumWebPurchases]]/Table1_1[[#This Row],[Total_Purchases]]))),2)</f>
        <v>14.8</v>
      </c>
      <c r="AE370">
        <f>ROUND(IF(Table1_1[[#This Row],[Total_Purchases]]=0,0,(Table1_1[[#This Row],[Total_Spend]]*(Table1_1[[#This Row],[NumStorePurchases]]/Table1_1[[#This Row],[Total_Purchases]]))),2)</f>
        <v>22.2</v>
      </c>
      <c r="AF370">
        <f>ROUND(IF(Table1_1[[#This Row],[Total_Purchases]]=0,0,(Table1_1[[#This Row],[Total_Spend]]*(Table1_1[[#This Row],[NumCatalogPurchases]]/Table1_1[[#This Row],[Total_Purchases]]))),2)</f>
        <v>0</v>
      </c>
      <c r="AG3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70" s="6">
        <f ca="1">YEAR(TODAY())-B370</f>
        <v>41</v>
      </c>
      <c r="AI3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70" t="s">
        <v>30</v>
      </c>
    </row>
    <row r="371" spans="1:36" x14ac:dyDescent="0.3">
      <c r="A371">
        <v>1880</v>
      </c>
      <c r="B371">
        <v>1959</v>
      </c>
      <c r="C371" t="s">
        <v>37</v>
      </c>
      <c r="D371" t="s">
        <v>35</v>
      </c>
      <c r="E371">
        <v>53537</v>
      </c>
      <c r="F371">
        <v>1</v>
      </c>
      <c r="G371">
        <v>1</v>
      </c>
      <c r="H371" s="2" t="str">
        <f ca="1">TEXT(Table1_1[[#This Row],[Dt_Customer]],"yyyy-mm-dd")</f>
        <v>2014-01-30</v>
      </c>
      <c r="I371">
        <v>17</v>
      </c>
      <c r="J371">
        <v>81</v>
      </c>
      <c r="K371">
        <v>0</v>
      </c>
      <c r="L371">
        <v>6</v>
      </c>
      <c r="M371">
        <v>0</v>
      </c>
      <c r="N371">
        <v>0</v>
      </c>
      <c r="O371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>Table1_1[[#This Row],[MntWines]]+Table1_1[[#This Row],[MntFruits]]+Table1_1[[#This Row],[MntMeatProducts]]+Table1_1[[#This Row],[MntFishProducts]]+Table1_1[[#This Row],[MntSweetProducts]]+Table1_1[[#This Row],[MntGoldProds]]</f>
        <v>93</v>
      </c>
      <c r="AC371">
        <f>Table1_1[[#This Row],[NumWebPurchases]]+Table1_1[[#This Row],[NumCatalogPurchases]]+Table1_1[[#This Row],[NumStorePurchases]]</f>
        <v>6</v>
      </c>
      <c r="AD371">
        <f>ROUND(IF(Table1_1[[#This Row],[Total_Purchases]]=0,0,(Table1_1[[#This Row],[Total_Spend]]*(Table1_1[[#This Row],[NumWebPurchases]]/Table1_1[[#This Row],[Total_Purchases]]))),2)</f>
        <v>31</v>
      </c>
      <c r="AE371">
        <f>ROUND(IF(Table1_1[[#This Row],[Total_Purchases]]=0,0,(Table1_1[[#This Row],[Total_Spend]]*(Table1_1[[#This Row],[NumStorePurchases]]/Table1_1[[#This Row],[Total_Purchases]]))),2)</f>
        <v>46.5</v>
      </c>
      <c r="AF371">
        <f>ROUND(IF(Table1_1[[#This Row],[Total_Purchases]]=0,0,(Table1_1[[#This Row],[Total_Spend]]*(Table1_1[[#This Row],[NumCatalogPurchases]]/Table1_1[[#This Row],[Total_Purchases]]))),2)</f>
        <v>15.5</v>
      </c>
      <c r="AG3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71" s="6">
        <f ca="1">YEAR(TODAY())-B371</f>
        <v>67</v>
      </c>
      <c r="AI3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71" t="s">
        <v>40</v>
      </c>
    </row>
    <row r="372" spans="1:36" x14ac:dyDescent="0.3">
      <c r="A372">
        <v>1890</v>
      </c>
      <c r="B372">
        <v>1971</v>
      </c>
      <c r="C372" t="s">
        <v>38</v>
      </c>
      <c r="D372" t="s">
        <v>35</v>
      </c>
      <c r="E372">
        <v>42033</v>
      </c>
      <c r="F372">
        <v>1</v>
      </c>
      <c r="G372">
        <v>1</v>
      </c>
      <c r="H372" s="2" t="str">
        <f ca="1">TEXT(Table1_1[[#This Row],[Dt_Customer]],"yyyy-mm-dd")</f>
        <v>2012-09-19</v>
      </c>
      <c r="I372">
        <v>95</v>
      </c>
      <c r="J372">
        <v>11</v>
      </c>
      <c r="K372">
        <v>1</v>
      </c>
      <c r="L372">
        <v>4</v>
      </c>
      <c r="M372">
        <v>2</v>
      </c>
      <c r="N372">
        <v>0</v>
      </c>
      <c r="O37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372">
        <f>Table1_1[[#This Row],[NumWebPurchases]]+Table1_1[[#This Row],[NumCatalogPurchases]]+Table1_1[[#This Row],[NumStorePurchases]]</f>
        <v>3</v>
      </c>
      <c r="AD372">
        <f>ROUND(IF(Table1_1[[#This Row],[Total_Purchases]]=0,0,(Table1_1[[#This Row],[Total_Spend]]*(Table1_1[[#This Row],[NumWebPurchases]]/Table1_1[[#This Row],[Total_Purchases]]))),2)</f>
        <v>8.33</v>
      </c>
      <c r="AE372">
        <f>ROUND(IF(Table1_1[[#This Row],[Total_Purchases]]=0,0,(Table1_1[[#This Row],[Total_Spend]]*(Table1_1[[#This Row],[NumStorePurchases]]/Table1_1[[#This Row],[Total_Purchases]]))),2)</f>
        <v>16.670000000000002</v>
      </c>
      <c r="AF372">
        <f>ROUND(IF(Table1_1[[#This Row],[Total_Purchases]]=0,0,(Table1_1[[#This Row],[Total_Spend]]*(Table1_1[[#This Row],[NumCatalogPurchases]]/Table1_1[[#This Row],[Total_Purchases]]))),2)</f>
        <v>0</v>
      </c>
      <c r="AG3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72" s="6">
        <f ca="1">YEAR(TODAY())-B372</f>
        <v>55</v>
      </c>
      <c r="AI3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72" t="s">
        <v>30</v>
      </c>
    </row>
    <row r="373" spans="1:36" x14ac:dyDescent="0.3">
      <c r="A373">
        <v>1891</v>
      </c>
      <c r="B373">
        <v>1980</v>
      </c>
      <c r="C373" t="s">
        <v>41</v>
      </c>
      <c r="D373" t="s">
        <v>29</v>
      </c>
      <c r="E373">
        <v>78789</v>
      </c>
      <c r="F373">
        <v>0</v>
      </c>
      <c r="G373">
        <v>0</v>
      </c>
      <c r="H373" s="2" t="str">
        <f ca="1">TEXT(Table1_1[[#This Row],[Dt_Customer]],"yyyy-mm-dd")</f>
        <v>2012-08-08</v>
      </c>
      <c r="I373">
        <v>12</v>
      </c>
      <c r="J373">
        <v>667</v>
      </c>
      <c r="K373">
        <v>50</v>
      </c>
      <c r="L373">
        <v>850</v>
      </c>
      <c r="M373">
        <v>21</v>
      </c>
      <c r="N373">
        <v>83</v>
      </c>
      <c r="O373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f>Table1_1[[#This Row],[MntWines]]+Table1_1[[#This Row],[MntFruits]]+Table1_1[[#This Row],[MntMeatProducts]]+Table1_1[[#This Row],[MntFishProducts]]+Table1_1[[#This Row],[MntSweetProducts]]+Table1_1[[#This Row],[MntGoldProds]]</f>
        <v>1754</v>
      </c>
      <c r="AC373">
        <f>Table1_1[[#This Row],[NumWebPurchases]]+Table1_1[[#This Row],[NumCatalogPurchases]]+Table1_1[[#This Row],[NumStorePurchases]]</f>
        <v>15</v>
      </c>
      <c r="AD373">
        <f>ROUND(IF(Table1_1[[#This Row],[Total_Purchases]]=0,0,(Table1_1[[#This Row],[Total_Spend]]*(Table1_1[[#This Row],[NumWebPurchases]]/Table1_1[[#This Row],[Total_Purchases]]))),2)</f>
        <v>467.73</v>
      </c>
      <c r="AE373">
        <f>ROUND(IF(Table1_1[[#This Row],[Total_Purchases]]=0,0,(Table1_1[[#This Row],[Total_Spend]]*(Table1_1[[#This Row],[NumStorePurchases]]/Table1_1[[#This Row],[Total_Purchases]]))),2)</f>
        <v>584.66999999999996</v>
      </c>
      <c r="AF373">
        <f>ROUND(IF(Table1_1[[#This Row],[Total_Purchases]]=0,0,(Table1_1[[#This Row],[Total_Spend]]*(Table1_1[[#This Row],[NumCatalogPurchases]]/Table1_1[[#This Row],[Total_Purchases]]))),2)</f>
        <v>701.6</v>
      </c>
      <c r="AG3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73" s="6">
        <f ca="1">YEAR(TODAY())-B373</f>
        <v>46</v>
      </c>
      <c r="AI3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73" t="s">
        <v>30</v>
      </c>
    </row>
    <row r="374" spans="1:36" x14ac:dyDescent="0.3">
      <c r="A374">
        <v>1907</v>
      </c>
      <c r="B374">
        <v>1950</v>
      </c>
      <c r="C374" t="s">
        <v>41</v>
      </c>
      <c r="D374" t="s">
        <v>29</v>
      </c>
      <c r="E374">
        <v>63120</v>
      </c>
      <c r="F374">
        <v>0</v>
      </c>
      <c r="G374">
        <v>1</v>
      </c>
      <c r="H374" s="2" t="str">
        <f ca="1">TEXT(Table1_1[[#This Row],[Dt_Customer]],"yyyy-mm-dd")</f>
        <v>2012-09-28</v>
      </c>
      <c r="I374">
        <v>53</v>
      </c>
      <c r="J374">
        <v>965</v>
      </c>
      <c r="K374">
        <v>69</v>
      </c>
      <c r="L374">
        <v>279</v>
      </c>
      <c r="M374">
        <v>54</v>
      </c>
      <c r="N374">
        <v>41</v>
      </c>
      <c r="O374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f>Table1_1[[#This Row],[MntWines]]+Table1_1[[#This Row],[MntFruits]]+Table1_1[[#This Row],[MntMeatProducts]]+Table1_1[[#This Row],[MntFishProducts]]+Table1_1[[#This Row],[MntSweetProducts]]+Table1_1[[#This Row],[MntGoldProds]]</f>
        <v>1477</v>
      </c>
      <c r="AC374">
        <f>Table1_1[[#This Row],[NumWebPurchases]]+Table1_1[[#This Row],[NumCatalogPurchases]]+Table1_1[[#This Row],[NumStorePurchases]]</f>
        <v>21</v>
      </c>
      <c r="AD374">
        <f>ROUND(IF(Table1_1[[#This Row],[Total_Purchases]]=0,0,(Table1_1[[#This Row],[Total_Spend]]*(Table1_1[[#This Row],[NumWebPurchases]]/Table1_1[[#This Row],[Total_Purchases]]))),2)</f>
        <v>562.66999999999996</v>
      </c>
      <c r="AE374">
        <f>ROUND(IF(Table1_1[[#This Row],[Total_Purchases]]=0,0,(Table1_1[[#This Row],[Total_Spend]]*(Table1_1[[#This Row],[NumStorePurchases]]/Table1_1[[#This Row],[Total_Purchases]]))),2)</f>
        <v>633</v>
      </c>
      <c r="AF374">
        <f>ROUND(IF(Table1_1[[#This Row],[Total_Purchases]]=0,0,(Table1_1[[#This Row],[Total_Spend]]*(Table1_1[[#This Row],[NumCatalogPurchases]]/Table1_1[[#This Row],[Total_Purchases]]))),2)</f>
        <v>281.33</v>
      </c>
      <c r="AG3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74" s="6">
        <f ca="1">YEAR(TODAY())-B374</f>
        <v>76</v>
      </c>
      <c r="AI3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74" t="s">
        <v>30</v>
      </c>
    </row>
    <row r="375" spans="1:36" x14ac:dyDescent="0.3">
      <c r="A375">
        <v>1911</v>
      </c>
      <c r="B375">
        <v>1987</v>
      </c>
      <c r="C375" t="s">
        <v>28</v>
      </c>
      <c r="D375" t="s">
        <v>35</v>
      </c>
      <c r="E375">
        <v>67430</v>
      </c>
      <c r="F375">
        <v>0</v>
      </c>
      <c r="G375">
        <v>0</v>
      </c>
      <c r="H375" s="2" t="str">
        <f ca="1">TEXT(Table1_1[[#This Row],[Dt_Customer]],"yyyy-mm-dd")</f>
        <v>2012-09-05</v>
      </c>
      <c r="I375">
        <v>6</v>
      </c>
      <c r="J375">
        <v>595</v>
      </c>
      <c r="K375">
        <v>97</v>
      </c>
      <c r="L375">
        <v>291</v>
      </c>
      <c r="M375">
        <v>127</v>
      </c>
      <c r="N375">
        <v>133</v>
      </c>
      <c r="O375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>Table1_1[[#This Row],[MntWines]]+Table1_1[[#This Row],[MntFruits]]+Table1_1[[#This Row],[MntMeatProducts]]+Table1_1[[#This Row],[MntFishProducts]]+Table1_1[[#This Row],[MntSweetProducts]]+Table1_1[[#This Row],[MntGoldProds]]</f>
        <v>1364</v>
      </c>
      <c r="AC375">
        <f>Table1_1[[#This Row],[NumWebPurchases]]+Table1_1[[#This Row],[NumCatalogPurchases]]+Table1_1[[#This Row],[NumStorePurchases]]</f>
        <v>28</v>
      </c>
      <c r="AD375">
        <f>ROUND(IF(Table1_1[[#This Row],[Total_Purchases]]=0,0,(Table1_1[[#This Row],[Total_Spend]]*(Table1_1[[#This Row],[NumWebPurchases]]/Table1_1[[#This Row],[Total_Purchases]]))),2)</f>
        <v>535.86</v>
      </c>
      <c r="AE375">
        <f>ROUND(IF(Table1_1[[#This Row],[Total_Purchases]]=0,0,(Table1_1[[#This Row],[Total_Spend]]*(Table1_1[[#This Row],[NumStorePurchases]]/Table1_1[[#This Row],[Total_Purchases]]))),2)</f>
        <v>584.57000000000005</v>
      </c>
      <c r="AF375">
        <f>ROUND(IF(Table1_1[[#This Row],[Total_Purchases]]=0,0,(Table1_1[[#This Row],[Total_Spend]]*(Table1_1[[#This Row],[NumCatalogPurchases]]/Table1_1[[#This Row],[Total_Purchases]]))),2)</f>
        <v>243.57</v>
      </c>
      <c r="AG3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75" s="6">
        <f ca="1">YEAR(TODAY())-B375</f>
        <v>39</v>
      </c>
      <c r="AI3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75" t="s">
        <v>39</v>
      </c>
    </row>
    <row r="376" spans="1:36" x14ac:dyDescent="0.3">
      <c r="A376">
        <v>1915</v>
      </c>
      <c r="B376">
        <v>1951</v>
      </c>
      <c r="C376" t="s">
        <v>37</v>
      </c>
      <c r="D376" t="s">
        <v>33</v>
      </c>
      <c r="E376">
        <v>78939</v>
      </c>
      <c r="F376">
        <v>0</v>
      </c>
      <c r="G376">
        <v>0</v>
      </c>
      <c r="H376" s="2" t="str">
        <f ca="1">TEXT(Table1_1[[#This Row],[Dt_Customer]],"yyyy-mm-dd")</f>
        <v>2013-12-12</v>
      </c>
      <c r="I376">
        <v>57</v>
      </c>
      <c r="J376">
        <v>794</v>
      </c>
      <c r="K376">
        <v>115</v>
      </c>
      <c r="L376">
        <v>243</v>
      </c>
      <c r="M376">
        <v>150</v>
      </c>
      <c r="N376">
        <v>0</v>
      </c>
      <c r="O376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>Table1_1[[#This Row],[MntWines]]+Table1_1[[#This Row],[MntFruits]]+Table1_1[[#This Row],[MntMeatProducts]]+Table1_1[[#This Row],[MntFishProducts]]+Table1_1[[#This Row],[MntSweetProducts]]+Table1_1[[#This Row],[MntGoldProds]]</f>
        <v>1507</v>
      </c>
      <c r="AC376">
        <f>Table1_1[[#This Row],[NumWebPurchases]]+Table1_1[[#This Row],[NumCatalogPurchases]]+Table1_1[[#This Row],[NumStorePurchases]]</f>
        <v>19</v>
      </c>
      <c r="AD376">
        <f>ROUND(IF(Table1_1[[#This Row],[Total_Purchases]]=0,0,(Table1_1[[#This Row],[Total_Spend]]*(Table1_1[[#This Row],[NumWebPurchases]]/Table1_1[[#This Row],[Total_Purchases]]))),2)</f>
        <v>634.53</v>
      </c>
      <c r="AE376">
        <f>ROUND(IF(Table1_1[[#This Row],[Total_Purchases]]=0,0,(Table1_1[[#This Row],[Total_Spend]]*(Table1_1[[#This Row],[NumStorePurchases]]/Table1_1[[#This Row],[Total_Purchases]]))),2)</f>
        <v>475.89</v>
      </c>
      <c r="AF376">
        <f>ROUND(IF(Table1_1[[#This Row],[Total_Purchases]]=0,0,(Table1_1[[#This Row],[Total_Spend]]*(Table1_1[[#This Row],[NumCatalogPurchases]]/Table1_1[[#This Row],[Total_Purchases]]))),2)</f>
        <v>396.58</v>
      </c>
      <c r="AG3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76" s="6">
        <f ca="1">YEAR(TODAY())-B376</f>
        <v>75</v>
      </c>
      <c r="AI3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76" t="s">
        <v>39</v>
      </c>
    </row>
    <row r="377" spans="1:36" x14ac:dyDescent="0.3">
      <c r="A377">
        <v>1916</v>
      </c>
      <c r="B377">
        <v>1954</v>
      </c>
      <c r="C377" t="s">
        <v>41</v>
      </c>
      <c r="D377" t="s">
        <v>33</v>
      </c>
      <c r="E377">
        <v>45736</v>
      </c>
      <c r="F377">
        <v>0</v>
      </c>
      <c r="G377">
        <v>1</v>
      </c>
      <c r="H377" s="2" t="str">
        <f ca="1">TEXT(Table1_1[[#This Row],[Dt_Customer]],"yyyy-mm-dd")</f>
        <v>2013-07-24</v>
      </c>
      <c r="I377">
        <v>92</v>
      </c>
      <c r="J377">
        <v>188</v>
      </c>
      <c r="K377">
        <v>3</v>
      </c>
      <c r="L377">
        <v>180</v>
      </c>
      <c r="M377">
        <v>20</v>
      </c>
      <c r="N377">
        <v>3</v>
      </c>
      <c r="O377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>Table1_1[[#This Row],[MntWines]]+Table1_1[[#This Row],[MntFruits]]+Table1_1[[#This Row],[MntMeatProducts]]+Table1_1[[#This Row],[MntFishProducts]]+Table1_1[[#This Row],[MntSweetProducts]]+Table1_1[[#This Row],[MntGoldProds]]</f>
        <v>437</v>
      </c>
      <c r="AC377">
        <f>Table1_1[[#This Row],[NumWebPurchases]]+Table1_1[[#This Row],[NumCatalogPurchases]]+Table1_1[[#This Row],[NumStorePurchases]]</f>
        <v>14</v>
      </c>
      <c r="AD377">
        <f>ROUND(IF(Table1_1[[#This Row],[Total_Purchases]]=0,0,(Table1_1[[#This Row],[Total_Spend]]*(Table1_1[[#This Row],[NumWebPurchases]]/Table1_1[[#This Row],[Total_Purchases]]))),2)</f>
        <v>218.5</v>
      </c>
      <c r="AE377">
        <f>ROUND(IF(Table1_1[[#This Row],[Total_Purchases]]=0,0,(Table1_1[[#This Row],[Total_Spend]]*(Table1_1[[#This Row],[NumStorePurchases]]/Table1_1[[#This Row],[Total_Purchases]]))),2)</f>
        <v>187.29</v>
      </c>
      <c r="AF377">
        <f>ROUND(IF(Table1_1[[#This Row],[Total_Purchases]]=0,0,(Table1_1[[#This Row],[Total_Spend]]*(Table1_1[[#This Row],[NumCatalogPurchases]]/Table1_1[[#This Row],[Total_Purchases]]))),2)</f>
        <v>31.21</v>
      </c>
      <c r="AG3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77" s="6">
        <f ca="1">YEAR(TODAY())-B377</f>
        <v>72</v>
      </c>
      <c r="AI3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77" t="s">
        <v>39</v>
      </c>
    </row>
    <row r="378" spans="1:36" x14ac:dyDescent="0.3">
      <c r="A378">
        <v>1920</v>
      </c>
      <c r="B378">
        <v>1972</v>
      </c>
      <c r="C378" t="s">
        <v>28</v>
      </c>
      <c r="D378" t="s">
        <v>33</v>
      </c>
      <c r="E378">
        <v>40321</v>
      </c>
      <c r="F378">
        <v>1</v>
      </c>
      <c r="G378">
        <v>1</v>
      </c>
      <c r="H378" s="2" t="str">
        <f ca="1">TEXT(Table1_1[[#This Row],[Dt_Customer]],"yyyy-mm-dd")</f>
        <v>2013-07-29</v>
      </c>
      <c r="I378">
        <v>59</v>
      </c>
      <c r="J378">
        <v>44</v>
      </c>
      <c r="K378">
        <v>4</v>
      </c>
      <c r="L378">
        <v>21</v>
      </c>
      <c r="M378">
        <v>6</v>
      </c>
      <c r="N378">
        <v>0</v>
      </c>
      <c r="O378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f>Table1_1[[#This Row],[MntWines]]+Table1_1[[#This Row],[MntFruits]]+Table1_1[[#This Row],[MntMeatProducts]]+Table1_1[[#This Row],[MntFishProducts]]+Table1_1[[#This Row],[MntSweetProducts]]+Table1_1[[#This Row],[MntGoldProds]]</f>
        <v>102</v>
      </c>
      <c r="AC378">
        <f>Table1_1[[#This Row],[NumWebPurchases]]+Table1_1[[#This Row],[NumCatalogPurchases]]+Table1_1[[#This Row],[NumStorePurchases]]</f>
        <v>6</v>
      </c>
      <c r="AD378">
        <f>ROUND(IF(Table1_1[[#This Row],[Total_Purchases]]=0,0,(Table1_1[[#This Row],[Total_Spend]]*(Table1_1[[#This Row],[NumWebPurchases]]/Table1_1[[#This Row],[Total_Purchases]]))),2)</f>
        <v>51</v>
      </c>
      <c r="AE378">
        <f>ROUND(IF(Table1_1[[#This Row],[Total_Purchases]]=0,0,(Table1_1[[#This Row],[Total_Spend]]*(Table1_1[[#This Row],[NumStorePurchases]]/Table1_1[[#This Row],[Total_Purchases]]))),2)</f>
        <v>51</v>
      </c>
      <c r="AF378">
        <f>ROUND(IF(Table1_1[[#This Row],[Total_Purchases]]=0,0,(Table1_1[[#This Row],[Total_Spend]]*(Table1_1[[#This Row],[NumCatalogPurchases]]/Table1_1[[#This Row],[Total_Purchases]]))),2)</f>
        <v>0</v>
      </c>
      <c r="AG3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78" s="6">
        <f ca="1">YEAR(TODAY())-B378</f>
        <v>54</v>
      </c>
      <c r="AI3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78" t="s">
        <v>30</v>
      </c>
    </row>
    <row r="379" spans="1:36" x14ac:dyDescent="0.3">
      <c r="A379">
        <v>1921</v>
      </c>
      <c r="B379">
        <v>1967</v>
      </c>
      <c r="C379" t="s">
        <v>37</v>
      </c>
      <c r="D379" t="s">
        <v>33</v>
      </c>
      <c r="E379">
        <v>59062</v>
      </c>
      <c r="F379">
        <v>2</v>
      </c>
      <c r="G379">
        <v>1</v>
      </c>
      <c r="H379" s="2" t="str">
        <f ca="1">TEXT(Table1_1[[#This Row],[Dt_Customer]],"yyyy-mm-dd")</f>
        <v>2013-10-03</v>
      </c>
      <c r="I379">
        <v>74</v>
      </c>
      <c r="J379">
        <v>46</v>
      </c>
      <c r="K379">
        <v>1</v>
      </c>
      <c r="L379">
        <v>12</v>
      </c>
      <c r="M379">
        <v>3</v>
      </c>
      <c r="N379">
        <v>0</v>
      </c>
      <c r="O379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379">
        <f>Table1_1[[#This Row],[NumWebPurchases]]+Table1_1[[#This Row],[NumCatalogPurchases]]+Table1_1[[#This Row],[NumStorePurchases]]</f>
        <v>5</v>
      </c>
      <c r="AD379">
        <f>ROUND(IF(Table1_1[[#This Row],[Total_Purchases]]=0,0,(Table1_1[[#This Row],[Total_Spend]]*(Table1_1[[#This Row],[NumWebPurchases]]/Table1_1[[#This Row],[Total_Purchases]]))),2)</f>
        <v>28.4</v>
      </c>
      <c r="AE379">
        <f>ROUND(IF(Table1_1[[#This Row],[Total_Purchases]]=0,0,(Table1_1[[#This Row],[Total_Spend]]*(Table1_1[[#This Row],[NumStorePurchases]]/Table1_1[[#This Row],[Total_Purchases]]))),2)</f>
        <v>42.6</v>
      </c>
      <c r="AF379">
        <f>ROUND(IF(Table1_1[[#This Row],[Total_Purchases]]=0,0,(Table1_1[[#This Row],[Total_Spend]]*(Table1_1[[#This Row],[NumCatalogPurchases]]/Table1_1[[#This Row],[Total_Purchases]]))),2)</f>
        <v>0</v>
      </c>
      <c r="AG3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79" s="6">
        <f ca="1">YEAR(TODAY())-B379</f>
        <v>59</v>
      </c>
      <c r="AI3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79" t="s">
        <v>30</v>
      </c>
    </row>
    <row r="380" spans="1:36" x14ac:dyDescent="0.3">
      <c r="A380">
        <v>1927</v>
      </c>
      <c r="B380">
        <v>1973</v>
      </c>
      <c r="C380" t="s">
        <v>38</v>
      </c>
      <c r="D380" t="s">
        <v>35</v>
      </c>
      <c r="E380">
        <v>69401</v>
      </c>
      <c r="F380">
        <v>0</v>
      </c>
      <c r="G380">
        <v>1</v>
      </c>
      <c r="H380" s="2" t="str">
        <f ca="1">TEXT(Table1_1[[#This Row],[Dt_Customer]],"yyyy-mm-dd")</f>
        <v>2014-03-23</v>
      </c>
      <c r="I380">
        <v>41</v>
      </c>
      <c r="J380">
        <v>399</v>
      </c>
      <c r="K380">
        <v>27</v>
      </c>
      <c r="L380">
        <v>159</v>
      </c>
      <c r="M380">
        <v>58</v>
      </c>
      <c r="N380">
        <v>8</v>
      </c>
      <c r="O380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>Table1_1[[#This Row],[MntWines]]+Table1_1[[#This Row],[MntFruits]]+Table1_1[[#This Row],[MntMeatProducts]]+Table1_1[[#This Row],[MntFishProducts]]+Table1_1[[#This Row],[MntSweetProducts]]+Table1_1[[#This Row],[MntGoldProds]]</f>
        <v>690</v>
      </c>
      <c r="AC380">
        <f>Table1_1[[#This Row],[NumWebPurchases]]+Table1_1[[#This Row],[NumCatalogPurchases]]+Table1_1[[#This Row],[NumStorePurchases]]</f>
        <v>13</v>
      </c>
      <c r="AD380">
        <f>ROUND(IF(Table1_1[[#This Row],[Total_Purchases]]=0,0,(Table1_1[[#This Row],[Total_Spend]]*(Table1_1[[#This Row],[NumWebPurchases]]/Table1_1[[#This Row],[Total_Purchases]]))),2)</f>
        <v>212.31</v>
      </c>
      <c r="AE380">
        <f>ROUND(IF(Table1_1[[#This Row],[Total_Purchases]]=0,0,(Table1_1[[#This Row],[Total_Spend]]*(Table1_1[[#This Row],[NumStorePurchases]]/Table1_1[[#This Row],[Total_Purchases]]))),2)</f>
        <v>265.38</v>
      </c>
      <c r="AF380">
        <f>ROUND(IF(Table1_1[[#This Row],[Total_Purchases]]=0,0,(Table1_1[[#This Row],[Total_Spend]]*(Table1_1[[#This Row],[NumCatalogPurchases]]/Table1_1[[#This Row],[Total_Purchases]]))),2)</f>
        <v>212.31</v>
      </c>
      <c r="AG3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80" s="6">
        <f ca="1">YEAR(TODAY())-B380</f>
        <v>53</v>
      </c>
      <c r="AI3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80" t="s">
        <v>39</v>
      </c>
    </row>
    <row r="381" spans="1:36" x14ac:dyDescent="0.3">
      <c r="A381">
        <v>1928</v>
      </c>
      <c r="B381">
        <v>1973</v>
      </c>
      <c r="C381" t="s">
        <v>28</v>
      </c>
      <c r="D381" t="s">
        <v>33</v>
      </c>
      <c r="E381">
        <v>31814</v>
      </c>
      <c r="F381">
        <v>1</v>
      </c>
      <c r="G381">
        <v>0</v>
      </c>
      <c r="H381" s="2" t="str">
        <f ca="1">TEXT(Table1_1[[#This Row],[Dt_Customer]],"yyyy-mm-dd")</f>
        <v>2013-02-09</v>
      </c>
      <c r="I381">
        <v>73</v>
      </c>
      <c r="J381">
        <v>35</v>
      </c>
      <c r="K381">
        <v>3</v>
      </c>
      <c r="L381">
        <v>20</v>
      </c>
      <c r="M381">
        <v>4</v>
      </c>
      <c r="N381">
        <v>1</v>
      </c>
      <c r="O381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>Table1_1[[#This Row],[MntWines]]+Table1_1[[#This Row],[MntFruits]]+Table1_1[[#This Row],[MntMeatProducts]]+Table1_1[[#This Row],[MntFishProducts]]+Table1_1[[#This Row],[MntSweetProducts]]+Table1_1[[#This Row],[MntGoldProds]]</f>
        <v>83</v>
      </c>
      <c r="AC381">
        <f>Table1_1[[#This Row],[NumWebPurchases]]+Table1_1[[#This Row],[NumCatalogPurchases]]+Table1_1[[#This Row],[NumStorePurchases]]</f>
        <v>5</v>
      </c>
      <c r="AD381">
        <f>ROUND(IF(Table1_1[[#This Row],[Total_Purchases]]=0,0,(Table1_1[[#This Row],[Total_Spend]]*(Table1_1[[#This Row],[NumWebPurchases]]/Table1_1[[#This Row],[Total_Purchases]]))),2)</f>
        <v>33.200000000000003</v>
      </c>
      <c r="AE381">
        <f>ROUND(IF(Table1_1[[#This Row],[Total_Purchases]]=0,0,(Table1_1[[#This Row],[Total_Spend]]*(Table1_1[[#This Row],[NumStorePurchases]]/Table1_1[[#This Row],[Total_Purchases]]))),2)</f>
        <v>49.8</v>
      </c>
      <c r="AF381">
        <f>ROUND(IF(Table1_1[[#This Row],[Total_Purchases]]=0,0,(Table1_1[[#This Row],[Total_Spend]]*(Table1_1[[#This Row],[NumCatalogPurchases]]/Table1_1[[#This Row],[Total_Purchases]]))),2)</f>
        <v>0</v>
      </c>
      <c r="AG3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81" s="6">
        <f ca="1">YEAR(TODAY())-B381</f>
        <v>53</v>
      </c>
      <c r="AI3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81" t="s">
        <v>43</v>
      </c>
    </row>
    <row r="382" spans="1:36" x14ac:dyDescent="0.3">
      <c r="A382">
        <v>1940</v>
      </c>
      <c r="B382">
        <v>1986</v>
      </c>
      <c r="C382" t="s">
        <v>28</v>
      </c>
      <c r="D382" t="s">
        <v>33</v>
      </c>
      <c r="E382">
        <v>25252</v>
      </c>
      <c r="F382">
        <v>1</v>
      </c>
      <c r="G382">
        <v>0</v>
      </c>
      <c r="H382" s="2" t="str">
        <f ca="1">TEXT(Table1_1[[#This Row],[Dt_Customer]],"yyyy-mm-dd")</f>
        <v>2013-07-12</v>
      </c>
      <c r="I382">
        <v>26</v>
      </c>
      <c r="J382">
        <v>1</v>
      </c>
      <c r="K382">
        <v>3</v>
      </c>
      <c r="L382">
        <v>4</v>
      </c>
      <c r="M382">
        <v>2</v>
      </c>
      <c r="N382">
        <v>2</v>
      </c>
      <c r="O38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382">
        <f>Table1_1[[#This Row],[NumWebPurchases]]+Table1_1[[#This Row],[NumCatalogPurchases]]+Table1_1[[#This Row],[NumStorePurchases]]</f>
        <v>3</v>
      </c>
      <c r="AD382">
        <f>ROUND(IF(Table1_1[[#This Row],[Total_Purchases]]=0,0,(Table1_1[[#This Row],[Total_Spend]]*(Table1_1[[#This Row],[NumWebPurchases]]/Table1_1[[#This Row],[Total_Purchases]]))),2)</f>
        <v>6</v>
      </c>
      <c r="AE382">
        <f>ROUND(IF(Table1_1[[#This Row],[Total_Purchases]]=0,0,(Table1_1[[#This Row],[Total_Spend]]*(Table1_1[[#This Row],[NumStorePurchases]]/Table1_1[[#This Row],[Total_Purchases]]))),2)</f>
        <v>12</v>
      </c>
      <c r="AF382">
        <f>ROUND(IF(Table1_1[[#This Row],[Total_Purchases]]=0,0,(Table1_1[[#This Row],[Total_Spend]]*(Table1_1[[#This Row],[NumCatalogPurchases]]/Table1_1[[#This Row],[Total_Purchases]]))),2)</f>
        <v>0</v>
      </c>
      <c r="AG3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82" s="6">
        <f ca="1">YEAR(TODAY())-B382</f>
        <v>40</v>
      </c>
      <c r="AI3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82" t="s">
        <v>36</v>
      </c>
    </row>
    <row r="383" spans="1:36" x14ac:dyDescent="0.3">
      <c r="A383">
        <v>1945</v>
      </c>
      <c r="B383">
        <v>1962</v>
      </c>
      <c r="C383" t="s">
        <v>28</v>
      </c>
      <c r="D383" t="s">
        <v>33</v>
      </c>
      <c r="E383">
        <v>71434</v>
      </c>
      <c r="F383">
        <v>0</v>
      </c>
      <c r="G383">
        <v>1</v>
      </c>
      <c r="H383" s="2" t="str">
        <f ca="1">TEXT(Table1_1[[#This Row],[Dt_Customer]],"yyyy-mm-dd")</f>
        <v>2013-09-18</v>
      </c>
      <c r="I383">
        <v>4</v>
      </c>
      <c r="J383">
        <v>711</v>
      </c>
      <c r="K383">
        <v>36</v>
      </c>
      <c r="L383">
        <v>217</v>
      </c>
      <c r="M383">
        <v>172</v>
      </c>
      <c r="N383">
        <v>96</v>
      </c>
      <c r="O383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f>Table1_1[[#This Row],[MntWines]]+Table1_1[[#This Row],[MntFruits]]+Table1_1[[#This Row],[MntMeatProducts]]+Table1_1[[#This Row],[MntFishProducts]]+Table1_1[[#This Row],[MntSweetProducts]]+Table1_1[[#This Row],[MntGoldProds]]</f>
        <v>1400</v>
      </c>
      <c r="AC383">
        <f>Table1_1[[#This Row],[NumWebPurchases]]+Table1_1[[#This Row],[NumCatalogPurchases]]+Table1_1[[#This Row],[NumStorePurchases]]</f>
        <v>18</v>
      </c>
      <c r="AD383">
        <f>ROUND(IF(Table1_1[[#This Row],[Total_Purchases]]=0,0,(Table1_1[[#This Row],[Total_Spend]]*(Table1_1[[#This Row],[NumWebPurchases]]/Table1_1[[#This Row],[Total_Purchases]]))),2)</f>
        <v>544.44000000000005</v>
      </c>
      <c r="AE383">
        <f>ROUND(IF(Table1_1[[#This Row],[Total_Purchases]]=0,0,(Table1_1[[#This Row],[Total_Spend]]*(Table1_1[[#This Row],[NumStorePurchases]]/Table1_1[[#This Row],[Total_Purchases]]))),2)</f>
        <v>544.44000000000005</v>
      </c>
      <c r="AF383">
        <f>ROUND(IF(Table1_1[[#This Row],[Total_Purchases]]=0,0,(Table1_1[[#This Row],[Total_Spend]]*(Table1_1[[#This Row],[NumCatalogPurchases]]/Table1_1[[#This Row],[Total_Purchases]]))),2)</f>
        <v>311.11</v>
      </c>
      <c r="AG3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83" s="6">
        <f ca="1">YEAR(TODAY())-B383</f>
        <v>64</v>
      </c>
      <c r="AI3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83" t="s">
        <v>30</v>
      </c>
    </row>
    <row r="384" spans="1:36" x14ac:dyDescent="0.3">
      <c r="A384">
        <v>1951</v>
      </c>
      <c r="B384">
        <v>1981</v>
      </c>
      <c r="C384" t="s">
        <v>44</v>
      </c>
      <c r="D384" t="s">
        <v>33</v>
      </c>
      <c r="E384">
        <v>34445</v>
      </c>
      <c r="F384">
        <v>0</v>
      </c>
      <c r="G384">
        <v>0</v>
      </c>
      <c r="H384" s="2" t="str">
        <f ca="1">TEXT(Table1_1[[#This Row],[Dt_Customer]],"yyyy-mm-dd")</f>
        <v>2013-01-27</v>
      </c>
      <c r="I384">
        <v>92</v>
      </c>
      <c r="J384">
        <v>228</v>
      </c>
      <c r="K384">
        <v>122</v>
      </c>
      <c r="L384">
        <v>122</v>
      </c>
      <c r="M384">
        <v>208</v>
      </c>
      <c r="N384">
        <v>129</v>
      </c>
      <c r="O384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f>Table1_1[[#This Row],[MntWines]]+Table1_1[[#This Row],[MntFruits]]+Table1_1[[#This Row],[MntMeatProducts]]+Table1_1[[#This Row],[MntFishProducts]]+Table1_1[[#This Row],[MntSweetProducts]]+Table1_1[[#This Row],[MntGoldProds]]</f>
        <v>839</v>
      </c>
      <c r="AC384">
        <f>Table1_1[[#This Row],[NumWebPurchases]]+Table1_1[[#This Row],[NumCatalogPurchases]]+Table1_1[[#This Row],[NumStorePurchases]]</f>
        <v>21</v>
      </c>
      <c r="AD384">
        <f>ROUND(IF(Table1_1[[#This Row],[Total_Purchases]]=0,0,(Table1_1[[#This Row],[Total_Spend]]*(Table1_1[[#This Row],[NumWebPurchases]]/Table1_1[[#This Row],[Total_Purchases]]))),2)</f>
        <v>439.48</v>
      </c>
      <c r="AE384">
        <f>ROUND(IF(Table1_1[[#This Row],[Total_Purchases]]=0,0,(Table1_1[[#This Row],[Total_Spend]]*(Table1_1[[#This Row],[NumStorePurchases]]/Table1_1[[#This Row],[Total_Purchases]]))),2)</f>
        <v>319.62</v>
      </c>
      <c r="AF384">
        <f>ROUND(IF(Table1_1[[#This Row],[Total_Purchases]]=0,0,(Table1_1[[#This Row],[Total_Spend]]*(Table1_1[[#This Row],[NumCatalogPurchases]]/Table1_1[[#This Row],[Total_Purchases]]))),2)</f>
        <v>79.900000000000006</v>
      </c>
      <c r="AG3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84" s="6">
        <f ca="1">YEAR(TODAY())-B384</f>
        <v>45</v>
      </c>
      <c r="AI3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84" t="s">
        <v>30</v>
      </c>
    </row>
    <row r="385" spans="1:36" x14ac:dyDescent="0.3">
      <c r="A385">
        <v>1958</v>
      </c>
      <c r="B385">
        <v>1973</v>
      </c>
      <c r="C385" t="s">
        <v>37</v>
      </c>
      <c r="D385" t="s">
        <v>35</v>
      </c>
      <c r="E385">
        <v>55012</v>
      </c>
      <c r="F385">
        <v>0</v>
      </c>
      <c r="G385">
        <v>1</v>
      </c>
      <c r="H385" s="2" t="str">
        <f ca="1">TEXT(Table1_1[[#This Row],[Dt_Customer]],"yyyy-mm-dd")</f>
        <v>2014-03-21</v>
      </c>
      <c r="I385">
        <v>85</v>
      </c>
      <c r="J385">
        <v>582</v>
      </c>
      <c r="K385">
        <v>0</v>
      </c>
      <c r="L385">
        <v>65</v>
      </c>
      <c r="M385">
        <v>0</v>
      </c>
      <c r="N385">
        <v>0</v>
      </c>
      <c r="O385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>Table1_1[[#This Row],[MntWines]]+Table1_1[[#This Row],[MntFruits]]+Table1_1[[#This Row],[MntMeatProducts]]+Table1_1[[#This Row],[MntFishProducts]]+Table1_1[[#This Row],[MntSweetProducts]]+Table1_1[[#This Row],[MntGoldProds]]</f>
        <v>660</v>
      </c>
      <c r="AC385">
        <f>Table1_1[[#This Row],[NumWebPurchases]]+Table1_1[[#This Row],[NumCatalogPurchases]]+Table1_1[[#This Row],[NumStorePurchases]]</f>
        <v>19</v>
      </c>
      <c r="AD385">
        <f>ROUND(IF(Table1_1[[#This Row],[Total_Purchases]]=0,0,(Table1_1[[#This Row],[Total_Spend]]*(Table1_1[[#This Row],[NumWebPurchases]]/Table1_1[[#This Row],[Total_Purchases]]))),2)</f>
        <v>277.89</v>
      </c>
      <c r="AE385">
        <f>ROUND(IF(Table1_1[[#This Row],[Total_Purchases]]=0,0,(Table1_1[[#This Row],[Total_Spend]]*(Table1_1[[#This Row],[NumStorePurchases]]/Table1_1[[#This Row],[Total_Purchases]]))),2)</f>
        <v>312.63</v>
      </c>
      <c r="AF385">
        <f>ROUND(IF(Table1_1[[#This Row],[Total_Purchases]]=0,0,(Table1_1[[#This Row],[Total_Spend]]*(Table1_1[[#This Row],[NumCatalogPurchases]]/Table1_1[[#This Row],[Total_Purchases]]))),2)</f>
        <v>69.47</v>
      </c>
      <c r="AG3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85" s="6">
        <f ca="1">YEAR(TODAY())-B385</f>
        <v>53</v>
      </c>
      <c r="AI3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85" t="s">
        <v>30</v>
      </c>
    </row>
    <row r="386" spans="1:36" x14ac:dyDescent="0.3">
      <c r="A386">
        <v>1964</v>
      </c>
      <c r="B386">
        <v>1951</v>
      </c>
      <c r="C386" t="s">
        <v>28</v>
      </c>
      <c r="D386" t="s">
        <v>35</v>
      </c>
      <c r="E386">
        <v>86610</v>
      </c>
      <c r="F386">
        <v>0</v>
      </c>
      <c r="G386">
        <v>0</v>
      </c>
      <c r="H386" s="2" t="str">
        <f ca="1">TEXT(Table1_1[[#This Row],[Dt_Customer]],"yyyy-mm-dd")</f>
        <v>2013-09-05</v>
      </c>
      <c r="I386">
        <v>66</v>
      </c>
      <c r="J386">
        <v>446</v>
      </c>
      <c r="K386">
        <v>107</v>
      </c>
      <c r="L386">
        <v>768</v>
      </c>
      <c r="M386">
        <v>33</v>
      </c>
      <c r="N386">
        <v>196</v>
      </c>
      <c r="O386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>Table1_1[[#This Row],[MntWines]]+Table1_1[[#This Row],[MntFruits]]+Table1_1[[#This Row],[MntMeatProducts]]+Table1_1[[#This Row],[MntFishProducts]]+Table1_1[[#This Row],[MntSweetProducts]]+Table1_1[[#This Row],[MntGoldProds]]</f>
        <v>1603</v>
      </c>
      <c r="AC386">
        <f>Table1_1[[#This Row],[NumWebPurchases]]+Table1_1[[#This Row],[NumCatalogPurchases]]+Table1_1[[#This Row],[NumStorePurchases]]</f>
        <v>17</v>
      </c>
      <c r="AD386">
        <f>ROUND(IF(Table1_1[[#This Row],[Total_Purchases]]=0,0,(Table1_1[[#This Row],[Total_Spend]]*(Table1_1[[#This Row],[NumWebPurchases]]/Table1_1[[#This Row],[Total_Purchases]]))),2)</f>
        <v>471.47</v>
      </c>
      <c r="AE386">
        <f>ROUND(IF(Table1_1[[#This Row],[Total_Purchases]]=0,0,(Table1_1[[#This Row],[Total_Spend]]*(Table1_1[[#This Row],[NumStorePurchases]]/Table1_1[[#This Row],[Total_Purchases]]))),2)</f>
        <v>565.76</v>
      </c>
      <c r="AF386">
        <f>ROUND(IF(Table1_1[[#This Row],[Total_Purchases]]=0,0,(Table1_1[[#This Row],[Total_Spend]]*(Table1_1[[#This Row],[NumCatalogPurchases]]/Table1_1[[#This Row],[Total_Purchases]]))),2)</f>
        <v>565.76</v>
      </c>
      <c r="AG3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86" s="6">
        <f ca="1">YEAR(TODAY())-B386</f>
        <v>75</v>
      </c>
      <c r="AI3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86" t="s">
        <v>30</v>
      </c>
    </row>
    <row r="387" spans="1:36" x14ac:dyDescent="0.3">
      <c r="A387">
        <v>1966</v>
      </c>
      <c r="B387">
        <v>1965</v>
      </c>
      <c r="C387" t="s">
        <v>37</v>
      </c>
      <c r="D387" t="s">
        <v>33</v>
      </c>
      <c r="E387">
        <v>84618</v>
      </c>
      <c r="F387">
        <v>0</v>
      </c>
      <c r="G387">
        <v>0</v>
      </c>
      <c r="H387" s="2" t="str">
        <f ca="1">TEXT(Table1_1[[#This Row],[Dt_Customer]],"yyyy-mm-dd")</f>
        <v>2013-11-22</v>
      </c>
      <c r="I387">
        <v>96</v>
      </c>
      <c r="J387">
        <v>684</v>
      </c>
      <c r="K387">
        <v>100</v>
      </c>
      <c r="L387">
        <v>801</v>
      </c>
      <c r="M387">
        <v>21</v>
      </c>
      <c r="N387">
        <v>66</v>
      </c>
      <c r="O387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f>Table1_1[[#This Row],[MntWines]]+Table1_1[[#This Row],[MntFruits]]+Table1_1[[#This Row],[MntMeatProducts]]+Table1_1[[#This Row],[MntFishProducts]]+Table1_1[[#This Row],[MntSweetProducts]]+Table1_1[[#This Row],[MntGoldProds]]</f>
        <v>1672</v>
      </c>
      <c r="AC387">
        <f>Table1_1[[#This Row],[NumWebPurchases]]+Table1_1[[#This Row],[NumCatalogPurchases]]+Table1_1[[#This Row],[NumStorePurchases]]</f>
        <v>25</v>
      </c>
      <c r="AD387">
        <f>ROUND(IF(Table1_1[[#This Row],[Total_Purchases]]=0,0,(Table1_1[[#This Row],[Total_Spend]]*(Table1_1[[#This Row],[NumWebPurchases]]/Table1_1[[#This Row],[Total_Purchases]]))),2)</f>
        <v>401.28</v>
      </c>
      <c r="AE387">
        <f>ROUND(IF(Table1_1[[#This Row],[Total_Purchases]]=0,0,(Table1_1[[#This Row],[Total_Spend]]*(Table1_1[[#This Row],[NumStorePurchases]]/Table1_1[[#This Row],[Total_Purchases]]))),2)</f>
        <v>668.8</v>
      </c>
      <c r="AF387">
        <f>ROUND(IF(Table1_1[[#This Row],[Total_Purchases]]=0,0,(Table1_1[[#This Row],[Total_Spend]]*(Table1_1[[#This Row],[NumCatalogPurchases]]/Table1_1[[#This Row],[Total_Purchases]]))),2)</f>
        <v>601.91999999999996</v>
      </c>
      <c r="AG3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87" s="6">
        <f ca="1">YEAR(TODAY())-B387</f>
        <v>61</v>
      </c>
      <c r="AI3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87" t="s">
        <v>36</v>
      </c>
    </row>
    <row r="388" spans="1:36" x14ac:dyDescent="0.3">
      <c r="A388">
        <v>1968</v>
      </c>
      <c r="B388">
        <v>1971</v>
      </c>
      <c r="C388" t="s">
        <v>28</v>
      </c>
      <c r="D388" t="s">
        <v>42</v>
      </c>
      <c r="E388">
        <v>45684</v>
      </c>
      <c r="F388">
        <v>1</v>
      </c>
      <c r="G388">
        <v>0</v>
      </c>
      <c r="H388" s="2" t="str">
        <f ca="1">TEXT(Table1_1[[#This Row],[Dt_Customer]],"yyyy-mm-dd")</f>
        <v>2013-12-02</v>
      </c>
      <c r="I388">
        <v>37</v>
      </c>
      <c r="J388">
        <v>5</v>
      </c>
      <c r="K388">
        <v>1</v>
      </c>
      <c r="L388">
        <v>5</v>
      </c>
      <c r="M388">
        <v>10</v>
      </c>
      <c r="N388">
        <v>0</v>
      </c>
      <c r="O388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388">
        <f>Table1_1[[#This Row],[NumWebPurchases]]+Table1_1[[#This Row],[NumCatalogPurchases]]+Table1_1[[#This Row],[NumStorePurchases]]</f>
        <v>3</v>
      </c>
      <c r="AD388">
        <f>ROUND(IF(Table1_1[[#This Row],[Total_Purchases]]=0,0,(Table1_1[[#This Row],[Total_Spend]]*(Table1_1[[#This Row],[NumWebPurchases]]/Table1_1[[#This Row],[Total_Purchases]]))),2)</f>
        <v>9.33</v>
      </c>
      <c r="AE388">
        <f>ROUND(IF(Table1_1[[#This Row],[Total_Purchases]]=0,0,(Table1_1[[#This Row],[Total_Spend]]*(Table1_1[[#This Row],[NumStorePurchases]]/Table1_1[[#This Row],[Total_Purchases]]))),2)</f>
        <v>18.670000000000002</v>
      </c>
      <c r="AF388">
        <f>ROUND(IF(Table1_1[[#This Row],[Total_Purchases]]=0,0,(Table1_1[[#This Row],[Total_Spend]]*(Table1_1[[#This Row],[NumCatalogPurchases]]/Table1_1[[#This Row],[Total_Purchases]]))),2)</f>
        <v>0</v>
      </c>
      <c r="AG3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88" s="6">
        <f ca="1">YEAR(TODAY())-B388</f>
        <v>55</v>
      </c>
      <c r="AI3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88" t="s">
        <v>43</v>
      </c>
    </row>
    <row r="389" spans="1:36" x14ac:dyDescent="0.3">
      <c r="A389">
        <v>1970</v>
      </c>
      <c r="B389">
        <v>1968</v>
      </c>
      <c r="C389" t="s">
        <v>41</v>
      </c>
      <c r="D389" t="s">
        <v>35</v>
      </c>
      <c r="E389">
        <v>34053</v>
      </c>
      <c r="F389">
        <v>0</v>
      </c>
      <c r="G389">
        <v>1</v>
      </c>
      <c r="H389" s="2" t="str">
        <f ca="1">TEXT(Table1_1[[#This Row],[Dt_Customer]],"yyyy-mm-dd")</f>
        <v>2012-09-10</v>
      </c>
      <c r="I389">
        <v>14</v>
      </c>
      <c r="J389">
        <v>63</v>
      </c>
      <c r="K389">
        <v>0</v>
      </c>
      <c r="L389">
        <v>21</v>
      </c>
      <c r="M389">
        <v>7</v>
      </c>
      <c r="N389">
        <v>0</v>
      </c>
      <c r="O389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389">
        <f>Table1_1[[#This Row],[NumWebPurchases]]+Table1_1[[#This Row],[NumCatalogPurchases]]+Table1_1[[#This Row],[NumStorePurchases]]</f>
        <v>6</v>
      </c>
      <c r="AD389">
        <f>ROUND(IF(Table1_1[[#This Row],[Total_Purchases]]=0,0,(Table1_1[[#This Row],[Total_Spend]]*(Table1_1[[#This Row],[NumWebPurchases]]/Table1_1[[#This Row],[Total_Purchases]]))),2)</f>
        <v>51.5</v>
      </c>
      <c r="AE389">
        <f>ROUND(IF(Table1_1[[#This Row],[Total_Purchases]]=0,0,(Table1_1[[#This Row],[Total_Spend]]*(Table1_1[[#This Row],[NumStorePurchases]]/Table1_1[[#This Row],[Total_Purchases]]))),2)</f>
        <v>51.5</v>
      </c>
      <c r="AF389">
        <f>ROUND(IF(Table1_1[[#This Row],[Total_Purchases]]=0,0,(Table1_1[[#This Row],[Total_Spend]]*(Table1_1[[#This Row],[NumCatalogPurchases]]/Table1_1[[#This Row],[Total_Purchases]]))),2)</f>
        <v>0</v>
      </c>
      <c r="AG3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89" s="6">
        <f ca="1">YEAR(TODAY())-B389</f>
        <v>58</v>
      </c>
      <c r="AI3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89" t="s">
        <v>30</v>
      </c>
    </row>
    <row r="390" spans="1:36" x14ac:dyDescent="0.3">
      <c r="A390">
        <v>1987</v>
      </c>
      <c r="B390">
        <v>1987</v>
      </c>
      <c r="C390" t="s">
        <v>44</v>
      </c>
      <c r="D390" t="s">
        <v>31</v>
      </c>
      <c r="E390">
        <v>21063</v>
      </c>
      <c r="F390">
        <v>1</v>
      </c>
      <c r="G390">
        <v>0</v>
      </c>
      <c r="H390" s="2" t="str">
        <f ca="1">TEXT(Table1_1[[#This Row],[Dt_Customer]],"yyyy-mm-dd")</f>
        <v>2013-09-25</v>
      </c>
      <c r="I390">
        <v>34</v>
      </c>
      <c r="J390">
        <v>1</v>
      </c>
      <c r="K390">
        <v>10</v>
      </c>
      <c r="L390">
        <v>11</v>
      </c>
      <c r="M390">
        <v>19</v>
      </c>
      <c r="N390">
        <v>3</v>
      </c>
      <c r="O390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390">
        <f>Table1_1[[#This Row],[NumWebPurchases]]+Table1_1[[#This Row],[NumCatalogPurchases]]+Table1_1[[#This Row],[NumStorePurchases]]</f>
        <v>5</v>
      </c>
      <c r="AD390">
        <f>ROUND(IF(Table1_1[[#This Row],[Total_Purchases]]=0,0,(Table1_1[[#This Row],[Total_Spend]]*(Table1_1[[#This Row],[NumWebPurchases]]/Table1_1[[#This Row],[Total_Purchases]]))),2)</f>
        <v>23.6</v>
      </c>
      <c r="AE390">
        <f>ROUND(IF(Table1_1[[#This Row],[Total_Purchases]]=0,0,(Table1_1[[#This Row],[Total_Spend]]*(Table1_1[[#This Row],[NumStorePurchases]]/Table1_1[[#This Row],[Total_Purchases]]))),2)</f>
        <v>35.4</v>
      </c>
      <c r="AF390">
        <f>ROUND(IF(Table1_1[[#This Row],[Total_Purchases]]=0,0,(Table1_1[[#This Row],[Total_Spend]]*(Table1_1[[#This Row],[NumCatalogPurchases]]/Table1_1[[#This Row],[Total_Purchases]]))),2)</f>
        <v>0</v>
      </c>
      <c r="AG3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90" s="6">
        <f ca="1">YEAR(TODAY())-B390</f>
        <v>39</v>
      </c>
      <c r="AI3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90" t="s">
        <v>30</v>
      </c>
    </row>
    <row r="391" spans="1:36" x14ac:dyDescent="0.3">
      <c r="A391">
        <v>1990</v>
      </c>
      <c r="B391">
        <v>1974</v>
      </c>
      <c r="C391" t="s">
        <v>37</v>
      </c>
      <c r="D391" t="s">
        <v>31</v>
      </c>
      <c r="E391">
        <v>63159</v>
      </c>
      <c r="F391">
        <v>0</v>
      </c>
      <c r="G391">
        <v>0</v>
      </c>
      <c r="H391" s="2" t="str">
        <f ca="1">TEXT(Table1_1[[#This Row],[Dt_Customer]],"yyyy-mm-dd")</f>
        <v>2012-11-05</v>
      </c>
      <c r="I391">
        <v>74</v>
      </c>
      <c r="J391">
        <v>965</v>
      </c>
      <c r="K391">
        <v>34</v>
      </c>
      <c r="L391">
        <v>586</v>
      </c>
      <c r="M391">
        <v>89</v>
      </c>
      <c r="N391">
        <v>86</v>
      </c>
      <c r="O391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>Table1_1[[#This Row],[MntWines]]+Table1_1[[#This Row],[MntFruits]]+Table1_1[[#This Row],[MntMeatProducts]]+Table1_1[[#This Row],[MntFishProducts]]+Table1_1[[#This Row],[MntSweetProducts]]+Table1_1[[#This Row],[MntGoldProds]]</f>
        <v>1797</v>
      </c>
      <c r="AC391">
        <f>Table1_1[[#This Row],[NumWebPurchases]]+Table1_1[[#This Row],[NumCatalogPurchases]]+Table1_1[[#This Row],[NumStorePurchases]]</f>
        <v>16</v>
      </c>
      <c r="AD391">
        <f>ROUND(IF(Table1_1[[#This Row],[Total_Purchases]]=0,0,(Table1_1[[#This Row],[Total_Spend]]*(Table1_1[[#This Row],[NumWebPurchases]]/Table1_1[[#This Row],[Total_Purchases]]))),2)</f>
        <v>336.94</v>
      </c>
      <c r="AE391">
        <f>ROUND(IF(Table1_1[[#This Row],[Total_Purchases]]=0,0,(Table1_1[[#This Row],[Total_Spend]]*(Table1_1[[#This Row],[NumStorePurchases]]/Table1_1[[#This Row],[Total_Purchases]]))),2)</f>
        <v>898.5</v>
      </c>
      <c r="AF391">
        <f>ROUND(IF(Table1_1[[#This Row],[Total_Purchases]]=0,0,(Table1_1[[#This Row],[Total_Spend]]*(Table1_1[[#This Row],[NumCatalogPurchases]]/Table1_1[[#This Row],[Total_Purchases]]))),2)</f>
        <v>561.55999999999995</v>
      </c>
      <c r="AG3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1" s="6">
        <f ca="1">YEAR(TODAY())-B391</f>
        <v>52</v>
      </c>
      <c r="AI3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91" t="s">
        <v>30</v>
      </c>
    </row>
    <row r="392" spans="1:36" x14ac:dyDescent="0.3">
      <c r="A392">
        <v>1991</v>
      </c>
      <c r="B392">
        <v>1967</v>
      </c>
      <c r="C392" t="s">
        <v>28</v>
      </c>
      <c r="D392" t="s">
        <v>35</v>
      </c>
      <c r="E392">
        <v>44931</v>
      </c>
      <c r="F392">
        <v>0</v>
      </c>
      <c r="G392">
        <v>1</v>
      </c>
      <c r="H392" s="2" t="str">
        <f ca="1">TEXT(Table1_1[[#This Row],[Dt_Customer]],"yyyy-mm-dd")</f>
        <v>2014-01-18</v>
      </c>
      <c r="I392">
        <v>0</v>
      </c>
      <c r="J392">
        <v>78</v>
      </c>
      <c r="K392">
        <v>0</v>
      </c>
      <c r="L392">
        <v>11</v>
      </c>
      <c r="M392">
        <v>0</v>
      </c>
      <c r="N392">
        <v>0</v>
      </c>
      <c r="O39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392">
        <f>Table1_1[[#This Row],[NumWebPurchases]]+Table1_1[[#This Row],[NumCatalogPurchases]]+Table1_1[[#This Row],[NumStorePurchases]]</f>
        <v>6</v>
      </c>
      <c r="AD392">
        <f>ROUND(IF(Table1_1[[#This Row],[Total_Purchases]]=0,0,(Table1_1[[#This Row],[Total_Spend]]*(Table1_1[[#This Row],[NumWebPurchases]]/Table1_1[[#This Row],[Total_Purchases]]))),2)</f>
        <v>32</v>
      </c>
      <c r="AE392">
        <f>ROUND(IF(Table1_1[[#This Row],[Total_Purchases]]=0,0,(Table1_1[[#This Row],[Total_Spend]]*(Table1_1[[#This Row],[NumStorePurchases]]/Table1_1[[#This Row],[Total_Purchases]]))),2)</f>
        <v>48</v>
      </c>
      <c r="AF392">
        <f>ROUND(IF(Table1_1[[#This Row],[Total_Purchases]]=0,0,(Table1_1[[#This Row],[Total_Spend]]*(Table1_1[[#This Row],[NumCatalogPurchases]]/Table1_1[[#This Row],[Total_Purchases]]))),2)</f>
        <v>16</v>
      </c>
      <c r="AG3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92" s="6">
        <f ca="1">YEAR(TODAY())-B392</f>
        <v>59</v>
      </c>
      <c r="AI3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92" t="s">
        <v>30</v>
      </c>
    </row>
    <row r="393" spans="1:36" x14ac:dyDescent="0.3">
      <c r="A393">
        <v>1992</v>
      </c>
      <c r="B393">
        <v>1964</v>
      </c>
      <c r="C393" t="s">
        <v>28</v>
      </c>
      <c r="D393" t="s">
        <v>33</v>
      </c>
      <c r="E393">
        <v>60597</v>
      </c>
      <c r="F393">
        <v>0</v>
      </c>
      <c r="G393">
        <v>1</v>
      </c>
      <c r="H393" s="2" t="str">
        <f ca="1">TEXT(Table1_1[[#This Row],[Dt_Customer]],"yyyy-mm-dd")</f>
        <v>2014-01-01</v>
      </c>
      <c r="I393">
        <v>2</v>
      </c>
      <c r="J393">
        <v>522</v>
      </c>
      <c r="K393">
        <v>0</v>
      </c>
      <c r="L393">
        <v>257</v>
      </c>
      <c r="M393">
        <v>32</v>
      </c>
      <c r="N393">
        <v>16</v>
      </c>
      <c r="O393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f>Table1_1[[#This Row],[MntWines]]+Table1_1[[#This Row],[MntFruits]]+Table1_1[[#This Row],[MntMeatProducts]]+Table1_1[[#This Row],[MntFishProducts]]+Table1_1[[#This Row],[MntSweetProducts]]+Table1_1[[#This Row],[MntGoldProds]]</f>
        <v>893</v>
      </c>
      <c r="AC393">
        <f>Table1_1[[#This Row],[NumWebPurchases]]+Table1_1[[#This Row],[NumCatalogPurchases]]+Table1_1[[#This Row],[NumStorePurchases]]</f>
        <v>12</v>
      </c>
      <c r="AD393">
        <f>ROUND(IF(Table1_1[[#This Row],[Total_Purchases]]=0,0,(Table1_1[[#This Row],[Total_Spend]]*(Table1_1[[#This Row],[NumWebPurchases]]/Table1_1[[#This Row],[Total_Purchases]]))),2)</f>
        <v>148.83000000000001</v>
      </c>
      <c r="AE393">
        <f>ROUND(IF(Table1_1[[#This Row],[Total_Purchases]]=0,0,(Table1_1[[#This Row],[Total_Spend]]*(Table1_1[[#This Row],[NumStorePurchases]]/Table1_1[[#This Row],[Total_Purchases]]))),2)</f>
        <v>595.33000000000004</v>
      </c>
      <c r="AF393">
        <f>ROUND(IF(Table1_1[[#This Row],[Total_Purchases]]=0,0,(Table1_1[[#This Row],[Total_Spend]]*(Table1_1[[#This Row],[NumCatalogPurchases]]/Table1_1[[#This Row],[Total_Purchases]]))),2)</f>
        <v>148.83000000000001</v>
      </c>
      <c r="AG3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3" s="6">
        <f ca="1">YEAR(TODAY())-B393</f>
        <v>62</v>
      </c>
      <c r="AI3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93" t="s">
        <v>30</v>
      </c>
    </row>
    <row r="394" spans="1:36" x14ac:dyDescent="0.3">
      <c r="A394">
        <v>1993</v>
      </c>
      <c r="B394">
        <v>1949</v>
      </c>
      <c r="C394" t="s">
        <v>37</v>
      </c>
      <c r="D394" t="s">
        <v>33</v>
      </c>
      <c r="E394">
        <v>58607</v>
      </c>
      <c r="F394">
        <v>0</v>
      </c>
      <c r="G394">
        <v>1</v>
      </c>
      <c r="H394" s="2" t="str">
        <f ca="1">TEXT(Table1_1[[#This Row],[Dt_Customer]],"yyyy-mm-dd")</f>
        <v>2012-12-23</v>
      </c>
      <c r="I394">
        <v>63</v>
      </c>
      <c r="J394">
        <v>867</v>
      </c>
      <c r="K394">
        <v>0</v>
      </c>
      <c r="L394">
        <v>86</v>
      </c>
      <c r="M394">
        <v>0</v>
      </c>
      <c r="N394">
        <v>0</v>
      </c>
      <c r="O394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>Table1_1[[#This Row],[MntWines]]+Table1_1[[#This Row],[MntFruits]]+Table1_1[[#This Row],[MntMeatProducts]]+Table1_1[[#This Row],[MntFishProducts]]+Table1_1[[#This Row],[MntSweetProducts]]+Table1_1[[#This Row],[MntGoldProds]]</f>
        <v>972</v>
      </c>
      <c r="AC394">
        <f>Table1_1[[#This Row],[NumWebPurchases]]+Table1_1[[#This Row],[NumCatalogPurchases]]+Table1_1[[#This Row],[NumStorePurchases]]</f>
        <v>14</v>
      </c>
      <c r="AD394">
        <f>ROUND(IF(Table1_1[[#This Row],[Total_Purchases]]=0,0,(Table1_1[[#This Row],[Total_Spend]]*(Table1_1[[#This Row],[NumWebPurchases]]/Table1_1[[#This Row],[Total_Purchases]]))),2)</f>
        <v>138.86000000000001</v>
      </c>
      <c r="AE394">
        <f>ROUND(IF(Table1_1[[#This Row],[Total_Purchases]]=0,0,(Table1_1[[#This Row],[Total_Spend]]*(Table1_1[[#This Row],[NumStorePurchases]]/Table1_1[[#This Row],[Total_Purchases]]))),2)</f>
        <v>624.86</v>
      </c>
      <c r="AF394">
        <f>ROUND(IF(Table1_1[[#This Row],[Total_Purchases]]=0,0,(Table1_1[[#This Row],[Total_Spend]]*(Table1_1[[#This Row],[NumCatalogPurchases]]/Table1_1[[#This Row],[Total_Purchases]]))),2)</f>
        <v>208.29</v>
      </c>
      <c r="AG3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4" s="6">
        <f ca="1">YEAR(TODAY())-B394</f>
        <v>77</v>
      </c>
      <c r="AI3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394" t="s">
        <v>34</v>
      </c>
    </row>
    <row r="395" spans="1:36" x14ac:dyDescent="0.3">
      <c r="A395">
        <v>1994</v>
      </c>
      <c r="B395">
        <v>1983</v>
      </c>
      <c r="C395" t="s">
        <v>28</v>
      </c>
      <c r="D395" t="s">
        <v>33</v>
      </c>
      <c r="E395">
        <v>51381.5</v>
      </c>
      <c r="F395">
        <v>1</v>
      </c>
      <c r="G395">
        <v>0</v>
      </c>
      <c r="H395" s="2" t="str">
        <f ca="1">TEXT(Table1_1[[#This Row],[Dt_Customer]],"yyyy-mm-dd")</f>
        <v>2013-11-15</v>
      </c>
      <c r="I395">
        <v>11</v>
      </c>
      <c r="J395">
        <v>5</v>
      </c>
      <c r="K395">
        <v>5</v>
      </c>
      <c r="L395">
        <v>6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>Table1_1[[#This Row],[MntWines]]+Table1_1[[#This Row],[MntFruits]]+Table1_1[[#This Row],[MntMeatProducts]]+Table1_1[[#This Row],[MntFishProducts]]+Table1_1[[#This Row],[MntSweetProducts]]+Table1_1[[#This Row],[MntGoldProds]]</f>
        <v>19</v>
      </c>
      <c r="AC395">
        <f>Table1_1[[#This Row],[NumWebPurchases]]+Table1_1[[#This Row],[NumCatalogPurchases]]+Table1_1[[#This Row],[NumStorePurchases]]</f>
        <v>3</v>
      </c>
      <c r="AD395">
        <f>ROUND(IF(Table1_1[[#This Row],[Total_Purchases]]=0,0,(Table1_1[[#This Row],[Total_Spend]]*(Table1_1[[#This Row],[NumWebPurchases]]/Table1_1[[#This Row],[Total_Purchases]]))),2)</f>
        <v>6.33</v>
      </c>
      <c r="AE395">
        <f>ROUND(IF(Table1_1[[#This Row],[Total_Purchases]]=0,0,(Table1_1[[#This Row],[Total_Spend]]*(Table1_1[[#This Row],[NumStorePurchases]]/Table1_1[[#This Row],[Total_Purchases]]))),2)</f>
        <v>12.67</v>
      </c>
      <c r="AF395">
        <f>ROUND(IF(Table1_1[[#This Row],[Total_Purchases]]=0,0,(Table1_1[[#This Row],[Total_Spend]]*(Table1_1[[#This Row],[NumCatalogPurchases]]/Table1_1[[#This Row],[Total_Purchases]]))),2)</f>
        <v>0</v>
      </c>
      <c r="AG3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5" s="6">
        <f ca="1">YEAR(TODAY())-B395</f>
        <v>43</v>
      </c>
      <c r="AI3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95" t="s">
        <v>34</v>
      </c>
    </row>
    <row r="396" spans="1:36" x14ac:dyDescent="0.3">
      <c r="A396">
        <v>1998</v>
      </c>
      <c r="B396">
        <v>1976</v>
      </c>
      <c r="C396" t="s">
        <v>28</v>
      </c>
      <c r="D396" t="s">
        <v>31</v>
      </c>
      <c r="E396">
        <v>37697</v>
      </c>
      <c r="F396">
        <v>1</v>
      </c>
      <c r="G396">
        <v>0</v>
      </c>
      <c r="H396" s="2" t="str">
        <f ca="1">TEXT(Table1_1[[#This Row],[Dt_Customer]],"yyyy-mm-dd")</f>
        <v>2014-02-07</v>
      </c>
      <c r="I396">
        <v>82</v>
      </c>
      <c r="J396">
        <v>34</v>
      </c>
      <c r="K396">
        <v>6</v>
      </c>
      <c r="L396">
        <v>21</v>
      </c>
      <c r="M396">
        <v>11</v>
      </c>
      <c r="N396">
        <v>4</v>
      </c>
      <c r="O396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>Table1_1[[#This Row],[MntWines]]+Table1_1[[#This Row],[MntFruits]]+Table1_1[[#This Row],[MntMeatProducts]]+Table1_1[[#This Row],[MntFishProducts]]+Table1_1[[#This Row],[MntSweetProducts]]+Table1_1[[#This Row],[MntGoldProds]]</f>
        <v>84</v>
      </c>
      <c r="AC396">
        <f>Table1_1[[#This Row],[NumWebPurchases]]+Table1_1[[#This Row],[NumCatalogPurchases]]+Table1_1[[#This Row],[NumStorePurchases]]</f>
        <v>6</v>
      </c>
      <c r="AD396">
        <f>ROUND(IF(Table1_1[[#This Row],[Total_Purchases]]=0,0,(Table1_1[[#This Row],[Total_Spend]]*(Table1_1[[#This Row],[NumWebPurchases]]/Table1_1[[#This Row],[Total_Purchases]]))),2)</f>
        <v>28</v>
      </c>
      <c r="AE396">
        <f>ROUND(IF(Table1_1[[#This Row],[Total_Purchases]]=0,0,(Table1_1[[#This Row],[Total_Spend]]*(Table1_1[[#This Row],[NumStorePurchases]]/Table1_1[[#This Row],[Total_Purchases]]))),2)</f>
        <v>42</v>
      </c>
      <c r="AF396">
        <f>ROUND(IF(Table1_1[[#This Row],[Total_Purchases]]=0,0,(Table1_1[[#This Row],[Total_Spend]]*(Table1_1[[#This Row],[NumCatalogPurchases]]/Table1_1[[#This Row],[Total_Purchases]]))),2)</f>
        <v>14</v>
      </c>
      <c r="AG3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96" s="6">
        <f ca="1">YEAR(TODAY())-B396</f>
        <v>50</v>
      </c>
      <c r="AI3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396" t="s">
        <v>40</v>
      </c>
    </row>
    <row r="397" spans="1:36" x14ac:dyDescent="0.3">
      <c r="A397">
        <v>2002</v>
      </c>
      <c r="B397">
        <v>1958</v>
      </c>
      <c r="C397" t="s">
        <v>28</v>
      </c>
      <c r="D397" t="s">
        <v>29</v>
      </c>
      <c r="E397">
        <v>71964</v>
      </c>
      <c r="F397">
        <v>0</v>
      </c>
      <c r="G397">
        <v>0</v>
      </c>
      <c r="H397" s="2" t="str">
        <f ca="1">TEXT(Table1_1[[#This Row],[Dt_Customer]],"yyyy-mm-dd")</f>
        <v>2013-05-20</v>
      </c>
      <c r="I397">
        <v>81</v>
      </c>
      <c r="J397">
        <v>587</v>
      </c>
      <c r="K397">
        <v>51</v>
      </c>
      <c r="L397">
        <v>932</v>
      </c>
      <c r="M397">
        <v>180</v>
      </c>
      <c r="N397">
        <v>34</v>
      </c>
      <c r="O397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>Table1_1[[#This Row],[MntWines]]+Table1_1[[#This Row],[MntFruits]]+Table1_1[[#This Row],[MntMeatProducts]]+Table1_1[[#This Row],[MntFishProducts]]+Table1_1[[#This Row],[MntSweetProducts]]+Table1_1[[#This Row],[MntGoldProds]]</f>
        <v>1870</v>
      </c>
      <c r="AC397">
        <f>Table1_1[[#This Row],[NumWebPurchases]]+Table1_1[[#This Row],[NumCatalogPurchases]]+Table1_1[[#This Row],[NumStorePurchases]]</f>
        <v>16</v>
      </c>
      <c r="AD397">
        <f>ROUND(IF(Table1_1[[#This Row],[Total_Purchases]]=0,0,(Table1_1[[#This Row],[Total_Spend]]*(Table1_1[[#This Row],[NumWebPurchases]]/Table1_1[[#This Row],[Total_Purchases]]))),2)</f>
        <v>584.38</v>
      </c>
      <c r="AE397">
        <f>ROUND(IF(Table1_1[[#This Row],[Total_Purchases]]=0,0,(Table1_1[[#This Row],[Total_Spend]]*(Table1_1[[#This Row],[NumStorePurchases]]/Table1_1[[#This Row],[Total_Purchases]]))),2)</f>
        <v>584.38</v>
      </c>
      <c r="AF397">
        <f>ROUND(IF(Table1_1[[#This Row],[Total_Purchases]]=0,0,(Table1_1[[#This Row],[Total_Spend]]*(Table1_1[[#This Row],[NumCatalogPurchases]]/Table1_1[[#This Row],[Total_Purchases]]))),2)</f>
        <v>701.25</v>
      </c>
      <c r="AG3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7" s="6">
        <f ca="1">YEAR(TODAY())-B397</f>
        <v>68</v>
      </c>
      <c r="AI3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97" t="s">
        <v>30</v>
      </c>
    </row>
    <row r="398" spans="1:36" x14ac:dyDescent="0.3">
      <c r="A398">
        <v>2004</v>
      </c>
      <c r="B398">
        <v>1969</v>
      </c>
      <c r="C398" t="s">
        <v>28</v>
      </c>
      <c r="D398" t="s">
        <v>31</v>
      </c>
      <c r="E398">
        <v>72679</v>
      </c>
      <c r="F398">
        <v>0</v>
      </c>
      <c r="G398">
        <v>1</v>
      </c>
      <c r="H398" s="2" t="str">
        <f ca="1">TEXT(Table1_1[[#This Row],[Dt_Customer]],"yyyy-mm-dd")</f>
        <v>2013-09-18</v>
      </c>
      <c r="I398">
        <v>65</v>
      </c>
      <c r="J398">
        <v>619</v>
      </c>
      <c r="K398">
        <v>54</v>
      </c>
      <c r="L398">
        <v>260</v>
      </c>
      <c r="M398">
        <v>127</v>
      </c>
      <c r="N398">
        <v>54</v>
      </c>
      <c r="O398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>Table1_1[[#This Row],[MntWines]]+Table1_1[[#This Row],[MntFruits]]+Table1_1[[#This Row],[MntMeatProducts]]+Table1_1[[#This Row],[MntFishProducts]]+Table1_1[[#This Row],[MntSweetProducts]]+Table1_1[[#This Row],[MntGoldProds]]</f>
        <v>1168</v>
      </c>
      <c r="AC398">
        <f>Table1_1[[#This Row],[NumWebPurchases]]+Table1_1[[#This Row],[NumCatalogPurchases]]+Table1_1[[#This Row],[NumStorePurchases]]</f>
        <v>16</v>
      </c>
      <c r="AD398">
        <f>ROUND(IF(Table1_1[[#This Row],[Total_Purchases]]=0,0,(Table1_1[[#This Row],[Total_Spend]]*(Table1_1[[#This Row],[NumWebPurchases]]/Table1_1[[#This Row],[Total_Purchases]]))),2)</f>
        <v>292</v>
      </c>
      <c r="AE398">
        <f>ROUND(IF(Table1_1[[#This Row],[Total_Purchases]]=0,0,(Table1_1[[#This Row],[Total_Spend]]*(Table1_1[[#This Row],[NumStorePurchases]]/Table1_1[[#This Row],[Total_Purchases]]))),2)</f>
        <v>365</v>
      </c>
      <c r="AF398">
        <f>ROUND(IF(Table1_1[[#This Row],[Total_Purchases]]=0,0,(Table1_1[[#This Row],[Total_Spend]]*(Table1_1[[#This Row],[NumCatalogPurchases]]/Table1_1[[#This Row],[Total_Purchases]]))),2)</f>
        <v>511</v>
      </c>
      <c r="AG3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398" s="6">
        <f ca="1">YEAR(TODAY())-B398</f>
        <v>57</v>
      </c>
      <c r="AI3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398" t="s">
        <v>30</v>
      </c>
    </row>
    <row r="399" spans="1:36" x14ac:dyDescent="0.3">
      <c r="A399">
        <v>2005</v>
      </c>
      <c r="B399">
        <v>1990</v>
      </c>
      <c r="C399" t="s">
        <v>28</v>
      </c>
      <c r="D399" t="s">
        <v>33</v>
      </c>
      <c r="E399">
        <v>35765</v>
      </c>
      <c r="F399">
        <v>1</v>
      </c>
      <c r="G399">
        <v>0</v>
      </c>
      <c r="H399" s="2" t="str">
        <f ca="1">TEXT(Table1_1[[#This Row],[Dt_Customer]],"yyyy-mm-dd")</f>
        <v>2013-12-11</v>
      </c>
      <c r="I399">
        <v>86</v>
      </c>
      <c r="J399">
        <v>22</v>
      </c>
      <c r="K399">
        <v>3</v>
      </c>
      <c r="L399">
        <v>30</v>
      </c>
      <c r="M399">
        <v>0</v>
      </c>
      <c r="N399">
        <v>5</v>
      </c>
      <c r="O399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>Table1_1[[#This Row],[MntWines]]+Table1_1[[#This Row],[MntFruits]]+Table1_1[[#This Row],[MntMeatProducts]]+Table1_1[[#This Row],[MntFishProducts]]+Table1_1[[#This Row],[MntSweetProducts]]+Table1_1[[#This Row],[MntGoldProds]]</f>
        <v>75</v>
      </c>
      <c r="AC399">
        <f>Table1_1[[#This Row],[NumWebPurchases]]+Table1_1[[#This Row],[NumCatalogPurchases]]+Table1_1[[#This Row],[NumStorePurchases]]</f>
        <v>6</v>
      </c>
      <c r="AD399">
        <f>ROUND(IF(Table1_1[[#This Row],[Total_Purchases]]=0,0,(Table1_1[[#This Row],[Total_Spend]]*(Table1_1[[#This Row],[NumWebPurchases]]/Table1_1[[#This Row],[Total_Purchases]]))),2)</f>
        <v>25</v>
      </c>
      <c r="AE399">
        <f>ROUND(IF(Table1_1[[#This Row],[Total_Purchases]]=0,0,(Table1_1[[#This Row],[Total_Spend]]*(Table1_1[[#This Row],[NumStorePurchases]]/Table1_1[[#This Row],[Total_Purchases]]))),2)</f>
        <v>50</v>
      </c>
      <c r="AF399">
        <f>ROUND(IF(Table1_1[[#This Row],[Total_Purchases]]=0,0,(Table1_1[[#This Row],[Total_Spend]]*(Table1_1[[#This Row],[NumCatalogPurchases]]/Table1_1[[#This Row],[Total_Purchases]]))),2)</f>
        <v>0</v>
      </c>
      <c r="AG3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399" s="6">
        <f ca="1">YEAR(TODAY())-B399</f>
        <v>36</v>
      </c>
      <c r="AI3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399" t="s">
        <v>32</v>
      </c>
    </row>
    <row r="400" spans="1:36" x14ac:dyDescent="0.3">
      <c r="A400">
        <v>2008</v>
      </c>
      <c r="B400">
        <v>1978</v>
      </c>
      <c r="C400" t="s">
        <v>28</v>
      </c>
      <c r="D400" t="s">
        <v>33</v>
      </c>
      <c r="E400">
        <v>77583</v>
      </c>
      <c r="F400">
        <v>0</v>
      </c>
      <c r="G400">
        <v>0</v>
      </c>
      <c r="H400" s="2" t="str">
        <f ca="1">TEXT(Table1_1[[#This Row],[Dt_Customer]],"yyyy-mm-dd")</f>
        <v>2014-02-10</v>
      </c>
      <c r="I400">
        <v>93</v>
      </c>
      <c r="J400">
        <v>372</v>
      </c>
      <c r="K400">
        <v>23</v>
      </c>
      <c r="L400">
        <v>384</v>
      </c>
      <c r="M400">
        <v>250</v>
      </c>
      <c r="N400">
        <v>12</v>
      </c>
      <c r="O400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f>Table1_1[[#This Row],[MntWines]]+Table1_1[[#This Row],[MntFruits]]+Table1_1[[#This Row],[MntMeatProducts]]+Table1_1[[#This Row],[MntFishProducts]]+Table1_1[[#This Row],[MntSweetProducts]]+Table1_1[[#This Row],[MntGoldProds]]</f>
        <v>1149</v>
      </c>
      <c r="AC400">
        <f>Table1_1[[#This Row],[NumWebPurchases]]+Table1_1[[#This Row],[NumCatalogPurchases]]+Table1_1[[#This Row],[NumStorePurchases]]</f>
        <v>18</v>
      </c>
      <c r="AD400">
        <f>ROUND(IF(Table1_1[[#This Row],[Total_Purchases]]=0,0,(Table1_1[[#This Row],[Total_Spend]]*(Table1_1[[#This Row],[NumWebPurchases]]/Table1_1[[#This Row],[Total_Purchases]]))),2)</f>
        <v>255.33</v>
      </c>
      <c r="AE400">
        <f>ROUND(IF(Table1_1[[#This Row],[Total_Purchases]]=0,0,(Table1_1[[#This Row],[Total_Spend]]*(Table1_1[[#This Row],[NumStorePurchases]]/Table1_1[[#This Row],[Total_Purchases]]))),2)</f>
        <v>574.5</v>
      </c>
      <c r="AF400">
        <f>ROUND(IF(Table1_1[[#This Row],[Total_Purchases]]=0,0,(Table1_1[[#This Row],[Total_Spend]]*(Table1_1[[#This Row],[NumCatalogPurchases]]/Table1_1[[#This Row],[Total_Purchases]]))),2)</f>
        <v>319.17</v>
      </c>
      <c r="AG4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0" s="6">
        <f ca="1">YEAR(TODAY())-B400</f>
        <v>48</v>
      </c>
      <c r="AI4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00" t="s">
        <v>43</v>
      </c>
    </row>
    <row r="401" spans="1:36" x14ac:dyDescent="0.3">
      <c r="A401">
        <v>2021</v>
      </c>
      <c r="B401">
        <v>1975</v>
      </c>
      <c r="C401" t="s">
        <v>28</v>
      </c>
      <c r="D401" t="s">
        <v>33</v>
      </c>
      <c r="E401">
        <v>61456</v>
      </c>
      <c r="F401">
        <v>0</v>
      </c>
      <c r="G401">
        <v>1</v>
      </c>
      <c r="H401" s="2" t="str">
        <f ca="1">TEXT(Table1_1[[#This Row],[Dt_Customer]],"yyyy-mm-dd")</f>
        <v>2013-03-27</v>
      </c>
      <c r="I401">
        <v>47</v>
      </c>
      <c r="J401">
        <v>563</v>
      </c>
      <c r="K401">
        <v>76</v>
      </c>
      <c r="L401">
        <v>384</v>
      </c>
      <c r="M401">
        <v>84</v>
      </c>
      <c r="N401">
        <v>192</v>
      </c>
      <c r="O401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f>Table1_1[[#This Row],[MntWines]]+Table1_1[[#This Row],[MntFruits]]+Table1_1[[#This Row],[MntMeatProducts]]+Table1_1[[#This Row],[MntFishProducts]]+Table1_1[[#This Row],[MntSweetProducts]]+Table1_1[[#This Row],[MntGoldProds]]</f>
        <v>1388</v>
      </c>
      <c r="AC401">
        <f>Table1_1[[#This Row],[NumWebPurchases]]+Table1_1[[#This Row],[NumCatalogPurchases]]+Table1_1[[#This Row],[NumStorePurchases]]</f>
        <v>29</v>
      </c>
      <c r="AD401">
        <f>ROUND(IF(Table1_1[[#This Row],[Total_Purchases]]=0,0,(Table1_1[[#This Row],[Total_Spend]]*(Table1_1[[#This Row],[NumWebPurchases]]/Table1_1[[#This Row],[Total_Purchases]]))),2)</f>
        <v>287.17</v>
      </c>
      <c r="AE401">
        <f>ROUND(IF(Table1_1[[#This Row],[Total_Purchases]]=0,0,(Table1_1[[#This Row],[Total_Spend]]*(Table1_1[[#This Row],[NumStorePurchases]]/Table1_1[[#This Row],[Total_Purchases]]))),2)</f>
        <v>622.21</v>
      </c>
      <c r="AF401">
        <f>ROUND(IF(Table1_1[[#This Row],[Total_Purchases]]=0,0,(Table1_1[[#This Row],[Total_Spend]]*(Table1_1[[#This Row],[NumCatalogPurchases]]/Table1_1[[#This Row],[Total_Purchases]]))),2)</f>
        <v>478.62</v>
      </c>
      <c r="AG4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1" s="6">
        <f ca="1">YEAR(TODAY())-B401</f>
        <v>51</v>
      </c>
      <c r="AI4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01" t="s">
        <v>30</v>
      </c>
    </row>
    <row r="402" spans="1:36" x14ac:dyDescent="0.3">
      <c r="A402">
        <v>2036</v>
      </c>
      <c r="B402">
        <v>1973</v>
      </c>
      <c r="C402" t="s">
        <v>37</v>
      </c>
      <c r="D402" t="s">
        <v>35</v>
      </c>
      <c r="E402">
        <v>57906</v>
      </c>
      <c r="F402">
        <v>0</v>
      </c>
      <c r="G402">
        <v>1</v>
      </c>
      <c r="H402" s="2" t="str">
        <f ca="1">TEXT(Table1_1[[#This Row],[Dt_Customer]],"yyyy-mm-dd")</f>
        <v>2013-06-11</v>
      </c>
      <c r="I402">
        <v>29</v>
      </c>
      <c r="J402">
        <v>243</v>
      </c>
      <c r="K402">
        <v>11</v>
      </c>
      <c r="L402">
        <v>119</v>
      </c>
      <c r="M402">
        <v>10</v>
      </c>
      <c r="N402">
        <v>3</v>
      </c>
      <c r="O40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f>Table1_1[[#This Row],[MntWines]]+Table1_1[[#This Row],[MntFruits]]+Table1_1[[#This Row],[MntMeatProducts]]+Table1_1[[#This Row],[MntFishProducts]]+Table1_1[[#This Row],[MntSweetProducts]]+Table1_1[[#This Row],[MntGoldProds]]</f>
        <v>401</v>
      </c>
      <c r="AC402">
        <f>Table1_1[[#This Row],[NumWebPurchases]]+Table1_1[[#This Row],[NumCatalogPurchases]]+Table1_1[[#This Row],[NumStorePurchases]]</f>
        <v>14</v>
      </c>
      <c r="AD402">
        <f>ROUND(IF(Table1_1[[#This Row],[Total_Purchases]]=0,0,(Table1_1[[#This Row],[Total_Spend]]*(Table1_1[[#This Row],[NumWebPurchases]]/Table1_1[[#This Row],[Total_Purchases]]))),2)</f>
        <v>114.57</v>
      </c>
      <c r="AE402">
        <f>ROUND(IF(Table1_1[[#This Row],[Total_Purchases]]=0,0,(Table1_1[[#This Row],[Total_Spend]]*(Table1_1[[#This Row],[NumStorePurchases]]/Table1_1[[#This Row],[Total_Purchases]]))),2)</f>
        <v>229.14</v>
      </c>
      <c r="AF402">
        <f>ROUND(IF(Table1_1[[#This Row],[Total_Purchases]]=0,0,(Table1_1[[#This Row],[Total_Spend]]*(Table1_1[[#This Row],[NumCatalogPurchases]]/Table1_1[[#This Row],[Total_Purchases]]))),2)</f>
        <v>57.29</v>
      </c>
      <c r="AG4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2" s="6">
        <f ca="1">YEAR(TODAY())-B402</f>
        <v>53</v>
      </c>
      <c r="AI4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02" t="s">
        <v>40</v>
      </c>
    </row>
    <row r="403" spans="1:36" x14ac:dyDescent="0.3">
      <c r="A403">
        <v>2055</v>
      </c>
      <c r="B403">
        <v>1973</v>
      </c>
      <c r="C403" t="s">
        <v>37</v>
      </c>
      <c r="D403" t="s">
        <v>29</v>
      </c>
      <c r="E403">
        <v>35860</v>
      </c>
      <c r="F403">
        <v>1</v>
      </c>
      <c r="G403">
        <v>1</v>
      </c>
      <c r="H403" s="2" t="str">
        <f ca="1">TEXT(Table1_1[[#This Row],[Dt_Customer]],"yyyy-mm-dd")</f>
        <v>2014-05-19</v>
      </c>
      <c r="I403">
        <v>37</v>
      </c>
      <c r="J403">
        <v>15</v>
      </c>
      <c r="K403">
        <v>0</v>
      </c>
      <c r="L403">
        <v>8</v>
      </c>
      <c r="M403">
        <v>4</v>
      </c>
      <c r="N403">
        <v>2</v>
      </c>
      <c r="O403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403">
        <f>Table1_1[[#This Row],[NumWebPurchases]]+Table1_1[[#This Row],[NumCatalogPurchases]]+Table1_1[[#This Row],[NumStorePurchases]]</f>
        <v>4</v>
      </c>
      <c r="AD403">
        <f>ROUND(IF(Table1_1[[#This Row],[Total_Purchases]]=0,0,(Table1_1[[#This Row],[Total_Spend]]*(Table1_1[[#This Row],[NumWebPurchases]]/Table1_1[[#This Row],[Total_Purchases]]))),2)</f>
        <v>12.25</v>
      </c>
      <c r="AE403">
        <f>ROUND(IF(Table1_1[[#This Row],[Total_Purchases]]=0,0,(Table1_1[[#This Row],[Total_Spend]]*(Table1_1[[#This Row],[NumStorePurchases]]/Table1_1[[#This Row],[Total_Purchases]]))),2)</f>
        <v>24.5</v>
      </c>
      <c r="AF403">
        <f>ROUND(IF(Table1_1[[#This Row],[Total_Purchases]]=0,0,(Table1_1[[#This Row],[Total_Spend]]*(Table1_1[[#This Row],[NumCatalogPurchases]]/Table1_1[[#This Row],[Total_Purchases]]))),2)</f>
        <v>12.25</v>
      </c>
      <c r="AG4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03" s="6">
        <f ca="1">YEAR(TODAY())-B403</f>
        <v>53</v>
      </c>
      <c r="AI4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03" t="s">
        <v>30</v>
      </c>
    </row>
    <row r="404" spans="1:36" x14ac:dyDescent="0.3">
      <c r="A404">
        <v>2061</v>
      </c>
      <c r="B404">
        <v>1955</v>
      </c>
      <c r="C404" t="s">
        <v>28</v>
      </c>
      <c r="D404" t="s">
        <v>33</v>
      </c>
      <c r="E404">
        <v>50737</v>
      </c>
      <c r="F404">
        <v>0</v>
      </c>
      <c r="G404">
        <v>1</v>
      </c>
      <c r="H404" s="2" t="str">
        <f ca="1">TEXT(Table1_1[[#This Row],[Dt_Customer]],"yyyy-mm-dd")</f>
        <v>2013-05-11</v>
      </c>
      <c r="I404">
        <v>61</v>
      </c>
      <c r="J404">
        <v>78</v>
      </c>
      <c r="K404">
        <v>0</v>
      </c>
      <c r="L404">
        <v>11</v>
      </c>
      <c r="M404">
        <v>0</v>
      </c>
      <c r="N404">
        <v>0</v>
      </c>
      <c r="O404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f>Table1_1[[#This Row],[MntWines]]+Table1_1[[#This Row],[MntFruits]]+Table1_1[[#This Row],[MntMeatProducts]]+Table1_1[[#This Row],[MntFishProducts]]+Table1_1[[#This Row],[MntSweetProducts]]+Table1_1[[#This Row],[MntGoldProds]]</f>
        <v>99</v>
      </c>
      <c r="AC404">
        <f>Table1_1[[#This Row],[NumWebPurchases]]+Table1_1[[#This Row],[NumCatalogPurchases]]+Table1_1[[#This Row],[NumStorePurchases]]</f>
        <v>6</v>
      </c>
      <c r="AD404">
        <f>ROUND(IF(Table1_1[[#This Row],[Total_Purchases]]=0,0,(Table1_1[[#This Row],[Total_Spend]]*(Table1_1[[#This Row],[NumWebPurchases]]/Table1_1[[#This Row],[Total_Purchases]]))),2)</f>
        <v>33</v>
      </c>
      <c r="AE404">
        <f>ROUND(IF(Table1_1[[#This Row],[Total_Purchases]]=0,0,(Table1_1[[#This Row],[Total_Spend]]*(Table1_1[[#This Row],[NumStorePurchases]]/Table1_1[[#This Row],[Total_Purchases]]))),2)</f>
        <v>66</v>
      </c>
      <c r="AF404">
        <f>ROUND(IF(Table1_1[[#This Row],[Total_Purchases]]=0,0,(Table1_1[[#This Row],[Total_Spend]]*(Table1_1[[#This Row],[NumCatalogPurchases]]/Table1_1[[#This Row],[Total_Purchases]]))),2)</f>
        <v>0</v>
      </c>
      <c r="AG4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4" s="6">
        <f ca="1">YEAR(TODAY())-B404</f>
        <v>71</v>
      </c>
      <c r="AI4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04" t="s">
        <v>30</v>
      </c>
    </row>
    <row r="405" spans="1:36" x14ac:dyDescent="0.3">
      <c r="A405">
        <v>2066</v>
      </c>
      <c r="B405">
        <v>1949</v>
      </c>
      <c r="C405" t="s">
        <v>28</v>
      </c>
      <c r="D405" t="s">
        <v>35</v>
      </c>
      <c r="E405">
        <v>38823</v>
      </c>
      <c r="F405">
        <v>0</v>
      </c>
      <c r="G405">
        <v>1</v>
      </c>
      <c r="H405" s="2" t="str">
        <f ca="1">TEXT(Table1_1[[#This Row],[Dt_Customer]],"yyyy-mm-dd")</f>
        <v>2012-08-30</v>
      </c>
      <c r="I405">
        <v>56</v>
      </c>
      <c r="J405">
        <v>70</v>
      </c>
      <c r="K405">
        <v>0</v>
      </c>
      <c r="L405">
        <v>11</v>
      </c>
      <c r="M405">
        <v>2</v>
      </c>
      <c r="N405">
        <v>8</v>
      </c>
      <c r="O405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f>Table1_1[[#This Row],[MntWines]]+Table1_1[[#This Row],[MntFruits]]+Table1_1[[#This Row],[MntMeatProducts]]+Table1_1[[#This Row],[MntFishProducts]]+Table1_1[[#This Row],[MntSweetProducts]]+Table1_1[[#This Row],[MntGoldProds]]</f>
        <v>114</v>
      </c>
      <c r="AC405">
        <f>Table1_1[[#This Row],[NumWebPurchases]]+Table1_1[[#This Row],[NumCatalogPurchases]]+Table1_1[[#This Row],[NumStorePurchases]]</f>
        <v>6</v>
      </c>
      <c r="AD405">
        <f>ROUND(IF(Table1_1[[#This Row],[Total_Purchases]]=0,0,(Table1_1[[#This Row],[Total_Spend]]*(Table1_1[[#This Row],[NumWebPurchases]]/Table1_1[[#This Row],[Total_Purchases]]))),2)</f>
        <v>38</v>
      </c>
      <c r="AE405">
        <f>ROUND(IF(Table1_1[[#This Row],[Total_Purchases]]=0,0,(Table1_1[[#This Row],[Total_Spend]]*(Table1_1[[#This Row],[NumStorePurchases]]/Table1_1[[#This Row],[Total_Purchases]]))),2)</f>
        <v>57</v>
      </c>
      <c r="AF405">
        <f>ROUND(IF(Table1_1[[#This Row],[Total_Purchases]]=0,0,(Table1_1[[#This Row],[Total_Spend]]*(Table1_1[[#This Row],[NumCatalogPurchases]]/Table1_1[[#This Row],[Total_Purchases]]))),2)</f>
        <v>19</v>
      </c>
      <c r="AG4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05" s="6">
        <f ca="1">YEAR(TODAY())-B405</f>
        <v>77</v>
      </c>
      <c r="AI4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05" t="s">
        <v>30</v>
      </c>
    </row>
    <row r="406" spans="1:36" x14ac:dyDescent="0.3">
      <c r="A406">
        <v>2072</v>
      </c>
      <c r="B406">
        <v>1969</v>
      </c>
      <c r="C406" t="s">
        <v>37</v>
      </c>
      <c r="D406" t="s">
        <v>35</v>
      </c>
      <c r="E406">
        <v>53374</v>
      </c>
      <c r="F406">
        <v>0</v>
      </c>
      <c r="G406">
        <v>1</v>
      </c>
      <c r="H406" s="2" t="str">
        <f ca="1">TEXT(Table1_1[[#This Row],[Dt_Customer]],"yyyy-mm-dd")</f>
        <v>2012-08-16</v>
      </c>
      <c r="I406">
        <v>34</v>
      </c>
      <c r="J406">
        <v>896</v>
      </c>
      <c r="K406">
        <v>10</v>
      </c>
      <c r="L406">
        <v>101</v>
      </c>
      <c r="M406">
        <v>13</v>
      </c>
      <c r="N406">
        <v>10</v>
      </c>
      <c r="O406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f>Table1_1[[#This Row],[MntWines]]+Table1_1[[#This Row],[MntFruits]]+Table1_1[[#This Row],[MntMeatProducts]]+Table1_1[[#This Row],[MntFishProducts]]+Table1_1[[#This Row],[MntSweetProducts]]+Table1_1[[#This Row],[MntGoldProds]]</f>
        <v>1064</v>
      </c>
      <c r="AC406">
        <f>Table1_1[[#This Row],[NumWebPurchases]]+Table1_1[[#This Row],[NumCatalogPurchases]]+Table1_1[[#This Row],[NumStorePurchases]]</f>
        <v>15</v>
      </c>
      <c r="AD406">
        <f>ROUND(IF(Table1_1[[#This Row],[Total_Purchases]]=0,0,(Table1_1[[#This Row],[Total_Spend]]*(Table1_1[[#This Row],[NumWebPurchases]]/Table1_1[[#This Row],[Total_Purchases]]))),2)</f>
        <v>283.73</v>
      </c>
      <c r="AE406">
        <f>ROUND(IF(Table1_1[[#This Row],[Total_Purchases]]=0,0,(Table1_1[[#This Row],[Total_Spend]]*(Table1_1[[#This Row],[NumStorePurchases]]/Table1_1[[#This Row],[Total_Purchases]]))),2)</f>
        <v>638.4</v>
      </c>
      <c r="AF406">
        <f>ROUND(IF(Table1_1[[#This Row],[Total_Purchases]]=0,0,(Table1_1[[#This Row],[Total_Spend]]*(Table1_1[[#This Row],[NumCatalogPurchases]]/Table1_1[[#This Row],[Total_Purchases]]))),2)</f>
        <v>141.87</v>
      </c>
      <c r="AG4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6" s="6">
        <f ca="1">YEAR(TODAY())-B406</f>
        <v>57</v>
      </c>
      <c r="AI4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06" t="s">
        <v>32</v>
      </c>
    </row>
    <row r="407" spans="1:36" x14ac:dyDescent="0.3">
      <c r="A407">
        <v>2075</v>
      </c>
      <c r="B407">
        <v>1969</v>
      </c>
      <c r="C407" t="s">
        <v>28</v>
      </c>
      <c r="D407" t="s">
        <v>33</v>
      </c>
      <c r="E407">
        <v>72460</v>
      </c>
      <c r="F407">
        <v>0</v>
      </c>
      <c r="G407">
        <v>0</v>
      </c>
      <c r="H407" s="2" t="str">
        <f ca="1">TEXT(Table1_1[[#This Row],[Dt_Customer]],"yyyy-mm-dd")</f>
        <v>2013-11-14</v>
      </c>
      <c r="I407">
        <v>56</v>
      </c>
      <c r="J407">
        <v>377</v>
      </c>
      <c r="K407">
        <v>10</v>
      </c>
      <c r="L407">
        <v>540</v>
      </c>
      <c r="M407">
        <v>80</v>
      </c>
      <c r="N407">
        <v>30</v>
      </c>
      <c r="O407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>Table1_1[[#This Row],[MntWines]]+Table1_1[[#This Row],[MntFruits]]+Table1_1[[#This Row],[MntMeatProducts]]+Table1_1[[#This Row],[MntFishProducts]]+Table1_1[[#This Row],[MntSweetProducts]]+Table1_1[[#This Row],[MntGoldProds]]</f>
        <v>1047</v>
      </c>
      <c r="AC407">
        <f>Table1_1[[#This Row],[NumWebPurchases]]+Table1_1[[#This Row],[NumCatalogPurchases]]+Table1_1[[#This Row],[NumStorePurchases]]</f>
        <v>15</v>
      </c>
      <c r="AD407">
        <f>ROUND(IF(Table1_1[[#This Row],[Total_Purchases]]=0,0,(Table1_1[[#This Row],[Total_Spend]]*(Table1_1[[#This Row],[NumWebPurchases]]/Table1_1[[#This Row],[Total_Purchases]]))),2)</f>
        <v>209.4</v>
      </c>
      <c r="AE407">
        <f>ROUND(IF(Table1_1[[#This Row],[Total_Purchases]]=0,0,(Table1_1[[#This Row],[Total_Spend]]*(Table1_1[[#This Row],[NumStorePurchases]]/Table1_1[[#This Row],[Total_Purchases]]))),2)</f>
        <v>488.6</v>
      </c>
      <c r="AF407">
        <f>ROUND(IF(Table1_1[[#This Row],[Total_Purchases]]=0,0,(Table1_1[[#This Row],[Total_Spend]]*(Table1_1[[#This Row],[NumCatalogPurchases]]/Table1_1[[#This Row],[Total_Purchases]]))),2)</f>
        <v>349</v>
      </c>
      <c r="AG4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7" s="6">
        <f ca="1">YEAR(TODAY())-B407</f>
        <v>57</v>
      </c>
      <c r="AI4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07" t="s">
        <v>43</v>
      </c>
    </row>
    <row r="408" spans="1:36" x14ac:dyDescent="0.3">
      <c r="A408">
        <v>2079</v>
      </c>
      <c r="B408">
        <v>1947</v>
      </c>
      <c r="C408" t="s">
        <v>38</v>
      </c>
      <c r="D408" t="s">
        <v>33</v>
      </c>
      <c r="E408">
        <v>81044</v>
      </c>
      <c r="F408">
        <v>0</v>
      </c>
      <c r="G408">
        <v>0</v>
      </c>
      <c r="H408" s="2" t="str">
        <f ca="1">TEXT(Table1_1[[#This Row],[Dt_Customer]],"yyyy-mm-dd")</f>
        <v>2013-12-27</v>
      </c>
      <c r="I408">
        <v>0</v>
      </c>
      <c r="J408">
        <v>450</v>
      </c>
      <c r="K408">
        <v>26</v>
      </c>
      <c r="L408">
        <v>535</v>
      </c>
      <c r="M408">
        <v>73</v>
      </c>
      <c r="N408">
        <v>98</v>
      </c>
      <c r="O408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>Table1_1[[#This Row],[MntWines]]+Table1_1[[#This Row],[MntFruits]]+Table1_1[[#This Row],[MntMeatProducts]]+Table1_1[[#This Row],[MntFishProducts]]+Table1_1[[#This Row],[MntSweetProducts]]+Table1_1[[#This Row],[MntGoldProds]]</f>
        <v>1208</v>
      </c>
      <c r="AC408">
        <f>Table1_1[[#This Row],[NumWebPurchases]]+Table1_1[[#This Row],[NumCatalogPurchases]]+Table1_1[[#This Row],[NumStorePurchases]]</f>
        <v>21</v>
      </c>
      <c r="AD408">
        <f>ROUND(IF(Table1_1[[#This Row],[Total_Purchases]]=0,0,(Table1_1[[#This Row],[Total_Spend]]*(Table1_1[[#This Row],[NumWebPurchases]]/Table1_1[[#This Row],[Total_Purchases]]))),2)</f>
        <v>287.62</v>
      </c>
      <c r="AE408">
        <f>ROUND(IF(Table1_1[[#This Row],[Total_Purchases]]=0,0,(Table1_1[[#This Row],[Total_Spend]]*(Table1_1[[#This Row],[NumStorePurchases]]/Table1_1[[#This Row],[Total_Purchases]]))),2)</f>
        <v>575.24</v>
      </c>
      <c r="AF408">
        <f>ROUND(IF(Table1_1[[#This Row],[Total_Purchases]]=0,0,(Table1_1[[#This Row],[Total_Spend]]*(Table1_1[[#This Row],[NumCatalogPurchases]]/Table1_1[[#This Row],[Total_Purchases]]))),2)</f>
        <v>345.14</v>
      </c>
      <c r="AG4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8" s="6">
        <f ca="1">YEAR(TODAY())-B408</f>
        <v>79</v>
      </c>
      <c r="AI4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08" t="s">
        <v>34</v>
      </c>
    </row>
    <row r="409" spans="1:36" x14ac:dyDescent="0.3">
      <c r="A409">
        <v>2088</v>
      </c>
      <c r="B409">
        <v>1972</v>
      </c>
      <c r="C409" t="s">
        <v>28</v>
      </c>
      <c r="D409" t="s">
        <v>35</v>
      </c>
      <c r="E409">
        <v>84906</v>
      </c>
      <c r="F409">
        <v>0</v>
      </c>
      <c r="G409">
        <v>0</v>
      </c>
      <c r="H409" s="2" t="str">
        <f ca="1">TEXT(Table1_1[[#This Row],[Dt_Customer]],"yyyy-mm-dd")</f>
        <v>2013-10-04</v>
      </c>
      <c r="I409">
        <v>98</v>
      </c>
      <c r="J409">
        <v>997</v>
      </c>
      <c r="K409">
        <v>15</v>
      </c>
      <c r="L409">
        <v>414</v>
      </c>
      <c r="M409">
        <v>99</v>
      </c>
      <c r="N409">
        <v>30</v>
      </c>
      <c r="O409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f>Table1_1[[#This Row],[MntWines]]+Table1_1[[#This Row],[MntFruits]]+Table1_1[[#This Row],[MntMeatProducts]]+Table1_1[[#This Row],[MntFishProducts]]+Table1_1[[#This Row],[MntSweetProducts]]+Table1_1[[#This Row],[MntGoldProds]]</f>
        <v>1631</v>
      </c>
      <c r="AC409">
        <f>Table1_1[[#This Row],[NumWebPurchases]]+Table1_1[[#This Row],[NumCatalogPurchases]]+Table1_1[[#This Row],[NumStorePurchases]]</f>
        <v>23</v>
      </c>
      <c r="AD409">
        <f>ROUND(IF(Table1_1[[#This Row],[Total_Purchases]]=0,0,(Table1_1[[#This Row],[Total_Spend]]*(Table1_1[[#This Row],[NumWebPurchases]]/Table1_1[[#This Row],[Total_Purchases]]))),2)</f>
        <v>354.57</v>
      </c>
      <c r="AE409">
        <f>ROUND(IF(Table1_1[[#This Row],[Total_Purchases]]=0,0,(Table1_1[[#This Row],[Total_Spend]]*(Table1_1[[#This Row],[NumStorePurchases]]/Table1_1[[#This Row],[Total_Purchases]]))),2)</f>
        <v>850.96</v>
      </c>
      <c r="AF409">
        <f>ROUND(IF(Table1_1[[#This Row],[Total_Purchases]]=0,0,(Table1_1[[#This Row],[Total_Spend]]*(Table1_1[[#This Row],[NumCatalogPurchases]]/Table1_1[[#This Row],[Total_Purchases]]))),2)</f>
        <v>425.48</v>
      </c>
      <c r="AG4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09" s="6">
        <f ca="1">YEAR(TODAY())-B409</f>
        <v>54</v>
      </c>
      <c r="AI4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09" t="s">
        <v>39</v>
      </c>
    </row>
    <row r="410" spans="1:36" x14ac:dyDescent="0.3">
      <c r="A410">
        <v>2098</v>
      </c>
      <c r="B410">
        <v>1969</v>
      </c>
      <c r="C410" t="s">
        <v>37</v>
      </c>
      <c r="D410" t="s">
        <v>33</v>
      </c>
      <c r="E410">
        <v>33581</v>
      </c>
      <c r="F410">
        <v>2</v>
      </c>
      <c r="G410">
        <v>0</v>
      </c>
      <c r="H410" s="2" t="str">
        <f ca="1">TEXT(Table1_1[[#This Row],[Dt_Customer]],"yyyy-mm-dd")</f>
        <v>2013-01-08</v>
      </c>
      <c r="I410">
        <v>38</v>
      </c>
      <c r="J410">
        <v>11</v>
      </c>
      <c r="K410">
        <v>0</v>
      </c>
      <c r="L410">
        <v>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410">
        <f>Table1_1[[#This Row],[NumWebPurchases]]+Table1_1[[#This Row],[NumCatalogPurchases]]+Table1_1[[#This Row],[NumStorePurchases]]</f>
        <v>3</v>
      </c>
      <c r="AD410">
        <f>ROUND(IF(Table1_1[[#This Row],[Total_Purchases]]=0,0,(Table1_1[[#This Row],[Total_Spend]]*(Table1_1[[#This Row],[NumWebPurchases]]/Table1_1[[#This Row],[Total_Purchases]]))),2)</f>
        <v>5.67</v>
      </c>
      <c r="AE410">
        <f>ROUND(IF(Table1_1[[#This Row],[Total_Purchases]]=0,0,(Table1_1[[#This Row],[Total_Spend]]*(Table1_1[[#This Row],[NumStorePurchases]]/Table1_1[[#This Row],[Total_Purchases]]))),2)</f>
        <v>11.33</v>
      </c>
      <c r="AF410">
        <f>ROUND(IF(Table1_1[[#This Row],[Total_Purchases]]=0,0,(Table1_1[[#This Row],[Total_Spend]]*(Table1_1[[#This Row],[NumCatalogPurchases]]/Table1_1[[#This Row],[Total_Purchases]]))),2)</f>
        <v>0</v>
      </c>
      <c r="AG4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10" s="6">
        <f ca="1">YEAR(TODAY())-B410</f>
        <v>57</v>
      </c>
      <c r="AI4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10" t="s">
        <v>30</v>
      </c>
    </row>
    <row r="411" spans="1:36" x14ac:dyDescent="0.3">
      <c r="A411">
        <v>2106</v>
      </c>
      <c r="B411">
        <v>1974</v>
      </c>
      <c r="C411" t="s">
        <v>38</v>
      </c>
      <c r="D411" t="s">
        <v>33</v>
      </c>
      <c r="E411">
        <v>20130</v>
      </c>
      <c r="F411">
        <v>0</v>
      </c>
      <c r="G411">
        <v>0</v>
      </c>
      <c r="H411" s="2" t="str">
        <f ca="1">TEXT(Table1_1[[#This Row],[Dt_Customer]],"yyyy-mm-dd")</f>
        <v>2014-03-17</v>
      </c>
      <c r="I411">
        <v>99</v>
      </c>
      <c r="J411">
        <v>0</v>
      </c>
      <c r="K411">
        <v>6</v>
      </c>
      <c r="L411">
        <v>3</v>
      </c>
      <c r="M411">
        <v>7</v>
      </c>
      <c r="N411">
        <v>6</v>
      </c>
      <c r="O411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411">
        <f>Table1_1[[#This Row],[NumWebPurchases]]+Table1_1[[#This Row],[NumCatalogPurchases]]+Table1_1[[#This Row],[NumStorePurchases]]</f>
        <v>4</v>
      </c>
      <c r="AD411">
        <f>ROUND(IF(Table1_1[[#This Row],[Total_Purchases]]=0,0,(Table1_1[[#This Row],[Total_Spend]]*(Table1_1[[#This Row],[NumWebPurchases]]/Table1_1[[#This Row],[Total_Purchases]]))),2)</f>
        <v>8.5</v>
      </c>
      <c r="AE411">
        <f>ROUND(IF(Table1_1[[#This Row],[Total_Purchases]]=0,0,(Table1_1[[#This Row],[Total_Spend]]*(Table1_1[[#This Row],[NumStorePurchases]]/Table1_1[[#This Row],[Total_Purchases]]))),2)</f>
        <v>25.5</v>
      </c>
      <c r="AF411">
        <f>ROUND(IF(Table1_1[[#This Row],[Total_Purchases]]=0,0,(Table1_1[[#This Row],[Total_Spend]]*(Table1_1[[#This Row],[NumCatalogPurchases]]/Table1_1[[#This Row],[Total_Purchases]]))),2)</f>
        <v>0</v>
      </c>
      <c r="AG4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11" s="6">
        <f ca="1">YEAR(TODAY())-B411</f>
        <v>52</v>
      </c>
      <c r="AI4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11" t="s">
        <v>30</v>
      </c>
    </row>
    <row r="412" spans="1:36" x14ac:dyDescent="0.3">
      <c r="A412">
        <v>2109</v>
      </c>
      <c r="B412">
        <v>1990</v>
      </c>
      <c r="C412" t="s">
        <v>28</v>
      </c>
      <c r="D412" t="s">
        <v>31</v>
      </c>
      <c r="E412">
        <v>96843</v>
      </c>
      <c r="F412">
        <v>0</v>
      </c>
      <c r="G412">
        <v>0</v>
      </c>
      <c r="H412" s="2" t="str">
        <f ca="1">TEXT(Table1_1[[#This Row],[Dt_Customer]],"yyyy-mm-dd")</f>
        <v>2013-04-23</v>
      </c>
      <c r="I412">
        <v>60</v>
      </c>
      <c r="J412">
        <v>448</v>
      </c>
      <c r="K412">
        <v>71</v>
      </c>
      <c r="L412">
        <v>951</v>
      </c>
      <c r="M412">
        <v>40</v>
      </c>
      <c r="N412">
        <v>17</v>
      </c>
      <c r="O41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f>Table1_1[[#This Row],[MntWines]]+Table1_1[[#This Row],[MntFruits]]+Table1_1[[#This Row],[MntMeatProducts]]+Table1_1[[#This Row],[MntFishProducts]]+Table1_1[[#This Row],[MntSweetProducts]]+Table1_1[[#This Row],[MntGoldProds]]</f>
        <v>1544</v>
      </c>
      <c r="AC412">
        <f>Table1_1[[#This Row],[NumWebPurchases]]+Table1_1[[#This Row],[NumCatalogPurchases]]+Table1_1[[#This Row],[NumStorePurchases]]</f>
        <v>27</v>
      </c>
      <c r="AD412">
        <f>ROUND(IF(Table1_1[[#This Row],[Total_Purchases]]=0,0,(Table1_1[[#This Row],[Total_Spend]]*(Table1_1[[#This Row],[NumWebPurchases]]/Table1_1[[#This Row],[Total_Purchases]]))),2)</f>
        <v>343.11</v>
      </c>
      <c r="AE412">
        <f>ROUND(IF(Table1_1[[#This Row],[Total_Purchases]]=0,0,(Table1_1[[#This Row],[Total_Spend]]*(Table1_1[[#This Row],[NumStorePurchases]]/Table1_1[[#This Row],[Total_Purchases]]))),2)</f>
        <v>571.85</v>
      </c>
      <c r="AF412">
        <f>ROUND(IF(Table1_1[[#This Row],[Total_Purchases]]=0,0,(Table1_1[[#This Row],[Total_Spend]]*(Table1_1[[#This Row],[NumCatalogPurchases]]/Table1_1[[#This Row],[Total_Purchases]]))),2)</f>
        <v>629.04</v>
      </c>
      <c r="AG4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2" s="6">
        <f ca="1">YEAR(TODAY())-B412</f>
        <v>36</v>
      </c>
      <c r="AI4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412" t="s">
        <v>30</v>
      </c>
    </row>
    <row r="413" spans="1:36" x14ac:dyDescent="0.3">
      <c r="A413">
        <v>2114</v>
      </c>
      <c r="B413">
        <v>1946</v>
      </c>
      <c r="C413" t="s">
        <v>37</v>
      </c>
      <c r="D413" t="s">
        <v>31</v>
      </c>
      <c r="E413">
        <v>82800</v>
      </c>
      <c r="F413">
        <v>0</v>
      </c>
      <c r="G413">
        <v>0</v>
      </c>
      <c r="H413" s="2" t="str">
        <f ca="1">TEXT(Table1_1[[#This Row],[Dt_Customer]],"yyyy-mm-dd")</f>
        <v>2012-11-24</v>
      </c>
      <c r="I413">
        <v>23</v>
      </c>
      <c r="J413">
        <v>1006</v>
      </c>
      <c r="K413">
        <v>22</v>
      </c>
      <c r="L413">
        <v>115</v>
      </c>
      <c r="M413">
        <v>59</v>
      </c>
      <c r="N413">
        <v>68</v>
      </c>
      <c r="O413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f>Table1_1[[#This Row],[MntWines]]+Table1_1[[#This Row],[MntFruits]]+Table1_1[[#This Row],[MntMeatProducts]]+Table1_1[[#This Row],[MntFishProducts]]+Table1_1[[#This Row],[MntSweetProducts]]+Table1_1[[#This Row],[MntGoldProds]]</f>
        <v>1315</v>
      </c>
      <c r="AC413">
        <f>Table1_1[[#This Row],[NumWebPurchases]]+Table1_1[[#This Row],[NumCatalogPurchases]]+Table1_1[[#This Row],[NumStorePurchases]]</f>
        <v>25</v>
      </c>
      <c r="AD413">
        <f>ROUND(IF(Table1_1[[#This Row],[Total_Purchases]]=0,0,(Table1_1[[#This Row],[Total_Spend]]*(Table1_1[[#This Row],[NumWebPurchases]]/Table1_1[[#This Row],[Total_Purchases]]))),2)</f>
        <v>368.2</v>
      </c>
      <c r="AE413">
        <f>ROUND(IF(Table1_1[[#This Row],[Total_Purchases]]=0,0,(Table1_1[[#This Row],[Total_Spend]]*(Table1_1[[#This Row],[NumStorePurchases]]/Table1_1[[#This Row],[Total_Purchases]]))),2)</f>
        <v>631.20000000000005</v>
      </c>
      <c r="AF413">
        <f>ROUND(IF(Table1_1[[#This Row],[Total_Purchases]]=0,0,(Table1_1[[#This Row],[Total_Spend]]*(Table1_1[[#This Row],[NumCatalogPurchases]]/Table1_1[[#This Row],[Total_Purchases]]))),2)</f>
        <v>315.60000000000002</v>
      </c>
      <c r="AG4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3" s="6">
        <f ca="1">YEAR(TODAY())-B413</f>
        <v>80</v>
      </c>
      <c r="AI4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13" t="s">
        <v>34</v>
      </c>
    </row>
    <row r="414" spans="1:36" x14ac:dyDescent="0.3">
      <c r="A414">
        <v>2115</v>
      </c>
      <c r="B414">
        <v>1957</v>
      </c>
      <c r="C414" t="s">
        <v>28</v>
      </c>
      <c r="D414" t="s">
        <v>35</v>
      </c>
      <c r="E414">
        <v>50116</v>
      </c>
      <c r="F414">
        <v>1</v>
      </c>
      <c r="G414">
        <v>1</v>
      </c>
      <c r="H414" s="2" t="str">
        <f ca="1">TEXT(Table1_1[[#This Row],[Dt_Customer]],"yyyy-mm-dd")</f>
        <v>2014-06-20</v>
      </c>
      <c r="I414">
        <v>68</v>
      </c>
      <c r="J414">
        <v>54</v>
      </c>
      <c r="K414">
        <v>0</v>
      </c>
      <c r="L414">
        <v>10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414">
        <f>Table1_1[[#This Row],[NumWebPurchases]]+Table1_1[[#This Row],[NumCatalogPurchases]]+Table1_1[[#This Row],[NumStorePurchases]]</f>
        <v>5</v>
      </c>
      <c r="AD414">
        <f>ROUND(IF(Table1_1[[#This Row],[Total_Purchases]]=0,0,(Table1_1[[#This Row],[Total_Spend]]*(Table1_1[[#This Row],[NumWebPurchases]]/Table1_1[[#This Row],[Total_Purchases]]))),2)</f>
        <v>13.2</v>
      </c>
      <c r="AE414">
        <f>ROUND(IF(Table1_1[[#This Row],[Total_Purchases]]=0,0,(Table1_1[[#This Row],[Total_Spend]]*(Table1_1[[#This Row],[NumStorePurchases]]/Table1_1[[#This Row],[Total_Purchases]]))),2)</f>
        <v>52.8</v>
      </c>
      <c r="AF414">
        <f>ROUND(IF(Table1_1[[#This Row],[Total_Purchases]]=0,0,(Table1_1[[#This Row],[Total_Spend]]*(Table1_1[[#This Row],[NumCatalogPurchases]]/Table1_1[[#This Row],[Total_Purchases]]))),2)</f>
        <v>0</v>
      </c>
      <c r="AG4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4" s="6">
        <f ca="1">YEAR(TODAY())-B414</f>
        <v>69</v>
      </c>
      <c r="AI4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14" t="s">
        <v>39</v>
      </c>
    </row>
    <row r="415" spans="1:36" x14ac:dyDescent="0.3">
      <c r="A415">
        <v>2118</v>
      </c>
      <c r="B415">
        <v>1964</v>
      </c>
      <c r="C415" t="s">
        <v>38</v>
      </c>
      <c r="D415" t="s">
        <v>33</v>
      </c>
      <c r="E415">
        <v>62905</v>
      </c>
      <c r="F415">
        <v>0</v>
      </c>
      <c r="G415">
        <v>1</v>
      </c>
      <c r="H415" s="2" t="str">
        <f ca="1">TEXT(Table1_1[[#This Row],[Dt_Customer]],"yyyy-mm-dd")</f>
        <v>2013-09-10</v>
      </c>
      <c r="I415">
        <v>68</v>
      </c>
      <c r="J415">
        <v>166</v>
      </c>
      <c r="K415">
        <v>75</v>
      </c>
      <c r="L415">
        <v>96</v>
      </c>
      <c r="M415">
        <v>119</v>
      </c>
      <c r="N415">
        <v>107</v>
      </c>
      <c r="O415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f>Table1_1[[#This Row],[MntWines]]+Table1_1[[#This Row],[MntFruits]]+Table1_1[[#This Row],[MntMeatProducts]]+Table1_1[[#This Row],[MntFishProducts]]+Table1_1[[#This Row],[MntSweetProducts]]+Table1_1[[#This Row],[MntGoldProds]]</f>
        <v>622</v>
      </c>
      <c r="AC415">
        <f>Table1_1[[#This Row],[NumWebPurchases]]+Table1_1[[#This Row],[NumCatalogPurchases]]+Table1_1[[#This Row],[NumStorePurchases]]</f>
        <v>17</v>
      </c>
      <c r="AD415">
        <f>ROUND(IF(Table1_1[[#This Row],[Total_Purchases]]=0,0,(Table1_1[[#This Row],[Total_Spend]]*(Table1_1[[#This Row],[NumWebPurchases]]/Table1_1[[#This Row],[Total_Purchases]]))),2)</f>
        <v>256.12</v>
      </c>
      <c r="AE415">
        <f>ROUND(IF(Table1_1[[#This Row],[Total_Purchases]]=0,0,(Table1_1[[#This Row],[Total_Spend]]*(Table1_1[[#This Row],[NumStorePurchases]]/Table1_1[[#This Row],[Total_Purchases]]))),2)</f>
        <v>292.70999999999998</v>
      </c>
      <c r="AF415">
        <f>ROUND(IF(Table1_1[[#This Row],[Total_Purchases]]=0,0,(Table1_1[[#This Row],[Total_Spend]]*(Table1_1[[#This Row],[NumCatalogPurchases]]/Table1_1[[#This Row],[Total_Purchases]]))),2)</f>
        <v>73.180000000000007</v>
      </c>
      <c r="AG4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5" s="6">
        <f ca="1">YEAR(TODAY())-B415</f>
        <v>62</v>
      </c>
      <c r="AI4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15" t="s">
        <v>30</v>
      </c>
    </row>
    <row r="416" spans="1:36" x14ac:dyDescent="0.3">
      <c r="A416">
        <v>2125</v>
      </c>
      <c r="B416">
        <v>1959</v>
      </c>
      <c r="C416" t="s">
        <v>28</v>
      </c>
      <c r="D416" t="s">
        <v>29</v>
      </c>
      <c r="E416">
        <v>63033</v>
      </c>
      <c r="F416">
        <v>0</v>
      </c>
      <c r="G416">
        <v>0</v>
      </c>
      <c r="H416" s="2" t="str">
        <f ca="1">TEXT(Table1_1[[#This Row],[Dt_Customer]],"yyyy-mm-dd")</f>
        <v>2013-11-15</v>
      </c>
      <c r="I416">
        <v>82</v>
      </c>
      <c r="J416">
        <v>194</v>
      </c>
      <c r="K416">
        <v>61</v>
      </c>
      <c r="L416">
        <v>480</v>
      </c>
      <c r="M416">
        <v>225</v>
      </c>
      <c r="N416">
        <v>112</v>
      </c>
      <c r="O416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f>Table1_1[[#This Row],[MntWines]]+Table1_1[[#This Row],[MntFruits]]+Table1_1[[#This Row],[MntMeatProducts]]+Table1_1[[#This Row],[MntFishProducts]]+Table1_1[[#This Row],[MntSweetProducts]]+Table1_1[[#This Row],[MntGoldProds]]</f>
        <v>1102</v>
      </c>
      <c r="AC416">
        <f>Table1_1[[#This Row],[NumWebPurchases]]+Table1_1[[#This Row],[NumCatalogPurchases]]+Table1_1[[#This Row],[NumStorePurchases]]</f>
        <v>15</v>
      </c>
      <c r="AD416">
        <f>ROUND(IF(Table1_1[[#This Row],[Total_Purchases]]=0,0,(Table1_1[[#This Row],[Total_Spend]]*(Table1_1[[#This Row],[NumWebPurchases]]/Table1_1[[#This Row],[Total_Purchases]]))),2)</f>
        <v>220.4</v>
      </c>
      <c r="AE416">
        <f>ROUND(IF(Table1_1[[#This Row],[Total_Purchases]]=0,0,(Table1_1[[#This Row],[Total_Spend]]*(Table1_1[[#This Row],[NumStorePurchases]]/Table1_1[[#This Row],[Total_Purchases]]))),2)</f>
        <v>587.73</v>
      </c>
      <c r="AF416">
        <f>ROUND(IF(Table1_1[[#This Row],[Total_Purchases]]=0,0,(Table1_1[[#This Row],[Total_Spend]]*(Table1_1[[#This Row],[NumCatalogPurchases]]/Table1_1[[#This Row],[Total_Purchases]]))),2)</f>
        <v>293.87</v>
      </c>
      <c r="AG4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6" s="6">
        <f ca="1">YEAR(TODAY())-B416</f>
        <v>67</v>
      </c>
      <c r="AI4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16" t="s">
        <v>34</v>
      </c>
    </row>
    <row r="417" spans="1:36" x14ac:dyDescent="0.3">
      <c r="A417">
        <v>2130</v>
      </c>
      <c r="B417">
        <v>1982</v>
      </c>
      <c r="C417" t="s">
        <v>28</v>
      </c>
      <c r="D417" t="s">
        <v>35</v>
      </c>
      <c r="E417">
        <v>45203</v>
      </c>
      <c r="F417">
        <v>2</v>
      </c>
      <c r="G417">
        <v>0</v>
      </c>
      <c r="H417" s="2" t="str">
        <f ca="1">TEXT(Table1_1[[#This Row],[Dt_Customer]],"yyyy-mm-dd")</f>
        <v>2014-03-23</v>
      </c>
      <c r="I417">
        <v>4</v>
      </c>
      <c r="J417">
        <v>35</v>
      </c>
      <c r="K417">
        <v>3</v>
      </c>
      <c r="L417">
        <v>67</v>
      </c>
      <c r="M417">
        <v>10</v>
      </c>
      <c r="N417">
        <v>8</v>
      </c>
      <c r="O417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f>Table1_1[[#This Row],[MntWines]]+Table1_1[[#This Row],[MntFruits]]+Table1_1[[#This Row],[MntMeatProducts]]+Table1_1[[#This Row],[MntFishProducts]]+Table1_1[[#This Row],[MntSweetProducts]]+Table1_1[[#This Row],[MntGoldProds]]</f>
        <v>147</v>
      </c>
      <c r="AC417">
        <f>Table1_1[[#This Row],[NumWebPurchases]]+Table1_1[[#This Row],[NumCatalogPurchases]]+Table1_1[[#This Row],[NumStorePurchases]]</f>
        <v>7</v>
      </c>
      <c r="AD417">
        <f>ROUND(IF(Table1_1[[#This Row],[Total_Purchases]]=0,0,(Table1_1[[#This Row],[Total_Spend]]*(Table1_1[[#This Row],[NumWebPurchases]]/Table1_1[[#This Row],[Total_Purchases]]))),2)</f>
        <v>63</v>
      </c>
      <c r="AE417">
        <f>ROUND(IF(Table1_1[[#This Row],[Total_Purchases]]=0,0,(Table1_1[[#This Row],[Total_Spend]]*(Table1_1[[#This Row],[NumStorePurchases]]/Table1_1[[#This Row],[Total_Purchases]]))),2)</f>
        <v>63</v>
      </c>
      <c r="AF417">
        <f>ROUND(IF(Table1_1[[#This Row],[Total_Purchases]]=0,0,(Table1_1[[#This Row],[Total_Spend]]*(Table1_1[[#This Row],[NumCatalogPurchases]]/Table1_1[[#This Row],[Total_Purchases]]))),2)</f>
        <v>21</v>
      </c>
      <c r="AG4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17" s="6">
        <f ca="1">YEAR(TODAY())-B417</f>
        <v>44</v>
      </c>
      <c r="AI4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17" t="s">
        <v>43</v>
      </c>
    </row>
    <row r="418" spans="1:36" x14ac:dyDescent="0.3">
      <c r="A418">
        <v>2131</v>
      </c>
      <c r="B418">
        <v>1959</v>
      </c>
      <c r="C418" t="s">
        <v>37</v>
      </c>
      <c r="D418" t="s">
        <v>29</v>
      </c>
      <c r="E418">
        <v>62859</v>
      </c>
      <c r="F418">
        <v>0</v>
      </c>
      <c r="G418">
        <v>1</v>
      </c>
      <c r="H418" s="2" t="str">
        <f ca="1">TEXT(Table1_1[[#This Row],[Dt_Customer]],"yyyy-mm-dd")</f>
        <v>2012-12-30</v>
      </c>
      <c r="I418">
        <v>37</v>
      </c>
      <c r="J418">
        <v>1063</v>
      </c>
      <c r="K418">
        <v>89</v>
      </c>
      <c r="L418">
        <v>102</v>
      </c>
      <c r="M418">
        <v>16</v>
      </c>
      <c r="N418">
        <v>12</v>
      </c>
      <c r="O418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>Table1_1[[#This Row],[MntWines]]+Table1_1[[#This Row],[MntFruits]]+Table1_1[[#This Row],[MntMeatProducts]]+Table1_1[[#This Row],[MntFishProducts]]+Table1_1[[#This Row],[MntSweetProducts]]+Table1_1[[#This Row],[MntGoldProds]]</f>
        <v>1307</v>
      </c>
      <c r="AC418">
        <f>Table1_1[[#This Row],[NumWebPurchases]]+Table1_1[[#This Row],[NumCatalogPurchases]]+Table1_1[[#This Row],[NumStorePurchases]]</f>
        <v>19</v>
      </c>
      <c r="AD418">
        <f>ROUND(IF(Table1_1[[#This Row],[Total_Purchases]]=0,0,(Table1_1[[#This Row],[Total_Spend]]*(Table1_1[[#This Row],[NumWebPurchases]]/Table1_1[[#This Row],[Total_Purchases]]))),2)</f>
        <v>619.11</v>
      </c>
      <c r="AE418">
        <f>ROUND(IF(Table1_1[[#This Row],[Total_Purchases]]=0,0,(Table1_1[[#This Row],[Total_Spend]]*(Table1_1[[#This Row],[NumStorePurchases]]/Table1_1[[#This Row],[Total_Purchases]]))),2)</f>
        <v>412.74</v>
      </c>
      <c r="AF418">
        <f>ROUND(IF(Table1_1[[#This Row],[Total_Purchases]]=0,0,(Table1_1[[#This Row],[Total_Spend]]*(Table1_1[[#This Row],[NumCatalogPurchases]]/Table1_1[[#This Row],[Total_Purchases]]))),2)</f>
        <v>275.16000000000003</v>
      </c>
      <c r="AG4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8" s="6">
        <f ca="1">YEAR(TODAY())-B418</f>
        <v>67</v>
      </c>
      <c r="AI4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18" t="s">
        <v>30</v>
      </c>
    </row>
    <row r="419" spans="1:36" x14ac:dyDescent="0.3">
      <c r="A419">
        <v>2134</v>
      </c>
      <c r="B419">
        <v>1952</v>
      </c>
      <c r="C419" t="s">
        <v>28</v>
      </c>
      <c r="D419" t="s">
        <v>31</v>
      </c>
      <c r="E419">
        <v>53700</v>
      </c>
      <c r="F419">
        <v>0</v>
      </c>
      <c r="G419">
        <v>1</v>
      </c>
      <c r="H419" s="2" t="str">
        <f ca="1">TEXT(Table1_1[[#This Row],[Dt_Customer]],"yyyy-mm-dd")</f>
        <v>2012-08-17</v>
      </c>
      <c r="I419">
        <v>94</v>
      </c>
      <c r="J419">
        <v>263</v>
      </c>
      <c r="K419">
        <v>5</v>
      </c>
      <c r="L419">
        <v>233</v>
      </c>
      <c r="M419">
        <v>69</v>
      </c>
      <c r="N419">
        <v>41</v>
      </c>
      <c r="O419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>Table1_1[[#This Row],[MntWines]]+Table1_1[[#This Row],[MntFruits]]+Table1_1[[#This Row],[MntMeatProducts]]+Table1_1[[#This Row],[MntFishProducts]]+Table1_1[[#This Row],[MntSweetProducts]]+Table1_1[[#This Row],[MntGoldProds]]</f>
        <v>694</v>
      </c>
      <c r="AC419">
        <f>Table1_1[[#This Row],[NumWebPurchases]]+Table1_1[[#This Row],[NumCatalogPurchases]]+Table1_1[[#This Row],[NumStorePurchases]]</f>
        <v>18</v>
      </c>
      <c r="AD419">
        <f>ROUND(IF(Table1_1[[#This Row],[Total_Purchases]]=0,0,(Table1_1[[#This Row],[Total_Spend]]*(Table1_1[[#This Row],[NumWebPurchases]]/Table1_1[[#This Row],[Total_Purchases]]))),2)</f>
        <v>192.78</v>
      </c>
      <c r="AE419">
        <f>ROUND(IF(Table1_1[[#This Row],[Total_Purchases]]=0,0,(Table1_1[[#This Row],[Total_Spend]]*(Table1_1[[#This Row],[NumStorePurchases]]/Table1_1[[#This Row],[Total_Purchases]]))),2)</f>
        <v>308.44</v>
      </c>
      <c r="AF419">
        <f>ROUND(IF(Table1_1[[#This Row],[Total_Purchases]]=0,0,(Table1_1[[#This Row],[Total_Spend]]*(Table1_1[[#This Row],[NumCatalogPurchases]]/Table1_1[[#This Row],[Total_Purchases]]))),2)</f>
        <v>192.78</v>
      </c>
      <c r="AG4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19" s="6">
        <f ca="1">YEAR(TODAY())-B419</f>
        <v>74</v>
      </c>
      <c r="AI4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19" t="s">
        <v>43</v>
      </c>
    </row>
    <row r="420" spans="1:36" x14ac:dyDescent="0.3">
      <c r="A420">
        <v>2139</v>
      </c>
      <c r="B420">
        <v>1975</v>
      </c>
      <c r="C420" t="s">
        <v>41</v>
      </c>
      <c r="D420" t="s">
        <v>33</v>
      </c>
      <c r="E420">
        <v>7500</v>
      </c>
      <c r="F420">
        <v>1</v>
      </c>
      <c r="G420">
        <v>0</v>
      </c>
      <c r="H420" s="2" t="str">
        <f ca="1">TEXT(Table1_1[[#This Row],[Dt_Customer]],"yyyy-mm-dd")</f>
        <v>2013-10-02</v>
      </c>
      <c r="I420">
        <v>19</v>
      </c>
      <c r="J420">
        <v>3</v>
      </c>
      <c r="K420">
        <v>1</v>
      </c>
      <c r="L420">
        <v>10</v>
      </c>
      <c r="M420">
        <v>3</v>
      </c>
      <c r="N420">
        <v>2</v>
      </c>
      <c r="O420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420">
        <f>Table1_1[[#This Row],[NumWebPurchases]]+Table1_1[[#This Row],[NumCatalogPurchases]]+Table1_1[[#This Row],[NumStorePurchases]]</f>
        <v>5</v>
      </c>
      <c r="AD420">
        <f>ROUND(IF(Table1_1[[#This Row],[Total_Purchases]]=0,0,(Table1_1[[#This Row],[Total_Spend]]*(Table1_1[[#This Row],[NumWebPurchases]]/Table1_1[[#This Row],[Total_Purchases]]))),2)</f>
        <v>12.4</v>
      </c>
      <c r="AE420">
        <f>ROUND(IF(Table1_1[[#This Row],[Total_Purchases]]=0,0,(Table1_1[[#This Row],[Total_Spend]]*(Table1_1[[#This Row],[NumStorePurchases]]/Table1_1[[#This Row],[Total_Purchases]]))),2)</f>
        <v>18.600000000000001</v>
      </c>
      <c r="AF420">
        <f>ROUND(IF(Table1_1[[#This Row],[Total_Purchases]]=0,0,(Table1_1[[#This Row],[Total_Spend]]*(Table1_1[[#This Row],[NumCatalogPurchases]]/Table1_1[[#This Row],[Total_Purchases]]))),2)</f>
        <v>0</v>
      </c>
      <c r="AG4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0" s="6">
        <f ca="1">YEAR(TODAY())-B420</f>
        <v>51</v>
      </c>
      <c r="AI4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20" t="s">
        <v>36</v>
      </c>
    </row>
    <row r="421" spans="1:36" x14ac:dyDescent="0.3">
      <c r="A421">
        <v>2147</v>
      </c>
      <c r="B421">
        <v>1969</v>
      </c>
      <c r="C421" t="s">
        <v>28</v>
      </c>
      <c r="D421" t="s">
        <v>35</v>
      </c>
      <c r="E421">
        <v>76653</v>
      </c>
      <c r="F421">
        <v>0</v>
      </c>
      <c r="G421">
        <v>0</v>
      </c>
      <c r="H421" s="2" t="str">
        <f ca="1">TEXT(Table1_1[[#This Row],[Dt_Customer]],"yyyy-mm-dd")</f>
        <v>2013-08-16</v>
      </c>
      <c r="I421">
        <v>91</v>
      </c>
      <c r="J421">
        <v>736</v>
      </c>
      <c r="K421">
        <v>63</v>
      </c>
      <c r="L421">
        <v>946</v>
      </c>
      <c r="M421">
        <v>219</v>
      </c>
      <c r="N421">
        <v>189</v>
      </c>
      <c r="O421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f>Table1_1[[#This Row],[MntWines]]+Table1_1[[#This Row],[MntFruits]]+Table1_1[[#This Row],[MntMeatProducts]]+Table1_1[[#This Row],[MntFishProducts]]+Table1_1[[#This Row],[MntSweetProducts]]+Table1_1[[#This Row],[MntGoldProds]]</f>
        <v>2279</v>
      </c>
      <c r="AC421">
        <f>Table1_1[[#This Row],[NumWebPurchases]]+Table1_1[[#This Row],[NumCatalogPurchases]]+Table1_1[[#This Row],[NumStorePurchases]]</f>
        <v>22</v>
      </c>
      <c r="AD421">
        <f>ROUND(IF(Table1_1[[#This Row],[Total_Purchases]]=0,0,(Table1_1[[#This Row],[Total_Spend]]*(Table1_1[[#This Row],[NumWebPurchases]]/Table1_1[[#This Row],[Total_Purchases]]))),2)</f>
        <v>414.36</v>
      </c>
      <c r="AE421">
        <f>ROUND(IF(Table1_1[[#This Row],[Total_Purchases]]=0,0,(Table1_1[[#This Row],[Total_Spend]]*(Table1_1[[#This Row],[NumStorePurchases]]/Table1_1[[#This Row],[Total_Purchases]]))),2)</f>
        <v>1139.5</v>
      </c>
      <c r="AF421">
        <f>ROUND(IF(Table1_1[[#This Row],[Total_Purchases]]=0,0,(Table1_1[[#This Row],[Total_Spend]]*(Table1_1[[#This Row],[NumCatalogPurchases]]/Table1_1[[#This Row],[Total_Purchases]]))),2)</f>
        <v>725.14</v>
      </c>
      <c r="AG4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21" s="6">
        <f ca="1">YEAR(TODAY())-B421</f>
        <v>57</v>
      </c>
      <c r="AI4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21" t="s">
        <v>30</v>
      </c>
    </row>
    <row r="422" spans="1:36" x14ac:dyDescent="0.3">
      <c r="A422">
        <v>2150</v>
      </c>
      <c r="B422">
        <v>1958</v>
      </c>
      <c r="C422" t="s">
        <v>37</v>
      </c>
      <c r="D422" t="s">
        <v>42</v>
      </c>
      <c r="E422">
        <v>80995</v>
      </c>
      <c r="F422">
        <v>0</v>
      </c>
      <c r="G422">
        <v>1</v>
      </c>
      <c r="H422" s="2" t="str">
        <f ca="1">TEXT(Table1_1[[#This Row],[Dt_Customer]],"yyyy-mm-dd")</f>
        <v>2013-05-11</v>
      </c>
      <c r="I422">
        <v>83</v>
      </c>
      <c r="J422">
        <v>860</v>
      </c>
      <c r="K422">
        <v>28</v>
      </c>
      <c r="L422">
        <v>409</v>
      </c>
      <c r="M422">
        <v>73</v>
      </c>
      <c r="N422">
        <v>56</v>
      </c>
      <c r="O42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f>Table1_1[[#This Row],[MntWines]]+Table1_1[[#This Row],[MntFruits]]+Table1_1[[#This Row],[MntMeatProducts]]+Table1_1[[#This Row],[MntFishProducts]]+Table1_1[[#This Row],[MntSweetProducts]]+Table1_1[[#This Row],[MntGoldProds]]</f>
        <v>1482</v>
      </c>
      <c r="AC422">
        <f>Table1_1[[#This Row],[NumWebPurchases]]+Table1_1[[#This Row],[NumCatalogPurchases]]+Table1_1[[#This Row],[NumStorePurchases]]</f>
        <v>21</v>
      </c>
      <c r="AD422">
        <f>ROUND(IF(Table1_1[[#This Row],[Total_Purchases]]=0,0,(Table1_1[[#This Row],[Total_Spend]]*(Table1_1[[#This Row],[NumWebPurchases]]/Table1_1[[#This Row],[Total_Purchases]]))),2)</f>
        <v>564.57000000000005</v>
      </c>
      <c r="AE422">
        <f>ROUND(IF(Table1_1[[#This Row],[Total_Purchases]]=0,0,(Table1_1[[#This Row],[Total_Spend]]*(Table1_1[[#This Row],[NumStorePurchases]]/Table1_1[[#This Row],[Total_Purchases]]))),2)</f>
        <v>282.29000000000002</v>
      </c>
      <c r="AF422">
        <f>ROUND(IF(Table1_1[[#This Row],[Total_Purchases]]=0,0,(Table1_1[[#This Row],[Total_Spend]]*(Table1_1[[#This Row],[NumCatalogPurchases]]/Table1_1[[#This Row],[Total_Purchases]]))),2)</f>
        <v>635.14</v>
      </c>
      <c r="AG4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22" s="6">
        <f ca="1">YEAR(TODAY())-B422</f>
        <v>68</v>
      </c>
      <c r="AI4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22" t="s">
        <v>32</v>
      </c>
    </row>
    <row r="423" spans="1:36" x14ac:dyDescent="0.3">
      <c r="A423">
        <v>2154</v>
      </c>
      <c r="B423">
        <v>1971</v>
      </c>
      <c r="C423" t="s">
        <v>28</v>
      </c>
      <c r="D423" t="s">
        <v>42</v>
      </c>
      <c r="E423">
        <v>30372</v>
      </c>
      <c r="F423">
        <v>1</v>
      </c>
      <c r="G423">
        <v>1</v>
      </c>
      <c r="H423" s="2" t="str">
        <f ca="1">TEXT(Table1_1[[#This Row],[Dt_Customer]],"yyyy-mm-dd")</f>
        <v>2012-12-25</v>
      </c>
      <c r="I423">
        <v>33</v>
      </c>
      <c r="J423">
        <v>15</v>
      </c>
      <c r="K423">
        <v>0</v>
      </c>
      <c r="L423">
        <v>12</v>
      </c>
      <c r="M423">
        <v>7</v>
      </c>
      <c r="N423">
        <v>3</v>
      </c>
      <c r="O423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423">
        <f>Table1_1[[#This Row],[NumWebPurchases]]+Table1_1[[#This Row],[NumCatalogPurchases]]+Table1_1[[#This Row],[NumStorePurchases]]</f>
        <v>5</v>
      </c>
      <c r="AD423">
        <f>ROUND(IF(Table1_1[[#This Row],[Total_Purchases]]=0,0,(Table1_1[[#This Row],[Total_Spend]]*(Table1_1[[#This Row],[NumWebPurchases]]/Table1_1[[#This Row],[Total_Purchases]]))),2)</f>
        <v>17.600000000000001</v>
      </c>
      <c r="AE423">
        <f>ROUND(IF(Table1_1[[#This Row],[Total_Purchases]]=0,0,(Table1_1[[#This Row],[Total_Spend]]*(Table1_1[[#This Row],[NumStorePurchases]]/Table1_1[[#This Row],[Total_Purchases]]))),2)</f>
        <v>26.4</v>
      </c>
      <c r="AF423">
        <f>ROUND(IF(Table1_1[[#This Row],[Total_Purchases]]=0,0,(Table1_1[[#This Row],[Total_Spend]]*(Table1_1[[#This Row],[NumCatalogPurchases]]/Table1_1[[#This Row],[Total_Purchases]]))),2)</f>
        <v>0</v>
      </c>
      <c r="AG4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3" s="6">
        <f ca="1">YEAR(TODAY())-B423</f>
        <v>55</v>
      </c>
      <c r="AI4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23" t="s">
        <v>30</v>
      </c>
    </row>
    <row r="424" spans="1:36" x14ac:dyDescent="0.3">
      <c r="A424">
        <v>2156</v>
      </c>
      <c r="B424">
        <v>1955</v>
      </c>
      <c r="C424" t="s">
        <v>37</v>
      </c>
      <c r="D424" t="s">
        <v>33</v>
      </c>
      <c r="E424">
        <v>22554</v>
      </c>
      <c r="F424">
        <v>1</v>
      </c>
      <c r="G424">
        <v>1</v>
      </c>
      <c r="H424" s="2" t="str">
        <f ca="1">TEXT(Table1_1[[#This Row],[Dt_Customer]],"yyyy-mm-dd")</f>
        <v>2012-11-03</v>
      </c>
      <c r="I424">
        <v>38</v>
      </c>
      <c r="J424">
        <v>27</v>
      </c>
      <c r="K424">
        <v>0</v>
      </c>
      <c r="L424">
        <v>10</v>
      </c>
      <c r="M424">
        <v>0</v>
      </c>
      <c r="N424">
        <v>0</v>
      </c>
      <c r="O424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424">
        <f>Table1_1[[#This Row],[NumWebPurchases]]+Table1_1[[#This Row],[NumCatalogPurchases]]+Table1_1[[#This Row],[NumStorePurchases]]</f>
        <v>6</v>
      </c>
      <c r="AD424">
        <f>ROUND(IF(Table1_1[[#This Row],[Total_Purchases]]=0,0,(Table1_1[[#This Row],[Total_Spend]]*(Table1_1[[#This Row],[NumWebPurchases]]/Table1_1[[#This Row],[Total_Purchases]]))),2)</f>
        <v>13.67</v>
      </c>
      <c r="AE424">
        <f>ROUND(IF(Table1_1[[#This Row],[Total_Purchases]]=0,0,(Table1_1[[#This Row],[Total_Spend]]*(Table1_1[[#This Row],[NumStorePurchases]]/Table1_1[[#This Row],[Total_Purchases]]))),2)</f>
        <v>27.33</v>
      </c>
      <c r="AF424">
        <f>ROUND(IF(Table1_1[[#This Row],[Total_Purchases]]=0,0,(Table1_1[[#This Row],[Total_Spend]]*(Table1_1[[#This Row],[NumCatalogPurchases]]/Table1_1[[#This Row],[Total_Purchases]]))),2)</f>
        <v>0</v>
      </c>
      <c r="AG4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4" s="6">
        <f ca="1">YEAR(TODAY())-B424</f>
        <v>71</v>
      </c>
      <c r="AI4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24" t="s">
        <v>30</v>
      </c>
    </row>
    <row r="425" spans="1:36" x14ac:dyDescent="0.3">
      <c r="A425">
        <v>2157</v>
      </c>
      <c r="B425">
        <v>1972</v>
      </c>
      <c r="C425" t="s">
        <v>28</v>
      </c>
      <c r="D425" t="s">
        <v>35</v>
      </c>
      <c r="E425">
        <v>26290</v>
      </c>
      <c r="F425">
        <v>1</v>
      </c>
      <c r="G425">
        <v>1</v>
      </c>
      <c r="H425" s="2" t="str">
        <f ca="1">TEXT(Table1_1[[#This Row],[Dt_Customer]],"yyyy-mm-dd")</f>
        <v>2013-01-12</v>
      </c>
      <c r="I425">
        <v>49</v>
      </c>
      <c r="J425">
        <v>15</v>
      </c>
      <c r="K425">
        <v>8</v>
      </c>
      <c r="L425">
        <v>16</v>
      </c>
      <c r="M425">
        <v>11</v>
      </c>
      <c r="N425">
        <v>5</v>
      </c>
      <c r="O425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>Table1_1[[#This Row],[MntWines]]+Table1_1[[#This Row],[MntFruits]]+Table1_1[[#This Row],[MntMeatProducts]]+Table1_1[[#This Row],[MntFishProducts]]+Table1_1[[#This Row],[MntSweetProducts]]+Table1_1[[#This Row],[MntGoldProds]]</f>
        <v>77</v>
      </c>
      <c r="AC425">
        <f>Table1_1[[#This Row],[NumWebPurchases]]+Table1_1[[#This Row],[NumCatalogPurchases]]+Table1_1[[#This Row],[NumStorePurchases]]</f>
        <v>6</v>
      </c>
      <c r="AD425">
        <f>ROUND(IF(Table1_1[[#This Row],[Total_Purchases]]=0,0,(Table1_1[[#This Row],[Total_Spend]]*(Table1_1[[#This Row],[NumWebPurchases]]/Table1_1[[#This Row],[Total_Purchases]]))),2)</f>
        <v>25.67</v>
      </c>
      <c r="AE425">
        <f>ROUND(IF(Table1_1[[#This Row],[Total_Purchases]]=0,0,(Table1_1[[#This Row],[Total_Spend]]*(Table1_1[[#This Row],[NumStorePurchases]]/Table1_1[[#This Row],[Total_Purchases]]))),2)</f>
        <v>51.33</v>
      </c>
      <c r="AF425">
        <f>ROUND(IF(Table1_1[[#This Row],[Total_Purchases]]=0,0,(Table1_1[[#This Row],[Total_Spend]]*(Table1_1[[#This Row],[NumCatalogPurchases]]/Table1_1[[#This Row],[Total_Purchases]]))),2)</f>
        <v>0</v>
      </c>
      <c r="AG4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5" s="6">
        <f ca="1">YEAR(TODAY())-B425</f>
        <v>54</v>
      </c>
      <c r="AI4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25" t="s">
        <v>32</v>
      </c>
    </row>
    <row r="426" spans="1:36" x14ac:dyDescent="0.3">
      <c r="A426">
        <v>2162</v>
      </c>
      <c r="B426">
        <v>1976</v>
      </c>
      <c r="C426" t="s">
        <v>28</v>
      </c>
      <c r="D426" t="s">
        <v>33</v>
      </c>
      <c r="E426">
        <v>56939</v>
      </c>
      <c r="F426">
        <v>0</v>
      </c>
      <c r="G426">
        <v>1</v>
      </c>
      <c r="H426" s="2" t="str">
        <f ca="1">TEXT(Table1_1[[#This Row],[Dt_Customer]],"yyyy-mm-dd")</f>
        <v>2013-09-18</v>
      </c>
      <c r="I426">
        <v>19</v>
      </c>
      <c r="J426">
        <v>256</v>
      </c>
      <c r="K426">
        <v>34</v>
      </c>
      <c r="L426">
        <v>103</v>
      </c>
      <c r="M426">
        <v>90</v>
      </c>
      <c r="N426">
        <v>29</v>
      </c>
      <c r="O426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f>Table1_1[[#This Row],[MntWines]]+Table1_1[[#This Row],[MntFruits]]+Table1_1[[#This Row],[MntMeatProducts]]+Table1_1[[#This Row],[MntFishProducts]]+Table1_1[[#This Row],[MntSweetProducts]]+Table1_1[[#This Row],[MntGoldProds]]</f>
        <v>561</v>
      </c>
      <c r="AC426">
        <f>Table1_1[[#This Row],[NumWebPurchases]]+Table1_1[[#This Row],[NumCatalogPurchases]]+Table1_1[[#This Row],[NumStorePurchases]]</f>
        <v>16</v>
      </c>
      <c r="AD426">
        <f>ROUND(IF(Table1_1[[#This Row],[Total_Purchases]]=0,0,(Table1_1[[#This Row],[Total_Spend]]*(Table1_1[[#This Row],[NumWebPurchases]]/Table1_1[[#This Row],[Total_Purchases]]))),2)</f>
        <v>105.19</v>
      </c>
      <c r="AE426">
        <f>ROUND(IF(Table1_1[[#This Row],[Total_Purchases]]=0,0,(Table1_1[[#This Row],[Total_Spend]]*(Table1_1[[#This Row],[NumStorePurchases]]/Table1_1[[#This Row],[Total_Purchases]]))),2)</f>
        <v>350.63</v>
      </c>
      <c r="AF426">
        <f>ROUND(IF(Table1_1[[#This Row],[Total_Purchases]]=0,0,(Table1_1[[#This Row],[Total_Spend]]*(Table1_1[[#This Row],[NumCatalogPurchases]]/Table1_1[[#This Row],[Total_Purchases]]))),2)</f>
        <v>105.19</v>
      </c>
      <c r="AG4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26" s="6">
        <f ca="1">YEAR(TODAY())-B426</f>
        <v>50</v>
      </c>
      <c r="AI4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26" t="s">
        <v>30</v>
      </c>
    </row>
    <row r="427" spans="1:36" x14ac:dyDescent="0.3">
      <c r="A427">
        <v>2166</v>
      </c>
      <c r="B427">
        <v>1960</v>
      </c>
      <c r="C427" t="s">
        <v>38</v>
      </c>
      <c r="D427" t="s">
        <v>42</v>
      </c>
      <c r="E427">
        <v>46779</v>
      </c>
      <c r="F427">
        <v>1</v>
      </c>
      <c r="G427">
        <v>1</v>
      </c>
      <c r="H427" s="2" t="str">
        <f ca="1">TEXT(Table1_1[[#This Row],[Dt_Customer]],"yyyy-mm-dd")</f>
        <v>2013-07-12</v>
      </c>
      <c r="I427">
        <v>55</v>
      </c>
      <c r="J427">
        <v>12</v>
      </c>
      <c r="K427">
        <v>1</v>
      </c>
      <c r="L427">
        <v>3</v>
      </c>
      <c r="M427">
        <v>0</v>
      </c>
      <c r="N427">
        <v>0</v>
      </c>
      <c r="O427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427">
        <f>Table1_1[[#This Row],[NumWebPurchases]]+Table1_1[[#This Row],[NumCatalogPurchases]]+Table1_1[[#This Row],[NumStorePurchases]]</f>
        <v>3</v>
      </c>
      <c r="AD427">
        <f>ROUND(IF(Table1_1[[#This Row],[Total_Purchases]]=0,0,(Table1_1[[#This Row],[Total_Spend]]*(Table1_1[[#This Row],[NumWebPurchases]]/Table1_1[[#This Row],[Total_Purchases]]))),2)</f>
        <v>0</v>
      </c>
      <c r="AE427">
        <f>ROUND(IF(Table1_1[[#This Row],[Total_Purchases]]=0,0,(Table1_1[[#This Row],[Total_Spend]]*(Table1_1[[#This Row],[NumStorePurchases]]/Table1_1[[#This Row],[Total_Purchases]]))),2)</f>
        <v>15.33</v>
      </c>
      <c r="AF427">
        <f>ROUND(IF(Table1_1[[#This Row],[Total_Purchases]]=0,0,(Table1_1[[#This Row],[Total_Spend]]*(Table1_1[[#This Row],[NumCatalogPurchases]]/Table1_1[[#This Row],[Total_Purchases]]))),2)</f>
        <v>7.67</v>
      </c>
      <c r="AG4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7" s="6">
        <f ca="1">YEAR(TODAY())-B427</f>
        <v>66</v>
      </c>
      <c r="AI4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27" t="s">
        <v>43</v>
      </c>
    </row>
    <row r="428" spans="1:36" x14ac:dyDescent="0.3">
      <c r="A428">
        <v>2173</v>
      </c>
      <c r="B428">
        <v>1952</v>
      </c>
      <c r="C428" t="s">
        <v>28</v>
      </c>
      <c r="D428" t="s">
        <v>42</v>
      </c>
      <c r="E428">
        <v>40049</v>
      </c>
      <c r="F428">
        <v>0</v>
      </c>
      <c r="G428">
        <v>1</v>
      </c>
      <c r="H428" s="2" t="str">
        <f ca="1">TEXT(Table1_1[[#This Row],[Dt_Customer]],"yyyy-mm-dd")</f>
        <v>2013-10-16</v>
      </c>
      <c r="I428">
        <v>23</v>
      </c>
      <c r="J428">
        <v>13</v>
      </c>
      <c r="K428">
        <v>6</v>
      </c>
      <c r="L428">
        <v>7</v>
      </c>
      <c r="M428">
        <v>0</v>
      </c>
      <c r="N428">
        <v>3</v>
      </c>
      <c r="O428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428">
        <f>Table1_1[[#This Row],[NumWebPurchases]]+Table1_1[[#This Row],[NumCatalogPurchases]]+Table1_1[[#This Row],[NumStorePurchases]]</f>
        <v>4</v>
      </c>
      <c r="AD428">
        <f>ROUND(IF(Table1_1[[#This Row],[Total_Purchases]]=0,0,(Table1_1[[#This Row],[Total_Spend]]*(Table1_1[[#This Row],[NumWebPurchases]]/Table1_1[[#This Row],[Total_Purchases]]))),2)</f>
        <v>8</v>
      </c>
      <c r="AE428">
        <f>ROUND(IF(Table1_1[[#This Row],[Total_Purchases]]=0,0,(Table1_1[[#This Row],[Total_Spend]]*(Table1_1[[#This Row],[NumStorePurchases]]/Table1_1[[#This Row],[Total_Purchases]]))),2)</f>
        <v>24</v>
      </c>
      <c r="AF428">
        <f>ROUND(IF(Table1_1[[#This Row],[Total_Purchases]]=0,0,(Table1_1[[#This Row],[Total_Spend]]*(Table1_1[[#This Row],[NumCatalogPurchases]]/Table1_1[[#This Row],[Total_Purchases]]))),2)</f>
        <v>0</v>
      </c>
      <c r="AG4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8" s="6">
        <f ca="1">YEAR(TODAY())-B428</f>
        <v>74</v>
      </c>
      <c r="AI4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28" t="s">
        <v>30</v>
      </c>
    </row>
    <row r="429" spans="1:36" x14ac:dyDescent="0.3">
      <c r="A429">
        <v>2174</v>
      </c>
      <c r="B429">
        <v>1954</v>
      </c>
      <c r="C429" t="s">
        <v>28</v>
      </c>
      <c r="D429" t="s">
        <v>31</v>
      </c>
      <c r="E429">
        <v>46344</v>
      </c>
      <c r="F429">
        <v>1</v>
      </c>
      <c r="G429">
        <v>1</v>
      </c>
      <c r="H429" s="2" t="str">
        <f ca="1">TEXT(Table1_1[[#This Row],[Dt_Customer]],"yyyy-mm-dd")</f>
        <v>2014-03-08</v>
      </c>
      <c r="I429">
        <v>38</v>
      </c>
      <c r="J429">
        <v>11</v>
      </c>
      <c r="K429">
        <v>1</v>
      </c>
      <c r="L429">
        <v>6</v>
      </c>
      <c r="M429">
        <v>2</v>
      </c>
      <c r="N429">
        <v>1</v>
      </c>
      <c r="O429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>Table1_1[[#This Row],[MntWines]]+Table1_1[[#This Row],[MntFruits]]+Table1_1[[#This Row],[MntMeatProducts]]+Table1_1[[#This Row],[MntFishProducts]]+Table1_1[[#This Row],[MntSweetProducts]]+Table1_1[[#This Row],[MntGoldProds]]</f>
        <v>27</v>
      </c>
      <c r="AC429">
        <f>Table1_1[[#This Row],[NumWebPurchases]]+Table1_1[[#This Row],[NumCatalogPurchases]]+Table1_1[[#This Row],[NumStorePurchases]]</f>
        <v>4</v>
      </c>
      <c r="AD429">
        <f>ROUND(IF(Table1_1[[#This Row],[Total_Purchases]]=0,0,(Table1_1[[#This Row],[Total_Spend]]*(Table1_1[[#This Row],[NumWebPurchases]]/Table1_1[[#This Row],[Total_Purchases]]))),2)</f>
        <v>6.75</v>
      </c>
      <c r="AE429">
        <f>ROUND(IF(Table1_1[[#This Row],[Total_Purchases]]=0,0,(Table1_1[[#This Row],[Total_Spend]]*(Table1_1[[#This Row],[NumStorePurchases]]/Table1_1[[#This Row],[Total_Purchases]]))),2)</f>
        <v>13.5</v>
      </c>
      <c r="AF429">
        <f>ROUND(IF(Table1_1[[#This Row],[Total_Purchases]]=0,0,(Table1_1[[#This Row],[Total_Spend]]*(Table1_1[[#This Row],[NumCatalogPurchases]]/Table1_1[[#This Row],[Total_Purchases]]))),2)</f>
        <v>6.75</v>
      </c>
      <c r="AG4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29" s="6">
        <f ca="1">YEAR(TODAY())-B429</f>
        <v>72</v>
      </c>
      <c r="AI4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29" t="s">
        <v>34</v>
      </c>
    </row>
    <row r="430" spans="1:36" x14ac:dyDescent="0.3">
      <c r="A430">
        <v>2176</v>
      </c>
      <c r="B430">
        <v>1972</v>
      </c>
      <c r="C430" t="s">
        <v>28</v>
      </c>
      <c r="D430" t="s">
        <v>33</v>
      </c>
      <c r="E430">
        <v>80134</v>
      </c>
      <c r="F430">
        <v>1</v>
      </c>
      <c r="G430">
        <v>0</v>
      </c>
      <c r="H430" s="2" t="str">
        <f ca="1">TEXT(Table1_1[[#This Row],[Dt_Customer]],"yyyy-mm-dd")</f>
        <v>2013-05-20</v>
      </c>
      <c r="I430">
        <v>40</v>
      </c>
      <c r="J430">
        <v>1218</v>
      </c>
      <c r="K430">
        <v>16</v>
      </c>
      <c r="L430">
        <v>272</v>
      </c>
      <c r="M430">
        <v>104</v>
      </c>
      <c r="N430">
        <v>0</v>
      </c>
      <c r="O430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1</v>
      </c>
      <c r="AA430">
        <v>0</v>
      </c>
      <c r="AB430">
        <f>Table1_1[[#This Row],[MntWines]]+Table1_1[[#This Row],[MntFruits]]+Table1_1[[#This Row],[MntMeatProducts]]+Table1_1[[#This Row],[MntFishProducts]]+Table1_1[[#This Row],[MntSweetProducts]]+Table1_1[[#This Row],[MntGoldProds]]</f>
        <v>1690</v>
      </c>
      <c r="AC430">
        <f>Table1_1[[#This Row],[NumWebPurchases]]+Table1_1[[#This Row],[NumCatalogPurchases]]+Table1_1[[#This Row],[NumStorePurchases]]</f>
        <v>14</v>
      </c>
      <c r="AD430">
        <f>ROUND(IF(Table1_1[[#This Row],[Total_Purchases]]=0,0,(Table1_1[[#This Row],[Total_Spend]]*(Table1_1[[#This Row],[NumWebPurchases]]/Table1_1[[#This Row],[Total_Purchases]]))),2)</f>
        <v>603.57000000000005</v>
      </c>
      <c r="AE430">
        <f>ROUND(IF(Table1_1[[#This Row],[Total_Purchases]]=0,0,(Table1_1[[#This Row],[Total_Spend]]*(Table1_1[[#This Row],[NumStorePurchases]]/Table1_1[[#This Row],[Total_Purchases]]))),2)</f>
        <v>724.29</v>
      </c>
      <c r="AF430">
        <f>ROUND(IF(Table1_1[[#This Row],[Total_Purchases]]=0,0,(Table1_1[[#This Row],[Total_Spend]]*(Table1_1[[#This Row],[NumCatalogPurchases]]/Table1_1[[#This Row],[Total_Purchases]]))),2)</f>
        <v>362.14</v>
      </c>
      <c r="AG4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30" s="6">
        <f ca="1">YEAR(TODAY())-B430</f>
        <v>54</v>
      </c>
      <c r="AI4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30" t="s">
        <v>43</v>
      </c>
    </row>
    <row r="431" spans="1:36" x14ac:dyDescent="0.3">
      <c r="A431">
        <v>2181</v>
      </c>
      <c r="B431">
        <v>1970</v>
      </c>
      <c r="C431" t="s">
        <v>28</v>
      </c>
      <c r="D431" t="s">
        <v>33</v>
      </c>
      <c r="E431">
        <v>70617</v>
      </c>
      <c r="F431">
        <v>0</v>
      </c>
      <c r="G431">
        <v>0</v>
      </c>
      <c r="H431" s="2" t="str">
        <f ca="1">TEXT(Table1_1[[#This Row],[Dt_Customer]],"yyyy-mm-dd")</f>
        <v>2013-06-23</v>
      </c>
      <c r="I431">
        <v>45</v>
      </c>
      <c r="J431">
        <v>353</v>
      </c>
      <c r="K431">
        <v>61</v>
      </c>
      <c r="L431">
        <v>753</v>
      </c>
      <c r="M431">
        <v>40</v>
      </c>
      <c r="N431">
        <v>46</v>
      </c>
      <c r="O431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>Table1_1[[#This Row],[MntWines]]+Table1_1[[#This Row],[MntFruits]]+Table1_1[[#This Row],[MntMeatProducts]]+Table1_1[[#This Row],[MntFishProducts]]+Table1_1[[#This Row],[MntSweetProducts]]+Table1_1[[#This Row],[MntGoldProds]]</f>
        <v>1280</v>
      </c>
      <c r="AC431">
        <f>Table1_1[[#This Row],[NumWebPurchases]]+Table1_1[[#This Row],[NumCatalogPurchases]]+Table1_1[[#This Row],[NumStorePurchases]]</f>
        <v>13</v>
      </c>
      <c r="AD431">
        <f>ROUND(IF(Table1_1[[#This Row],[Total_Purchases]]=0,0,(Table1_1[[#This Row],[Total_Spend]]*(Table1_1[[#This Row],[NumWebPurchases]]/Table1_1[[#This Row],[Total_Purchases]]))),2)</f>
        <v>295.38</v>
      </c>
      <c r="AE431">
        <f>ROUND(IF(Table1_1[[#This Row],[Total_Purchases]]=0,0,(Table1_1[[#This Row],[Total_Spend]]*(Table1_1[[#This Row],[NumStorePurchases]]/Table1_1[[#This Row],[Total_Purchases]]))),2)</f>
        <v>689.23</v>
      </c>
      <c r="AF431">
        <f>ROUND(IF(Table1_1[[#This Row],[Total_Purchases]]=0,0,(Table1_1[[#This Row],[Total_Spend]]*(Table1_1[[#This Row],[NumCatalogPurchases]]/Table1_1[[#This Row],[Total_Purchases]]))),2)</f>
        <v>295.38</v>
      </c>
      <c r="AG4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31" s="6">
        <f ca="1">YEAR(TODAY())-B431</f>
        <v>56</v>
      </c>
      <c r="AI4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31" t="s">
        <v>30</v>
      </c>
    </row>
    <row r="432" spans="1:36" x14ac:dyDescent="0.3">
      <c r="A432">
        <v>2186</v>
      </c>
      <c r="B432">
        <v>1977</v>
      </c>
      <c r="C432" t="s">
        <v>38</v>
      </c>
      <c r="D432" t="s">
        <v>35</v>
      </c>
      <c r="E432">
        <v>82326</v>
      </c>
      <c r="F432">
        <v>0</v>
      </c>
      <c r="G432">
        <v>0</v>
      </c>
      <c r="H432" s="2" t="str">
        <f ca="1">TEXT(Table1_1[[#This Row],[Dt_Customer]],"yyyy-mm-dd")</f>
        <v>2014-03-10</v>
      </c>
      <c r="I432">
        <v>30</v>
      </c>
      <c r="J432">
        <v>938</v>
      </c>
      <c r="K432">
        <v>142</v>
      </c>
      <c r="L432">
        <v>754</v>
      </c>
      <c r="M432">
        <v>159</v>
      </c>
      <c r="N432">
        <v>81</v>
      </c>
      <c r="O43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1</v>
      </c>
      <c r="AA432">
        <v>0</v>
      </c>
      <c r="AB432">
        <f>Table1_1[[#This Row],[MntWines]]+Table1_1[[#This Row],[MntFruits]]+Table1_1[[#This Row],[MntMeatProducts]]+Table1_1[[#This Row],[MntFishProducts]]+Table1_1[[#This Row],[MntSweetProducts]]+Table1_1[[#This Row],[MntGoldProds]]</f>
        <v>2257</v>
      </c>
      <c r="AC432">
        <f>Table1_1[[#This Row],[NumWebPurchases]]+Table1_1[[#This Row],[NumCatalogPurchases]]+Table1_1[[#This Row],[NumStorePurchases]]</f>
        <v>21</v>
      </c>
      <c r="AD432">
        <f>ROUND(IF(Table1_1[[#This Row],[Total_Purchases]]=0,0,(Table1_1[[#This Row],[Total_Spend]]*(Table1_1[[#This Row],[NumWebPurchases]]/Table1_1[[#This Row],[Total_Purchases]]))),2)</f>
        <v>537.38</v>
      </c>
      <c r="AE432">
        <f>ROUND(IF(Table1_1[[#This Row],[Total_Purchases]]=0,0,(Table1_1[[#This Row],[Total_Spend]]*(Table1_1[[#This Row],[NumStorePurchases]]/Table1_1[[#This Row],[Total_Purchases]]))),2)</f>
        <v>644.86</v>
      </c>
      <c r="AF432">
        <f>ROUND(IF(Table1_1[[#This Row],[Total_Purchases]]=0,0,(Table1_1[[#This Row],[Total_Spend]]*(Table1_1[[#This Row],[NumCatalogPurchases]]/Table1_1[[#This Row],[Total_Purchases]]))),2)</f>
        <v>1074.76</v>
      </c>
      <c r="AG4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32" s="6">
        <f ca="1">YEAR(TODAY())-B432</f>
        <v>49</v>
      </c>
      <c r="AI4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32" t="s">
        <v>30</v>
      </c>
    </row>
    <row r="433" spans="1:36" x14ac:dyDescent="0.3">
      <c r="A433">
        <v>2202</v>
      </c>
      <c r="B433">
        <v>1978</v>
      </c>
      <c r="C433" t="s">
        <v>28</v>
      </c>
      <c r="D433" t="s">
        <v>35</v>
      </c>
      <c r="E433">
        <v>41154</v>
      </c>
      <c r="F433">
        <v>0</v>
      </c>
      <c r="G433">
        <v>1</v>
      </c>
      <c r="H433" s="2" t="str">
        <f ca="1">TEXT(Table1_1[[#This Row],[Dt_Customer]],"yyyy-mm-dd")</f>
        <v>2013-04-09</v>
      </c>
      <c r="I433">
        <v>98</v>
      </c>
      <c r="J433">
        <v>44</v>
      </c>
      <c r="K433">
        <v>2</v>
      </c>
      <c r="L433">
        <v>11</v>
      </c>
      <c r="M433">
        <v>2</v>
      </c>
      <c r="N433">
        <v>3</v>
      </c>
      <c r="O433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433">
        <f>Table1_1[[#This Row],[NumWebPurchases]]+Table1_1[[#This Row],[NumCatalogPurchases]]+Table1_1[[#This Row],[NumStorePurchases]]</f>
        <v>5</v>
      </c>
      <c r="AD433">
        <f>ROUND(IF(Table1_1[[#This Row],[Total_Purchases]]=0,0,(Table1_1[[#This Row],[Total_Spend]]*(Table1_1[[#This Row],[NumWebPurchases]]/Table1_1[[#This Row],[Total_Purchases]]))),2)</f>
        <v>13.8</v>
      </c>
      <c r="AE433">
        <f>ROUND(IF(Table1_1[[#This Row],[Total_Purchases]]=0,0,(Table1_1[[#This Row],[Total_Spend]]*(Table1_1[[#This Row],[NumStorePurchases]]/Table1_1[[#This Row],[Total_Purchases]]))),2)</f>
        <v>55.2</v>
      </c>
      <c r="AF433">
        <f>ROUND(IF(Table1_1[[#This Row],[Total_Purchases]]=0,0,(Table1_1[[#This Row],[Total_Spend]]*(Table1_1[[#This Row],[NumCatalogPurchases]]/Table1_1[[#This Row],[Total_Purchases]]))),2)</f>
        <v>0</v>
      </c>
      <c r="AG4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33" s="6">
        <f ca="1">YEAR(TODAY())-B433</f>
        <v>48</v>
      </c>
      <c r="AI4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33" t="s">
        <v>30</v>
      </c>
    </row>
    <row r="434" spans="1:36" x14ac:dyDescent="0.3">
      <c r="A434">
        <v>2217</v>
      </c>
      <c r="B434">
        <v>1975</v>
      </c>
      <c r="C434" t="s">
        <v>38</v>
      </c>
      <c r="D434" t="s">
        <v>33</v>
      </c>
      <c r="E434">
        <v>37284</v>
      </c>
      <c r="F434">
        <v>1</v>
      </c>
      <c r="G434">
        <v>1</v>
      </c>
      <c r="H434" s="2" t="str">
        <f ca="1">TEXT(Table1_1[[#This Row],[Dt_Customer]],"yyyy-mm-dd")</f>
        <v>2013-03-29</v>
      </c>
      <c r="I434">
        <v>46</v>
      </c>
      <c r="J434">
        <v>11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434">
        <f>Table1_1[[#This Row],[NumWebPurchases]]+Table1_1[[#This Row],[NumCatalogPurchases]]+Table1_1[[#This Row],[NumStorePurchases]]</f>
        <v>3</v>
      </c>
      <c r="AD434">
        <f>ROUND(IF(Table1_1[[#This Row],[Total_Purchases]]=0,0,(Table1_1[[#This Row],[Total_Spend]]*(Table1_1[[#This Row],[NumWebPurchases]]/Table1_1[[#This Row],[Total_Purchases]]))),2)</f>
        <v>0</v>
      </c>
      <c r="AE434">
        <f>ROUND(IF(Table1_1[[#This Row],[Total_Purchases]]=0,0,(Table1_1[[#This Row],[Total_Spend]]*(Table1_1[[#This Row],[NumStorePurchases]]/Table1_1[[#This Row],[Total_Purchases]]))),2)</f>
        <v>23</v>
      </c>
      <c r="AF434">
        <f>ROUND(IF(Table1_1[[#This Row],[Total_Purchases]]=0,0,(Table1_1[[#This Row],[Total_Spend]]*(Table1_1[[#This Row],[NumCatalogPurchases]]/Table1_1[[#This Row],[Total_Purchases]]))),2)</f>
        <v>0</v>
      </c>
      <c r="AG4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34" s="6">
        <f ca="1">YEAR(TODAY())-B434</f>
        <v>51</v>
      </c>
      <c r="AI4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34" t="s">
        <v>40</v>
      </c>
    </row>
    <row r="435" spans="1:36" x14ac:dyDescent="0.3">
      <c r="A435">
        <v>2223</v>
      </c>
      <c r="B435">
        <v>1965</v>
      </c>
      <c r="C435" t="s">
        <v>38</v>
      </c>
      <c r="D435" t="s">
        <v>29</v>
      </c>
      <c r="E435">
        <v>64176</v>
      </c>
      <c r="F435">
        <v>0</v>
      </c>
      <c r="G435">
        <v>1</v>
      </c>
      <c r="H435" s="2" t="str">
        <f ca="1">TEXT(Table1_1[[#This Row],[Dt_Customer]],"yyyy-mm-dd")</f>
        <v>2012-08-03</v>
      </c>
      <c r="I435">
        <v>52</v>
      </c>
      <c r="J435">
        <v>1215</v>
      </c>
      <c r="K435">
        <v>33</v>
      </c>
      <c r="L435">
        <v>249</v>
      </c>
      <c r="M435">
        <v>64</v>
      </c>
      <c r="N435">
        <v>116</v>
      </c>
      <c r="O435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>Table1_1[[#This Row],[MntWines]]+Table1_1[[#This Row],[MntFruits]]+Table1_1[[#This Row],[MntMeatProducts]]+Table1_1[[#This Row],[MntFishProducts]]+Table1_1[[#This Row],[MntSweetProducts]]+Table1_1[[#This Row],[MntGoldProds]]</f>
        <v>1826</v>
      </c>
      <c r="AC435">
        <f>Table1_1[[#This Row],[NumWebPurchases]]+Table1_1[[#This Row],[NumCatalogPurchases]]+Table1_1[[#This Row],[NumStorePurchases]]</f>
        <v>25</v>
      </c>
      <c r="AD435">
        <f>ROUND(IF(Table1_1[[#This Row],[Total_Purchases]]=0,0,(Table1_1[[#This Row],[Total_Spend]]*(Table1_1[[#This Row],[NumWebPurchases]]/Table1_1[[#This Row],[Total_Purchases]]))),2)</f>
        <v>584.32000000000005</v>
      </c>
      <c r="AE435">
        <f>ROUND(IF(Table1_1[[#This Row],[Total_Purchases]]=0,0,(Table1_1[[#This Row],[Total_Spend]]*(Table1_1[[#This Row],[NumStorePurchases]]/Table1_1[[#This Row],[Total_Purchases]]))),2)</f>
        <v>584.32000000000005</v>
      </c>
      <c r="AF435">
        <f>ROUND(IF(Table1_1[[#This Row],[Total_Purchases]]=0,0,(Table1_1[[#This Row],[Total_Spend]]*(Table1_1[[#This Row],[NumCatalogPurchases]]/Table1_1[[#This Row],[Total_Purchases]]))),2)</f>
        <v>657.36</v>
      </c>
      <c r="AG4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35" s="6">
        <f ca="1">YEAR(TODAY())-B435</f>
        <v>61</v>
      </c>
      <c r="AI4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35" t="s">
        <v>30</v>
      </c>
    </row>
    <row r="436" spans="1:36" x14ac:dyDescent="0.3">
      <c r="A436">
        <v>2225</v>
      </c>
      <c r="B436">
        <v>1977</v>
      </c>
      <c r="C436" t="s">
        <v>28</v>
      </c>
      <c r="D436" t="s">
        <v>29</v>
      </c>
      <c r="E436">
        <v>82582</v>
      </c>
      <c r="F436">
        <v>0</v>
      </c>
      <c r="G436">
        <v>0</v>
      </c>
      <c r="H436" s="2" t="str">
        <f ca="1">TEXT(Table1_1[[#This Row],[Dt_Customer]],"yyyy-mm-dd")</f>
        <v>2014-06-07</v>
      </c>
      <c r="I436">
        <v>54</v>
      </c>
      <c r="J436">
        <v>510</v>
      </c>
      <c r="K436">
        <v>120</v>
      </c>
      <c r="L436">
        <v>550</v>
      </c>
      <c r="M436">
        <v>156</v>
      </c>
      <c r="N436">
        <v>40</v>
      </c>
      <c r="O436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f>Table1_1[[#This Row],[MntWines]]+Table1_1[[#This Row],[MntFruits]]+Table1_1[[#This Row],[MntMeatProducts]]+Table1_1[[#This Row],[MntFishProducts]]+Table1_1[[#This Row],[MntSweetProducts]]+Table1_1[[#This Row],[MntGoldProds]]</f>
        <v>1617</v>
      </c>
      <c r="AC436">
        <f>Table1_1[[#This Row],[NumWebPurchases]]+Table1_1[[#This Row],[NumCatalogPurchases]]+Table1_1[[#This Row],[NumStorePurchases]]</f>
        <v>20</v>
      </c>
      <c r="AD436">
        <f>ROUND(IF(Table1_1[[#This Row],[Total_Purchases]]=0,0,(Table1_1[[#This Row],[Total_Spend]]*(Table1_1[[#This Row],[NumWebPurchases]]/Table1_1[[#This Row],[Total_Purchases]]))),2)</f>
        <v>323.39999999999998</v>
      </c>
      <c r="AE436">
        <f>ROUND(IF(Table1_1[[#This Row],[Total_Purchases]]=0,0,(Table1_1[[#This Row],[Total_Spend]]*(Table1_1[[#This Row],[NumStorePurchases]]/Table1_1[[#This Row],[Total_Purchases]]))),2)</f>
        <v>565.95000000000005</v>
      </c>
      <c r="AF436">
        <f>ROUND(IF(Table1_1[[#This Row],[Total_Purchases]]=0,0,(Table1_1[[#This Row],[Total_Spend]]*(Table1_1[[#This Row],[NumCatalogPurchases]]/Table1_1[[#This Row],[Total_Purchases]]))),2)</f>
        <v>727.65</v>
      </c>
      <c r="AG4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36" s="6">
        <f ca="1">YEAR(TODAY())-B436</f>
        <v>49</v>
      </c>
      <c r="AI4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36" t="s">
        <v>36</v>
      </c>
    </row>
    <row r="437" spans="1:36" x14ac:dyDescent="0.3">
      <c r="A437">
        <v>2227</v>
      </c>
      <c r="B437">
        <v>1958</v>
      </c>
      <c r="C437" t="s">
        <v>38</v>
      </c>
      <c r="D437" t="s">
        <v>35</v>
      </c>
      <c r="E437">
        <v>26490</v>
      </c>
      <c r="F437">
        <v>0</v>
      </c>
      <c r="G437">
        <v>0</v>
      </c>
      <c r="H437" s="2" t="str">
        <f ca="1">TEXT(Table1_1[[#This Row],[Dt_Customer]],"yyyy-mm-dd")</f>
        <v>2012-09-22</v>
      </c>
      <c r="I437">
        <v>92</v>
      </c>
      <c r="J437">
        <v>45</v>
      </c>
      <c r="K437">
        <v>47</v>
      </c>
      <c r="L437">
        <v>52</v>
      </c>
      <c r="M437">
        <v>21</v>
      </c>
      <c r="N437">
        <v>20</v>
      </c>
      <c r="O437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>Table1_1[[#This Row],[MntWines]]+Table1_1[[#This Row],[MntFruits]]+Table1_1[[#This Row],[MntMeatProducts]]+Table1_1[[#This Row],[MntFishProducts]]+Table1_1[[#This Row],[MntSweetProducts]]+Table1_1[[#This Row],[MntGoldProds]]</f>
        <v>210</v>
      </c>
      <c r="AC437">
        <f>Table1_1[[#This Row],[NumWebPurchases]]+Table1_1[[#This Row],[NumCatalogPurchases]]+Table1_1[[#This Row],[NumStorePurchases]]</f>
        <v>9</v>
      </c>
      <c r="AD437">
        <f>ROUND(IF(Table1_1[[#This Row],[Total_Purchases]]=0,0,(Table1_1[[#This Row],[Total_Spend]]*(Table1_1[[#This Row],[NumWebPurchases]]/Table1_1[[#This Row],[Total_Purchases]]))),2)</f>
        <v>70</v>
      </c>
      <c r="AE437">
        <f>ROUND(IF(Table1_1[[#This Row],[Total_Purchases]]=0,0,(Table1_1[[#This Row],[Total_Spend]]*(Table1_1[[#This Row],[NumStorePurchases]]/Table1_1[[#This Row],[Total_Purchases]]))),2)</f>
        <v>116.67</v>
      </c>
      <c r="AF437">
        <f>ROUND(IF(Table1_1[[#This Row],[Total_Purchases]]=0,0,(Table1_1[[#This Row],[Total_Spend]]*(Table1_1[[#This Row],[NumCatalogPurchases]]/Table1_1[[#This Row],[Total_Purchases]]))),2)</f>
        <v>23.33</v>
      </c>
      <c r="AG4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37" s="6">
        <f ca="1">YEAR(TODAY())-B437</f>
        <v>68</v>
      </c>
      <c r="AI4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37" t="s">
        <v>43</v>
      </c>
    </row>
    <row r="438" spans="1:36" x14ac:dyDescent="0.3">
      <c r="A438">
        <v>2230</v>
      </c>
      <c r="B438">
        <v>1970</v>
      </c>
      <c r="C438" t="s">
        <v>37</v>
      </c>
      <c r="D438" t="s">
        <v>33</v>
      </c>
      <c r="E438">
        <v>23626</v>
      </c>
      <c r="F438">
        <v>1</v>
      </c>
      <c r="G438">
        <v>0</v>
      </c>
      <c r="H438" s="2" t="str">
        <f ca="1">TEXT(Table1_1[[#This Row],[Dt_Customer]],"yyyy-mm-dd")</f>
        <v>2014-05-24</v>
      </c>
      <c r="I438">
        <v>84</v>
      </c>
      <c r="J438">
        <v>27</v>
      </c>
      <c r="K438">
        <v>2</v>
      </c>
      <c r="L438">
        <v>14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438">
        <f>Table1_1[[#This Row],[NumWebPurchases]]+Table1_1[[#This Row],[NumCatalogPurchases]]+Table1_1[[#This Row],[NumStorePurchases]]</f>
        <v>7</v>
      </c>
      <c r="AD438">
        <f>ROUND(IF(Table1_1[[#This Row],[Total_Purchases]]=0,0,(Table1_1[[#This Row],[Total_Spend]]*(Table1_1[[#This Row],[NumWebPurchases]]/Table1_1[[#This Row],[Total_Purchases]]))),2)</f>
        <v>18.43</v>
      </c>
      <c r="AE438">
        <f>ROUND(IF(Table1_1[[#This Row],[Total_Purchases]]=0,0,(Table1_1[[#This Row],[Total_Spend]]*(Table1_1[[#This Row],[NumStorePurchases]]/Table1_1[[#This Row],[Total_Purchases]]))),2)</f>
        <v>18.43</v>
      </c>
      <c r="AF438">
        <f>ROUND(IF(Table1_1[[#This Row],[Total_Purchases]]=0,0,(Table1_1[[#This Row],[Total_Spend]]*(Table1_1[[#This Row],[NumCatalogPurchases]]/Table1_1[[#This Row],[Total_Purchases]]))),2)</f>
        <v>6.14</v>
      </c>
      <c r="AG4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38" s="6">
        <f ca="1">YEAR(TODAY())-B438</f>
        <v>56</v>
      </c>
      <c r="AI4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38" t="s">
        <v>39</v>
      </c>
    </row>
    <row r="439" spans="1:36" x14ac:dyDescent="0.3">
      <c r="A439">
        <v>2245</v>
      </c>
      <c r="B439">
        <v>1969</v>
      </c>
      <c r="C439" t="s">
        <v>41</v>
      </c>
      <c r="D439" t="s">
        <v>33</v>
      </c>
      <c r="E439">
        <v>43641</v>
      </c>
      <c r="F439">
        <v>1</v>
      </c>
      <c r="G439">
        <v>1</v>
      </c>
      <c r="H439" s="2" t="str">
        <f ca="1">TEXT(Table1_1[[#This Row],[Dt_Customer]],"yyyy-mm-dd")</f>
        <v>2013-04-22</v>
      </c>
      <c r="I439">
        <v>50</v>
      </c>
      <c r="J439">
        <v>57</v>
      </c>
      <c r="K439">
        <v>2</v>
      </c>
      <c r="L439">
        <v>51</v>
      </c>
      <c r="M439">
        <v>4</v>
      </c>
      <c r="N439">
        <v>2</v>
      </c>
      <c r="O439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f>Table1_1[[#This Row],[MntWines]]+Table1_1[[#This Row],[MntFruits]]+Table1_1[[#This Row],[MntMeatProducts]]+Table1_1[[#This Row],[MntFishProducts]]+Table1_1[[#This Row],[MntSweetProducts]]+Table1_1[[#This Row],[MntGoldProds]]</f>
        <v>139</v>
      </c>
      <c r="AC439">
        <f>Table1_1[[#This Row],[NumWebPurchases]]+Table1_1[[#This Row],[NumCatalogPurchases]]+Table1_1[[#This Row],[NumStorePurchases]]</f>
        <v>7</v>
      </c>
      <c r="AD439">
        <f>ROUND(IF(Table1_1[[#This Row],[Total_Purchases]]=0,0,(Table1_1[[#This Row],[Total_Spend]]*(Table1_1[[#This Row],[NumWebPurchases]]/Table1_1[[#This Row],[Total_Purchases]]))),2)</f>
        <v>39.71</v>
      </c>
      <c r="AE439">
        <f>ROUND(IF(Table1_1[[#This Row],[Total_Purchases]]=0,0,(Table1_1[[#This Row],[Total_Spend]]*(Table1_1[[#This Row],[NumStorePurchases]]/Table1_1[[#This Row],[Total_Purchases]]))),2)</f>
        <v>79.430000000000007</v>
      </c>
      <c r="AF439">
        <f>ROUND(IF(Table1_1[[#This Row],[Total_Purchases]]=0,0,(Table1_1[[#This Row],[Total_Spend]]*(Table1_1[[#This Row],[NumCatalogPurchases]]/Table1_1[[#This Row],[Total_Purchases]]))),2)</f>
        <v>19.86</v>
      </c>
      <c r="AG4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39" s="6">
        <f ca="1">YEAR(TODAY())-B439</f>
        <v>57</v>
      </c>
      <c r="AI4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39" t="s">
        <v>30</v>
      </c>
    </row>
    <row r="440" spans="1:36" x14ac:dyDescent="0.3">
      <c r="A440">
        <v>2246</v>
      </c>
      <c r="B440">
        <v>1965</v>
      </c>
      <c r="C440" t="s">
        <v>38</v>
      </c>
      <c r="D440" t="s">
        <v>33</v>
      </c>
      <c r="E440">
        <v>46891</v>
      </c>
      <c r="F440">
        <v>0</v>
      </c>
      <c r="G440">
        <v>1</v>
      </c>
      <c r="H440" s="2" t="str">
        <f ca="1">TEXT(Table1_1[[#This Row],[Dt_Customer]],"yyyy-mm-dd")</f>
        <v>2013-09-01</v>
      </c>
      <c r="I440">
        <v>91</v>
      </c>
      <c r="J440">
        <v>43</v>
      </c>
      <c r="K440">
        <v>12</v>
      </c>
      <c r="L440">
        <v>23</v>
      </c>
      <c r="M440">
        <v>29</v>
      </c>
      <c r="N440">
        <v>15</v>
      </c>
      <c r="O440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f>Table1_1[[#This Row],[MntWines]]+Table1_1[[#This Row],[MntFruits]]+Table1_1[[#This Row],[MntMeatProducts]]+Table1_1[[#This Row],[MntFishProducts]]+Table1_1[[#This Row],[MntSweetProducts]]+Table1_1[[#This Row],[MntGoldProds]]</f>
        <v>183</v>
      </c>
      <c r="AC440">
        <f>Table1_1[[#This Row],[NumWebPurchases]]+Table1_1[[#This Row],[NumCatalogPurchases]]+Table1_1[[#This Row],[NumStorePurchases]]</f>
        <v>7</v>
      </c>
      <c r="AD440">
        <f>ROUND(IF(Table1_1[[#This Row],[Total_Purchases]]=0,0,(Table1_1[[#This Row],[Total_Spend]]*(Table1_1[[#This Row],[NumWebPurchases]]/Table1_1[[#This Row],[Total_Purchases]]))),2)</f>
        <v>52.29</v>
      </c>
      <c r="AE440">
        <f>ROUND(IF(Table1_1[[#This Row],[Total_Purchases]]=0,0,(Table1_1[[#This Row],[Total_Spend]]*(Table1_1[[#This Row],[NumStorePurchases]]/Table1_1[[#This Row],[Total_Purchases]]))),2)</f>
        <v>104.57</v>
      </c>
      <c r="AF440">
        <f>ROUND(IF(Table1_1[[#This Row],[Total_Purchases]]=0,0,(Table1_1[[#This Row],[Total_Spend]]*(Table1_1[[#This Row],[NumCatalogPurchases]]/Table1_1[[#This Row],[Total_Purchases]]))),2)</f>
        <v>26.14</v>
      </c>
      <c r="AG4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0" s="6">
        <f ca="1">YEAR(TODAY())-B440</f>
        <v>61</v>
      </c>
      <c r="AI4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40" t="s">
        <v>30</v>
      </c>
    </row>
    <row r="441" spans="1:36" x14ac:dyDescent="0.3">
      <c r="A441">
        <v>2253</v>
      </c>
      <c r="B441">
        <v>1990</v>
      </c>
      <c r="C441" t="s">
        <v>28</v>
      </c>
      <c r="D441" t="s">
        <v>33</v>
      </c>
      <c r="E441">
        <v>18929</v>
      </c>
      <c r="F441">
        <v>0</v>
      </c>
      <c r="G441">
        <v>0</v>
      </c>
      <c r="H441" s="2" t="str">
        <f ca="1">TEXT(Table1_1[[#This Row],[Dt_Customer]],"yyyy-mm-dd")</f>
        <v>2013-02-16</v>
      </c>
      <c r="I441">
        <v>15</v>
      </c>
      <c r="J441">
        <v>32</v>
      </c>
      <c r="K441">
        <v>0</v>
      </c>
      <c r="L441">
        <v>8</v>
      </c>
      <c r="M441">
        <v>23</v>
      </c>
      <c r="N441">
        <v>4</v>
      </c>
      <c r="O441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>Table1_1[[#This Row],[MntWines]]+Table1_1[[#This Row],[MntFruits]]+Table1_1[[#This Row],[MntMeatProducts]]+Table1_1[[#This Row],[MntFishProducts]]+Table1_1[[#This Row],[MntSweetProducts]]+Table1_1[[#This Row],[MntGoldProds]]</f>
        <v>85</v>
      </c>
      <c r="AC441">
        <f>Table1_1[[#This Row],[NumWebPurchases]]+Table1_1[[#This Row],[NumCatalogPurchases]]+Table1_1[[#This Row],[NumStorePurchases]]</f>
        <v>5</v>
      </c>
      <c r="AD441">
        <f>ROUND(IF(Table1_1[[#This Row],[Total_Purchases]]=0,0,(Table1_1[[#This Row],[Total_Spend]]*(Table1_1[[#This Row],[NumWebPurchases]]/Table1_1[[#This Row],[Total_Purchases]]))),2)</f>
        <v>17</v>
      </c>
      <c r="AE441">
        <f>ROUND(IF(Table1_1[[#This Row],[Total_Purchases]]=0,0,(Table1_1[[#This Row],[Total_Spend]]*(Table1_1[[#This Row],[NumStorePurchases]]/Table1_1[[#This Row],[Total_Purchases]]))),2)</f>
        <v>68</v>
      </c>
      <c r="AF441">
        <f>ROUND(IF(Table1_1[[#This Row],[Total_Purchases]]=0,0,(Table1_1[[#This Row],[Total_Spend]]*(Table1_1[[#This Row],[NumCatalogPurchases]]/Table1_1[[#This Row],[Total_Purchases]]))),2)</f>
        <v>0</v>
      </c>
      <c r="AG4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1" s="6">
        <f ca="1">YEAR(TODAY())-B441</f>
        <v>36</v>
      </c>
      <c r="AI4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441" t="s">
        <v>30</v>
      </c>
    </row>
    <row r="442" spans="1:36" x14ac:dyDescent="0.3">
      <c r="A442">
        <v>2254</v>
      </c>
      <c r="B442">
        <v>1983</v>
      </c>
      <c r="C442" t="s">
        <v>28</v>
      </c>
      <c r="D442" t="s">
        <v>33</v>
      </c>
      <c r="E442">
        <v>69520</v>
      </c>
      <c r="F442">
        <v>0</v>
      </c>
      <c r="G442">
        <v>0</v>
      </c>
      <c r="H442" s="2" t="str">
        <f ca="1">TEXT(Table1_1[[#This Row],[Dt_Customer]],"yyyy-mm-dd")</f>
        <v>2013-07-07</v>
      </c>
      <c r="I442">
        <v>95</v>
      </c>
      <c r="J442">
        <v>627</v>
      </c>
      <c r="K442">
        <v>120</v>
      </c>
      <c r="L442">
        <v>414</v>
      </c>
      <c r="M442">
        <v>121</v>
      </c>
      <c r="N442">
        <v>80</v>
      </c>
      <c r="O44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f>Table1_1[[#This Row],[MntWines]]+Table1_1[[#This Row],[MntFruits]]+Table1_1[[#This Row],[MntMeatProducts]]+Table1_1[[#This Row],[MntFishProducts]]+Table1_1[[#This Row],[MntSweetProducts]]+Table1_1[[#This Row],[MntGoldProds]]</f>
        <v>1455</v>
      </c>
      <c r="AC442">
        <f>Table1_1[[#This Row],[NumWebPurchases]]+Table1_1[[#This Row],[NumCatalogPurchases]]+Table1_1[[#This Row],[NumStorePurchases]]</f>
        <v>20</v>
      </c>
      <c r="AD442">
        <f>ROUND(IF(Table1_1[[#This Row],[Total_Purchases]]=0,0,(Table1_1[[#This Row],[Total_Spend]]*(Table1_1[[#This Row],[NumWebPurchases]]/Table1_1[[#This Row],[Total_Purchases]]))),2)</f>
        <v>654.75</v>
      </c>
      <c r="AE442">
        <f>ROUND(IF(Table1_1[[#This Row],[Total_Purchases]]=0,0,(Table1_1[[#This Row],[Total_Spend]]*(Table1_1[[#This Row],[NumStorePurchases]]/Table1_1[[#This Row],[Total_Purchases]]))),2)</f>
        <v>363.75</v>
      </c>
      <c r="AF442">
        <f>ROUND(IF(Table1_1[[#This Row],[Total_Purchases]]=0,0,(Table1_1[[#This Row],[Total_Spend]]*(Table1_1[[#This Row],[NumCatalogPurchases]]/Table1_1[[#This Row],[Total_Purchases]]))),2)</f>
        <v>436.5</v>
      </c>
      <c r="AG4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42" s="6">
        <f ca="1">YEAR(TODAY())-B442</f>
        <v>43</v>
      </c>
      <c r="AI4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42" t="s">
        <v>36</v>
      </c>
    </row>
    <row r="443" spans="1:36" x14ac:dyDescent="0.3">
      <c r="A443">
        <v>2256</v>
      </c>
      <c r="B443">
        <v>1973</v>
      </c>
      <c r="C443" t="s">
        <v>41</v>
      </c>
      <c r="D443" t="s">
        <v>33</v>
      </c>
      <c r="E443">
        <v>27159</v>
      </c>
      <c r="F443">
        <v>1</v>
      </c>
      <c r="G443">
        <v>1</v>
      </c>
      <c r="H443" s="2" t="str">
        <f ca="1">TEXT(Table1_1[[#This Row],[Dt_Customer]],"yyyy-mm-dd")</f>
        <v>2014-03-29</v>
      </c>
      <c r="I443">
        <v>33</v>
      </c>
      <c r="J443">
        <v>17</v>
      </c>
      <c r="K443">
        <v>0</v>
      </c>
      <c r="L443">
        <v>3</v>
      </c>
      <c r="M443">
        <v>0</v>
      </c>
      <c r="N443">
        <v>0</v>
      </c>
      <c r="O443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443">
        <f>Table1_1[[#This Row],[NumWebPurchases]]+Table1_1[[#This Row],[NumCatalogPurchases]]+Table1_1[[#This Row],[NumStorePurchases]]</f>
        <v>4</v>
      </c>
      <c r="AD443">
        <f>ROUND(IF(Table1_1[[#This Row],[Total_Purchases]]=0,0,(Table1_1[[#This Row],[Total_Spend]]*(Table1_1[[#This Row],[NumWebPurchases]]/Table1_1[[#This Row],[Total_Purchases]]))),2)</f>
        <v>5.25</v>
      </c>
      <c r="AE443">
        <f>ROUND(IF(Table1_1[[#This Row],[Total_Purchases]]=0,0,(Table1_1[[#This Row],[Total_Spend]]*(Table1_1[[#This Row],[NumStorePurchases]]/Table1_1[[#This Row],[Total_Purchases]]))),2)</f>
        <v>15.75</v>
      </c>
      <c r="AF443">
        <f>ROUND(IF(Table1_1[[#This Row],[Total_Purchases]]=0,0,(Table1_1[[#This Row],[Total_Spend]]*(Table1_1[[#This Row],[NumCatalogPurchases]]/Table1_1[[#This Row],[Total_Purchases]]))),2)</f>
        <v>0</v>
      </c>
      <c r="AG4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3" s="6">
        <f ca="1">YEAR(TODAY())-B443</f>
        <v>53</v>
      </c>
      <c r="AI4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43" t="s">
        <v>30</v>
      </c>
    </row>
    <row r="444" spans="1:36" x14ac:dyDescent="0.3">
      <c r="A444">
        <v>2258</v>
      </c>
      <c r="B444">
        <v>1986</v>
      </c>
      <c r="C444" t="s">
        <v>28</v>
      </c>
      <c r="D444" t="s">
        <v>33</v>
      </c>
      <c r="E444">
        <v>32880</v>
      </c>
      <c r="F444">
        <v>1</v>
      </c>
      <c r="G444">
        <v>0</v>
      </c>
      <c r="H444" s="2" t="str">
        <f ca="1">TEXT(Table1_1[[#This Row],[Dt_Customer]],"yyyy-mm-dd")</f>
        <v>2012-12-04</v>
      </c>
      <c r="I444">
        <v>76</v>
      </c>
      <c r="J444">
        <v>8</v>
      </c>
      <c r="K444">
        <v>4</v>
      </c>
      <c r="L444">
        <v>15</v>
      </c>
      <c r="M444">
        <v>7</v>
      </c>
      <c r="N444">
        <v>6</v>
      </c>
      <c r="O444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444">
        <f>Table1_1[[#This Row],[NumWebPurchases]]+Table1_1[[#This Row],[NumCatalogPurchases]]+Table1_1[[#This Row],[NumStorePurchases]]</f>
        <v>4</v>
      </c>
      <c r="AD444">
        <f>ROUND(IF(Table1_1[[#This Row],[Total_Purchases]]=0,0,(Table1_1[[#This Row],[Total_Spend]]*(Table1_1[[#This Row],[NumWebPurchases]]/Table1_1[[#This Row],[Total_Purchases]]))),2)</f>
        <v>10.5</v>
      </c>
      <c r="AE444">
        <f>ROUND(IF(Table1_1[[#This Row],[Total_Purchases]]=0,0,(Table1_1[[#This Row],[Total_Spend]]*(Table1_1[[#This Row],[NumStorePurchases]]/Table1_1[[#This Row],[Total_Purchases]]))),2)</f>
        <v>31.5</v>
      </c>
      <c r="AF444">
        <f>ROUND(IF(Table1_1[[#This Row],[Total_Purchases]]=0,0,(Table1_1[[#This Row],[Total_Spend]]*(Table1_1[[#This Row],[NumCatalogPurchases]]/Table1_1[[#This Row],[Total_Purchases]]))),2)</f>
        <v>0</v>
      </c>
      <c r="AG4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4" s="6">
        <f ca="1">YEAR(TODAY())-B444</f>
        <v>40</v>
      </c>
      <c r="AI4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44" t="s">
        <v>30</v>
      </c>
    </row>
    <row r="445" spans="1:36" x14ac:dyDescent="0.3">
      <c r="A445">
        <v>2261</v>
      </c>
      <c r="B445">
        <v>1969</v>
      </c>
      <c r="C445" t="s">
        <v>28</v>
      </c>
      <c r="D445" t="s">
        <v>33</v>
      </c>
      <c r="E445">
        <v>26304</v>
      </c>
      <c r="F445">
        <v>1</v>
      </c>
      <c r="G445">
        <v>0</v>
      </c>
      <c r="H445" s="2" t="str">
        <f ca="1">TEXT(Table1_1[[#This Row],[Dt_Customer]],"yyyy-mm-dd")</f>
        <v>2013-06-23</v>
      </c>
      <c r="I445">
        <v>5</v>
      </c>
      <c r="J445">
        <v>4</v>
      </c>
      <c r="K445">
        <v>1</v>
      </c>
      <c r="L445">
        <v>5</v>
      </c>
      <c r="M445">
        <v>2</v>
      </c>
      <c r="N445">
        <v>0</v>
      </c>
      <c r="O445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445">
        <f>Table1_1[[#This Row],[NumWebPurchases]]+Table1_1[[#This Row],[NumCatalogPurchases]]+Table1_1[[#This Row],[NumStorePurchases]]</f>
        <v>3</v>
      </c>
      <c r="AD445">
        <f>ROUND(IF(Table1_1[[#This Row],[Total_Purchases]]=0,0,(Table1_1[[#This Row],[Total_Spend]]*(Table1_1[[#This Row],[NumWebPurchases]]/Table1_1[[#This Row],[Total_Purchases]]))),2)</f>
        <v>5.33</v>
      </c>
      <c r="AE445">
        <f>ROUND(IF(Table1_1[[#This Row],[Total_Purchases]]=0,0,(Table1_1[[#This Row],[Total_Spend]]*(Table1_1[[#This Row],[NumStorePurchases]]/Table1_1[[#This Row],[Total_Purchases]]))),2)</f>
        <v>10.67</v>
      </c>
      <c r="AF445">
        <f>ROUND(IF(Table1_1[[#This Row],[Total_Purchases]]=0,0,(Table1_1[[#This Row],[Total_Spend]]*(Table1_1[[#This Row],[NumCatalogPurchases]]/Table1_1[[#This Row],[Total_Purchases]]))),2)</f>
        <v>0</v>
      </c>
      <c r="AG4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5" s="6">
        <f ca="1">YEAR(TODAY())-B445</f>
        <v>57</v>
      </c>
      <c r="AI4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45" t="s">
        <v>39</v>
      </c>
    </row>
    <row r="446" spans="1:36" x14ac:dyDescent="0.3">
      <c r="A446">
        <v>2262</v>
      </c>
      <c r="B446">
        <v>1965</v>
      </c>
      <c r="C446" t="s">
        <v>41</v>
      </c>
      <c r="D446" t="s">
        <v>35</v>
      </c>
      <c r="E446">
        <v>45143</v>
      </c>
      <c r="F446">
        <v>0</v>
      </c>
      <c r="G446">
        <v>1</v>
      </c>
      <c r="H446" s="2" t="str">
        <f ca="1">TEXT(Table1_1[[#This Row],[Dt_Customer]],"yyyy-mm-dd")</f>
        <v>2013-08-26</v>
      </c>
      <c r="I446">
        <v>74</v>
      </c>
      <c r="J446">
        <v>202</v>
      </c>
      <c r="K446">
        <v>5</v>
      </c>
      <c r="L446">
        <v>74</v>
      </c>
      <c r="M446">
        <v>11</v>
      </c>
      <c r="N446">
        <v>5</v>
      </c>
      <c r="O446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f>Table1_1[[#This Row],[MntWines]]+Table1_1[[#This Row],[MntFruits]]+Table1_1[[#This Row],[MntMeatProducts]]+Table1_1[[#This Row],[MntFishProducts]]+Table1_1[[#This Row],[MntSweetProducts]]+Table1_1[[#This Row],[MntGoldProds]]</f>
        <v>311</v>
      </c>
      <c r="AC446">
        <f>Table1_1[[#This Row],[NumWebPurchases]]+Table1_1[[#This Row],[NumCatalogPurchases]]+Table1_1[[#This Row],[NumStorePurchases]]</f>
        <v>12</v>
      </c>
      <c r="AD446">
        <f>ROUND(IF(Table1_1[[#This Row],[Total_Purchases]]=0,0,(Table1_1[[#This Row],[Total_Spend]]*(Table1_1[[#This Row],[NumWebPurchases]]/Table1_1[[#This Row],[Total_Purchases]]))),2)</f>
        <v>155.5</v>
      </c>
      <c r="AE446">
        <f>ROUND(IF(Table1_1[[#This Row],[Total_Purchases]]=0,0,(Table1_1[[#This Row],[Total_Spend]]*(Table1_1[[#This Row],[NumStorePurchases]]/Table1_1[[#This Row],[Total_Purchases]]))),2)</f>
        <v>129.58000000000001</v>
      </c>
      <c r="AF446">
        <f>ROUND(IF(Table1_1[[#This Row],[Total_Purchases]]=0,0,(Table1_1[[#This Row],[Total_Spend]]*(Table1_1[[#This Row],[NumCatalogPurchases]]/Table1_1[[#This Row],[Total_Purchases]]))),2)</f>
        <v>25.92</v>
      </c>
      <c r="AG4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6" s="6">
        <f ca="1">YEAR(TODAY())-B446</f>
        <v>61</v>
      </c>
      <c r="AI4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46" t="s">
        <v>43</v>
      </c>
    </row>
    <row r="447" spans="1:36" x14ac:dyDescent="0.3">
      <c r="A447">
        <v>2276</v>
      </c>
      <c r="B447">
        <v>1955</v>
      </c>
      <c r="C447" t="s">
        <v>28</v>
      </c>
      <c r="D447" t="s">
        <v>31</v>
      </c>
      <c r="E447">
        <v>57959</v>
      </c>
      <c r="F447">
        <v>0</v>
      </c>
      <c r="G447">
        <v>1</v>
      </c>
      <c r="H447" s="2" t="str">
        <f ca="1">TEXT(Table1_1[[#This Row],[Dt_Customer]],"yyyy-mm-dd")</f>
        <v>2013-05-02</v>
      </c>
      <c r="I447">
        <v>71</v>
      </c>
      <c r="J447">
        <v>430</v>
      </c>
      <c r="K447">
        <v>16</v>
      </c>
      <c r="L447">
        <v>322</v>
      </c>
      <c r="M447">
        <v>43</v>
      </c>
      <c r="N447">
        <v>24</v>
      </c>
      <c r="O447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f>Table1_1[[#This Row],[MntWines]]+Table1_1[[#This Row],[MntFruits]]+Table1_1[[#This Row],[MntMeatProducts]]+Table1_1[[#This Row],[MntFishProducts]]+Table1_1[[#This Row],[MntSweetProducts]]+Table1_1[[#This Row],[MntGoldProds]]</f>
        <v>868</v>
      </c>
      <c r="AC447">
        <f>Table1_1[[#This Row],[NumWebPurchases]]+Table1_1[[#This Row],[NumCatalogPurchases]]+Table1_1[[#This Row],[NumStorePurchases]]</f>
        <v>22</v>
      </c>
      <c r="AD447">
        <f>ROUND(IF(Table1_1[[#This Row],[Total_Purchases]]=0,0,(Table1_1[[#This Row],[Total_Spend]]*(Table1_1[[#This Row],[NumWebPurchases]]/Table1_1[[#This Row],[Total_Purchases]]))),2)</f>
        <v>157.82</v>
      </c>
      <c r="AE447">
        <f>ROUND(IF(Table1_1[[#This Row],[Total_Purchases]]=0,0,(Table1_1[[#This Row],[Total_Spend]]*(Table1_1[[#This Row],[NumStorePurchases]]/Table1_1[[#This Row],[Total_Purchases]]))),2)</f>
        <v>434</v>
      </c>
      <c r="AF447">
        <f>ROUND(IF(Table1_1[[#This Row],[Total_Purchases]]=0,0,(Table1_1[[#This Row],[Total_Spend]]*(Table1_1[[#This Row],[NumCatalogPurchases]]/Table1_1[[#This Row],[Total_Purchases]]))),2)</f>
        <v>276.18</v>
      </c>
      <c r="AG4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47" s="6">
        <f ca="1">YEAR(TODAY())-B447</f>
        <v>71</v>
      </c>
      <c r="AI4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47" t="s">
        <v>30</v>
      </c>
    </row>
    <row r="448" spans="1:36" x14ac:dyDescent="0.3">
      <c r="A448">
        <v>2278</v>
      </c>
      <c r="B448">
        <v>1985</v>
      </c>
      <c r="C448" t="s">
        <v>38</v>
      </c>
      <c r="D448" t="s">
        <v>31</v>
      </c>
      <c r="E448">
        <v>33812</v>
      </c>
      <c r="F448">
        <v>1</v>
      </c>
      <c r="G448">
        <v>0</v>
      </c>
      <c r="H448" s="2" t="str">
        <f ca="1">TEXT(Table1_1[[#This Row],[Dt_Customer]],"yyyy-mm-dd")</f>
        <v>2012-11-03</v>
      </c>
      <c r="I448">
        <v>86</v>
      </c>
      <c r="J448">
        <v>4</v>
      </c>
      <c r="K448">
        <v>17</v>
      </c>
      <c r="L448">
        <v>19</v>
      </c>
      <c r="M448">
        <v>30</v>
      </c>
      <c r="N448">
        <v>24</v>
      </c>
      <c r="O448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f>Table1_1[[#This Row],[MntWines]]+Table1_1[[#This Row],[MntFruits]]+Table1_1[[#This Row],[MntMeatProducts]]+Table1_1[[#This Row],[MntFishProducts]]+Table1_1[[#This Row],[MntSweetProducts]]+Table1_1[[#This Row],[MntGoldProds]]</f>
        <v>133</v>
      </c>
      <c r="AC448">
        <f>Table1_1[[#This Row],[NumWebPurchases]]+Table1_1[[#This Row],[NumCatalogPurchases]]+Table1_1[[#This Row],[NumStorePurchases]]</f>
        <v>6</v>
      </c>
      <c r="AD448">
        <f>ROUND(IF(Table1_1[[#This Row],[Total_Purchases]]=0,0,(Table1_1[[#This Row],[Total_Spend]]*(Table1_1[[#This Row],[NumWebPurchases]]/Table1_1[[#This Row],[Total_Purchases]]))),2)</f>
        <v>44.33</v>
      </c>
      <c r="AE448">
        <f>ROUND(IF(Table1_1[[#This Row],[Total_Purchases]]=0,0,(Table1_1[[#This Row],[Total_Spend]]*(Table1_1[[#This Row],[NumStorePurchases]]/Table1_1[[#This Row],[Total_Purchases]]))),2)</f>
        <v>66.5</v>
      </c>
      <c r="AF448">
        <f>ROUND(IF(Table1_1[[#This Row],[Total_Purchases]]=0,0,(Table1_1[[#This Row],[Total_Spend]]*(Table1_1[[#This Row],[NumCatalogPurchases]]/Table1_1[[#This Row],[Total_Purchases]]))),2)</f>
        <v>22.17</v>
      </c>
      <c r="AG4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8" s="6">
        <f ca="1">YEAR(TODAY())-B448</f>
        <v>41</v>
      </c>
      <c r="AI4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48" t="s">
        <v>34</v>
      </c>
    </row>
    <row r="449" spans="1:36" x14ac:dyDescent="0.3">
      <c r="A449">
        <v>2281</v>
      </c>
      <c r="B449">
        <v>1970</v>
      </c>
      <c r="C449" t="s">
        <v>28</v>
      </c>
      <c r="D449" t="s">
        <v>31</v>
      </c>
      <c r="E449">
        <v>33697</v>
      </c>
      <c r="F449">
        <v>1</v>
      </c>
      <c r="G449">
        <v>0</v>
      </c>
      <c r="H449" s="2" t="str">
        <f ca="1">TEXT(Table1_1[[#This Row],[Dt_Customer]],"yyyy-mm-dd")</f>
        <v>2013-09-15</v>
      </c>
      <c r="I449">
        <v>34</v>
      </c>
      <c r="J449">
        <v>4</v>
      </c>
      <c r="K449">
        <v>3</v>
      </c>
      <c r="L449">
        <v>7</v>
      </c>
      <c r="M449">
        <v>0</v>
      </c>
      <c r="N449">
        <v>3</v>
      </c>
      <c r="O449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449">
        <f>Table1_1[[#This Row],[NumWebPurchases]]+Table1_1[[#This Row],[NumCatalogPurchases]]+Table1_1[[#This Row],[NumStorePurchases]]</f>
        <v>3</v>
      </c>
      <c r="AD449">
        <f>ROUND(IF(Table1_1[[#This Row],[Total_Purchases]]=0,0,(Table1_1[[#This Row],[Total_Spend]]*(Table1_1[[#This Row],[NumWebPurchases]]/Table1_1[[#This Row],[Total_Purchases]]))),2)</f>
        <v>9.33</v>
      </c>
      <c r="AE449">
        <f>ROUND(IF(Table1_1[[#This Row],[Total_Purchases]]=0,0,(Table1_1[[#This Row],[Total_Spend]]*(Table1_1[[#This Row],[NumStorePurchases]]/Table1_1[[#This Row],[Total_Purchases]]))),2)</f>
        <v>18.670000000000002</v>
      </c>
      <c r="AF449">
        <f>ROUND(IF(Table1_1[[#This Row],[Total_Purchases]]=0,0,(Table1_1[[#This Row],[Total_Spend]]*(Table1_1[[#This Row],[NumCatalogPurchases]]/Table1_1[[#This Row],[Total_Purchases]]))),2)</f>
        <v>0</v>
      </c>
      <c r="AG4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49" s="6">
        <f ca="1">YEAR(TODAY())-B449</f>
        <v>56</v>
      </c>
      <c r="AI4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49" t="s">
        <v>39</v>
      </c>
    </row>
    <row r="450" spans="1:36" x14ac:dyDescent="0.3">
      <c r="A450">
        <v>2285</v>
      </c>
      <c r="B450">
        <v>1954</v>
      </c>
      <c r="C450" t="s">
        <v>41</v>
      </c>
      <c r="D450" t="s">
        <v>35</v>
      </c>
      <c r="E450">
        <v>36634</v>
      </c>
      <c r="F450">
        <v>0</v>
      </c>
      <c r="G450">
        <v>1</v>
      </c>
      <c r="H450" s="2" t="str">
        <f ca="1">TEXT(Table1_1[[#This Row],[Dt_Customer]],"yyyy-mm-dd")</f>
        <v>2013-05-28</v>
      </c>
      <c r="I450">
        <v>0</v>
      </c>
      <c r="J450">
        <v>213</v>
      </c>
      <c r="K450">
        <v>9</v>
      </c>
      <c r="L450">
        <v>76</v>
      </c>
      <c r="M450">
        <v>4</v>
      </c>
      <c r="N450">
        <v>3</v>
      </c>
      <c r="O450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f>Table1_1[[#This Row],[MntWines]]+Table1_1[[#This Row],[MntFruits]]+Table1_1[[#This Row],[MntMeatProducts]]+Table1_1[[#This Row],[MntFishProducts]]+Table1_1[[#This Row],[MntSweetProducts]]+Table1_1[[#This Row],[MntGoldProds]]</f>
        <v>335</v>
      </c>
      <c r="AC450">
        <f>Table1_1[[#This Row],[NumWebPurchases]]+Table1_1[[#This Row],[NumCatalogPurchases]]+Table1_1[[#This Row],[NumStorePurchases]]</f>
        <v>12</v>
      </c>
      <c r="AD450">
        <f>ROUND(IF(Table1_1[[#This Row],[Total_Purchases]]=0,0,(Table1_1[[#This Row],[Total_Spend]]*(Table1_1[[#This Row],[NumWebPurchases]]/Table1_1[[#This Row],[Total_Purchases]]))),2)</f>
        <v>139.58000000000001</v>
      </c>
      <c r="AE450">
        <f>ROUND(IF(Table1_1[[#This Row],[Total_Purchases]]=0,0,(Table1_1[[#This Row],[Total_Spend]]*(Table1_1[[#This Row],[NumStorePurchases]]/Table1_1[[#This Row],[Total_Purchases]]))),2)</f>
        <v>139.58000000000001</v>
      </c>
      <c r="AF450">
        <f>ROUND(IF(Table1_1[[#This Row],[Total_Purchases]]=0,0,(Table1_1[[#This Row],[Total_Spend]]*(Table1_1[[#This Row],[NumCatalogPurchases]]/Table1_1[[#This Row],[Total_Purchases]]))),2)</f>
        <v>55.83</v>
      </c>
      <c r="AG4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50" s="6">
        <f ca="1">YEAR(TODAY())-B450</f>
        <v>72</v>
      </c>
      <c r="AI4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50" t="s">
        <v>43</v>
      </c>
    </row>
    <row r="451" spans="1:36" x14ac:dyDescent="0.3">
      <c r="A451">
        <v>2286</v>
      </c>
      <c r="B451">
        <v>1962</v>
      </c>
      <c r="C451" t="s">
        <v>28</v>
      </c>
      <c r="D451" t="s">
        <v>31</v>
      </c>
      <c r="E451">
        <v>50785</v>
      </c>
      <c r="F451">
        <v>1</v>
      </c>
      <c r="G451">
        <v>1</v>
      </c>
      <c r="H451" s="2" t="str">
        <f ca="1">TEXT(Table1_1[[#This Row],[Dt_Customer]],"yyyy-mm-dd")</f>
        <v>2013-09-10</v>
      </c>
      <c r="I451">
        <v>27</v>
      </c>
      <c r="J451">
        <v>64</v>
      </c>
      <c r="K451">
        <v>1</v>
      </c>
      <c r="L451">
        <v>21</v>
      </c>
      <c r="M451">
        <v>0</v>
      </c>
      <c r="N451">
        <v>1</v>
      </c>
      <c r="O451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f>Table1_1[[#This Row],[MntWines]]+Table1_1[[#This Row],[MntFruits]]+Table1_1[[#This Row],[MntMeatProducts]]+Table1_1[[#This Row],[MntFishProducts]]+Table1_1[[#This Row],[MntSweetProducts]]+Table1_1[[#This Row],[MntGoldProds]]</f>
        <v>114</v>
      </c>
      <c r="AC451">
        <f>Table1_1[[#This Row],[NumWebPurchases]]+Table1_1[[#This Row],[NumCatalogPurchases]]+Table1_1[[#This Row],[NumStorePurchases]]</f>
        <v>6</v>
      </c>
      <c r="AD451">
        <f>ROUND(IF(Table1_1[[#This Row],[Total_Purchases]]=0,0,(Table1_1[[#This Row],[Total_Spend]]*(Table1_1[[#This Row],[NumWebPurchases]]/Table1_1[[#This Row],[Total_Purchases]]))),2)</f>
        <v>38</v>
      </c>
      <c r="AE451">
        <f>ROUND(IF(Table1_1[[#This Row],[Total_Purchases]]=0,0,(Table1_1[[#This Row],[Total_Spend]]*(Table1_1[[#This Row],[NumStorePurchases]]/Table1_1[[#This Row],[Total_Purchases]]))),2)</f>
        <v>57</v>
      </c>
      <c r="AF451">
        <f>ROUND(IF(Table1_1[[#This Row],[Total_Purchases]]=0,0,(Table1_1[[#This Row],[Total_Spend]]*(Table1_1[[#This Row],[NumCatalogPurchases]]/Table1_1[[#This Row],[Total_Purchases]]))),2)</f>
        <v>19</v>
      </c>
      <c r="AG4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51" s="6">
        <f ca="1">YEAR(TODAY())-B451</f>
        <v>64</v>
      </c>
      <c r="AI4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51" t="s">
        <v>32</v>
      </c>
    </row>
    <row r="452" spans="1:36" x14ac:dyDescent="0.3">
      <c r="A452">
        <v>2292</v>
      </c>
      <c r="B452">
        <v>1985</v>
      </c>
      <c r="C452" t="s">
        <v>28</v>
      </c>
      <c r="D452" t="s">
        <v>31</v>
      </c>
      <c r="E452">
        <v>22327</v>
      </c>
      <c r="F452">
        <v>1</v>
      </c>
      <c r="G452">
        <v>0</v>
      </c>
      <c r="H452" s="2" t="str">
        <f ca="1">TEXT(Table1_1[[#This Row],[Dt_Customer]],"yyyy-mm-dd")</f>
        <v>2013-08-02</v>
      </c>
      <c r="I452">
        <v>94</v>
      </c>
      <c r="J452">
        <v>5</v>
      </c>
      <c r="K452">
        <v>4</v>
      </c>
      <c r="L452">
        <v>8</v>
      </c>
      <c r="M452">
        <v>2</v>
      </c>
      <c r="N452">
        <v>0</v>
      </c>
      <c r="O45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f>Table1_1[[#This Row],[MntWines]]+Table1_1[[#This Row],[MntFruits]]+Table1_1[[#This Row],[MntMeatProducts]]+Table1_1[[#This Row],[MntFishProducts]]+Table1_1[[#This Row],[MntSweetProducts]]+Table1_1[[#This Row],[MntGoldProds]]</f>
        <v>24</v>
      </c>
      <c r="AC452">
        <f>Table1_1[[#This Row],[NumWebPurchases]]+Table1_1[[#This Row],[NumCatalogPurchases]]+Table1_1[[#This Row],[NumStorePurchases]]</f>
        <v>4</v>
      </c>
      <c r="AD452">
        <f>ROUND(IF(Table1_1[[#This Row],[Total_Purchases]]=0,0,(Table1_1[[#This Row],[Total_Spend]]*(Table1_1[[#This Row],[NumWebPurchases]]/Table1_1[[#This Row],[Total_Purchases]]))),2)</f>
        <v>6</v>
      </c>
      <c r="AE452">
        <f>ROUND(IF(Table1_1[[#This Row],[Total_Purchases]]=0,0,(Table1_1[[#This Row],[Total_Spend]]*(Table1_1[[#This Row],[NumStorePurchases]]/Table1_1[[#This Row],[Total_Purchases]]))),2)</f>
        <v>18</v>
      </c>
      <c r="AF452">
        <f>ROUND(IF(Table1_1[[#This Row],[Total_Purchases]]=0,0,(Table1_1[[#This Row],[Total_Spend]]*(Table1_1[[#This Row],[NumCatalogPurchases]]/Table1_1[[#This Row],[Total_Purchases]]))),2)</f>
        <v>0</v>
      </c>
      <c r="AG4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52" s="6">
        <f ca="1">YEAR(TODAY())-B452</f>
        <v>41</v>
      </c>
      <c r="AI4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52" t="s">
        <v>30</v>
      </c>
    </row>
    <row r="453" spans="1:36" x14ac:dyDescent="0.3">
      <c r="A453">
        <v>2295</v>
      </c>
      <c r="B453">
        <v>1954</v>
      </c>
      <c r="C453" t="s">
        <v>37</v>
      </c>
      <c r="D453" t="s">
        <v>33</v>
      </c>
      <c r="E453">
        <v>62670</v>
      </c>
      <c r="F453">
        <v>0</v>
      </c>
      <c r="G453">
        <v>1</v>
      </c>
      <c r="H453" s="2" t="str">
        <f ca="1">TEXT(Table1_1[[#This Row],[Dt_Customer]],"yyyy-mm-dd")</f>
        <v>2014-02-02</v>
      </c>
      <c r="I453">
        <v>57</v>
      </c>
      <c r="J453">
        <v>539</v>
      </c>
      <c r="K453">
        <v>30</v>
      </c>
      <c r="L453">
        <v>92</v>
      </c>
      <c r="M453">
        <v>80</v>
      </c>
      <c r="N453">
        <v>46</v>
      </c>
      <c r="O453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>Table1_1[[#This Row],[MntWines]]+Table1_1[[#This Row],[MntFruits]]+Table1_1[[#This Row],[MntMeatProducts]]+Table1_1[[#This Row],[MntFishProducts]]+Table1_1[[#This Row],[MntSweetProducts]]+Table1_1[[#This Row],[MntGoldProds]]</f>
        <v>825</v>
      </c>
      <c r="AC453">
        <f>Table1_1[[#This Row],[NumWebPurchases]]+Table1_1[[#This Row],[NumCatalogPurchases]]+Table1_1[[#This Row],[NumStorePurchases]]</f>
        <v>21</v>
      </c>
      <c r="AD453">
        <f>ROUND(IF(Table1_1[[#This Row],[Total_Purchases]]=0,0,(Table1_1[[#This Row],[Total_Spend]]*(Table1_1[[#This Row],[NumWebPurchases]]/Table1_1[[#This Row],[Total_Purchases]]))),2)</f>
        <v>196.43</v>
      </c>
      <c r="AE453">
        <f>ROUND(IF(Table1_1[[#This Row],[Total_Purchases]]=0,0,(Table1_1[[#This Row],[Total_Spend]]*(Table1_1[[#This Row],[NumStorePurchases]]/Table1_1[[#This Row],[Total_Purchases]]))),2)</f>
        <v>510.71</v>
      </c>
      <c r="AF453">
        <f>ROUND(IF(Table1_1[[#This Row],[Total_Purchases]]=0,0,(Table1_1[[#This Row],[Total_Spend]]*(Table1_1[[#This Row],[NumCatalogPurchases]]/Table1_1[[#This Row],[Total_Purchases]]))),2)</f>
        <v>117.86</v>
      </c>
      <c r="AG4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53" s="6">
        <f ca="1">YEAR(TODAY())-B453</f>
        <v>72</v>
      </c>
      <c r="AI4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53" t="s">
        <v>43</v>
      </c>
    </row>
    <row r="454" spans="1:36" x14ac:dyDescent="0.3">
      <c r="A454">
        <v>2296</v>
      </c>
      <c r="B454">
        <v>1975</v>
      </c>
      <c r="C454" t="s">
        <v>41</v>
      </c>
      <c r="D454" t="s">
        <v>33</v>
      </c>
      <c r="E454">
        <v>37368</v>
      </c>
      <c r="F454">
        <v>1</v>
      </c>
      <c r="G454">
        <v>0</v>
      </c>
      <c r="H454" s="2" t="str">
        <f ca="1">TEXT(Table1_1[[#This Row],[Dt_Customer]],"yyyy-mm-dd")</f>
        <v>2013-12-16</v>
      </c>
      <c r="I454">
        <v>4</v>
      </c>
      <c r="J454">
        <v>3</v>
      </c>
      <c r="K454">
        <v>2</v>
      </c>
      <c r="L454">
        <v>11</v>
      </c>
      <c r="M454">
        <v>2</v>
      </c>
      <c r="N454">
        <v>2</v>
      </c>
      <c r="O454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454">
        <f>Table1_1[[#This Row],[NumWebPurchases]]+Table1_1[[#This Row],[NumCatalogPurchases]]+Table1_1[[#This Row],[NumStorePurchases]]</f>
        <v>3</v>
      </c>
      <c r="AD454">
        <f>ROUND(IF(Table1_1[[#This Row],[Total_Purchases]]=0,0,(Table1_1[[#This Row],[Total_Spend]]*(Table1_1[[#This Row],[NumWebPurchases]]/Table1_1[[#This Row],[Total_Purchases]]))),2)</f>
        <v>10</v>
      </c>
      <c r="AE454">
        <f>ROUND(IF(Table1_1[[#This Row],[Total_Purchases]]=0,0,(Table1_1[[#This Row],[Total_Spend]]*(Table1_1[[#This Row],[NumStorePurchases]]/Table1_1[[#This Row],[Total_Purchases]]))),2)</f>
        <v>20</v>
      </c>
      <c r="AF454">
        <f>ROUND(IF(Table1_1[[#This Row],[Total_Purchases]]=0,0,(Table1_1[[#This Row],[Total_Spend]]*(Table1_1[[#This Row],[NumCatalogPurchases]]/Table1_1[[#This Row],[Total_Purchases]]))),2)</f>
        <v>0</v>
      </c>
      <c r="AG4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54" s="6">
        <f ca="1">YEAR(TODAY())-B454</f>
        <v>51</v>
      </c>
      <c r="AI4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54" t="s">
        <v>30</v>
      </c>
    </row>
    <row r="455" spans="1:36" x14ac:dyDescent="0.3">
      <c r="A455">
        <v>2304</v>
      </c>
      <c r="B455">
        <v>1963</v>
      </c>
      <c r="C455" t="s">
        <v>37</v>
      </c>
      <c r="D455" t="s">
        <v>35</v>
      </c>
      <c r="E455">
        <v>66313</v>
      </c>
      <c r="F455">
        <v>0</v>
      </c>
      <c r="G455">
        <v>1</v>
      </c>
      <c r="H455" s="2" t="str">
        <f ca="1">TEXT(Table1_1[[#This Row],[Dt_Customer]],"yyyy-mm-dd")</f>
        <v>2013-09-16</v>
      </c>
      <c r="I455">
        <v>86</v>
      </c>
      <c r="J455">
        <v>625</v>
      </c>
      <c r="K455">
        <v>7</v>
      </c>
      <c r="L455">
        <v>99</v>
      </c>
      <c r="M455">
        <v>10</v>
      </c>
      <c r="N455">
        <v>22</v>
      </c>
      <c r="O455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f>Table1_1[[#This Row],[MntWines]]+Table1_1[[#This Row],[MntFruits]]+Table1_1[[#This Row],[MntMeatProducts]]+Table1_1[[#This Row],[MntFishProducts]]+Table1_1[[#This Row],[MntSweetProducts]]+Table1_1[[#This Row],[MntGoldProds]]</f>
        <v>770</v>
      </c>
      <c r="AC455">
        <f>Table1_1[[#This Row],[NumWebPurchases]]+Table1_1[[#This Row],[NumCatalogPurchases]]+Table1_1[[#This Row],[NumStorePurchases]]</f>
        <v>21</v>
      </c>
      <c r="AD455">
        <f>ROUND(IF(Table1_1[[#This Row],[Total_Purchases]]=0,0,(Table1_1[[#This Row],[Total_Spend]]*(Table1_1[[#This Row],[NumWebPurchases]]/Table1_1[[#This Row],[Total_Purchases]]))),2)</f>
        <v>220</v>
      </c>
      <c r="AE455">
        <f>ROUND(IF(Table1_1[[#This Row],[Total_Purchases]]=0,0,(Table1_1[[#This Row],[Total_Spend]]*(Table1_1[[#This Row],[NumStorePurchases]]/Table1_1[[#This Row],[Total_Purchases]]))),2)</f>
        <v>440</v>
      </c>
      <c r="AF455">
        <f>ROUND(IF(Table1_1[[#This Row],[Total_Purchases]]=0,0,(Table1_1[[#This Row],[Total_Spend]]*(Table1_1[[#This Row],[NumCatalogPurchases]]/Table1_1[[#This Row],[Total_Purchases]]))),2)</f>
        <v>110</v>
      </c>
      <c r="AG4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55" s="6">
        <f ca="1">YEAR(TODAY())-B455</f>
        <v>63</v>
      </c>
      <c r="AI4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55" t="s">
        <v>43</v>
      </c>
    </row>
    <row r="456" spans="1:36" x14ac:dyDescent="0.3">
      <c r="A456">
        <v>2308</v>
      </c>
      <c r="B456">
        <v>1954</v>
      </c>
      <c r="C456" t="s">
        <v>28</v>
      </c>
      <c r="D456" t="s">
        <v>33</v>
      </c>
      <c r="E456">
        <v>46734</v>
      </c>
      <c r="F456">
        <v>0</v>
      </c>
      <c r="G456">
        <v>1</v>
      </c>
      <c r="H456" s="2" t="str">
        <f ca="1">TEXT(Table1_1[[#This Row],[Dt_Customer]],"yyyy-mm-dd")</f>
        <v>2012-11-18</v>
      </c>
      <c r="I456">
        <v>40</v>
      </c>
      <c r="J456">
        <v>110</v>
      </c>
      <c r="K456">
        <v>5</v>
      </c>
      <c r="L456">
        <v>137</v>
      </c>
      <c r="M456">
        <v>26</v>
      </c>
      <c r="N456">
        <v>23</v>
      </c>
      <c r="O456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f>Table1_1[[#This Row],[MntWines]]+Table1_1[[#This Row],[MntFruits]]+Table1_1[[#This Row],[MntMeatProducts]]+Table1_1[[#This Row],[MntFishProducts]]+Table1_1[[#This Row],[MntSweetProducts]]+Table1_1[[#This Row],[MntGoldProds]]</f>
        <v>330</v>
      </c>
      <c r="AC456">
        <f>Table1_1[[#This Row],[NumWebPurchases]]+Table1_1[[#This Row],[NumCatalogPurchases]]+Table1_1[[#This Row],[NumStorePurchases]]</f>
        <v>12</v>
      </c>
      <c r="AD456">
        <f>ROUND(IF(Table1_1[[#This Row],[Total_Purchases]]=0,0,(Table1_1[[#This Row],[Total_Spend]]*(Table1_1[[#This Row],[NumWebPurchases]]/Table1_1[[#This Row],[Total_Purchases]]))),2)</f>
        <v>165</v>
      </c>
      <c r="AE456">
        <f>ROUND(IF(Table1_1[[#This Row],[Total_Purchases]]=0,0,(Table1_1[[#This Row],[Total_Spend]]*(Table1_1[[#This Row],[NumStorePurchases]]/Table1_1[[#This Row],[Total_Purchases]]))),2)</f>
        <v>137.5</v>
      </c>
      <c r="AF456">
        <f>ROUND(IF(Table1_1[[#This Row],[Total_Purchases]]=0,0,(Table1_1[[#This Row],[Total_Spend]]*(Table1_1[[#This Row],[NumCatalogPurchases]]/Table1_1[[#This Row],[Total_Purchases]]))),2)</f>
        <v>27.5</v>
      </c>
      <c r="AG4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56" s="6">
        <f ca="1">YEAR(TODAY())-B456</f>
        <v>72</v>
      </c>
      <c r="AI4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56" t="s">
        <v>30</v>
      </c>
    </row>
    <row r="457" spans="1:36" x14ac:dyDescent="0.3">
      <c r="A457">
        <v>2315</v>
      </c>
      <c r="B457">
        <v>1960</v>
      </c>
      <c r="C457" t="s">
        <v>28</v>
      </c>
      <c r="D457" t="s">
        <v>29</v>
      </c>
      <c r="E457">
        <v>58401</v>
      </c>
      <c r="F457">
        <v>0</v>
      </c>
      <c r="G457">
        <v>1</v>
      </c>
      <c r="H457" s="2" t="str">
        <f ca="1">TEXT(Table1_1[[#This Row],[Dt_Customer]],"yyyy-mm-dd")</f>
        <v>2014-04-20</v>
      </c>
      <c r="I457">
        <v>55</v>
      </c>
      <c r="J457">
        <v>10</v>
      </c>
      <c r="K457">
        <v>0</v>
      </c>
      <c r="L457">
        <v>11</v>
      </c>
      <c r="M457">
        <v>17</v>
      </c>
      <c r="N457">
        <v>29</v>
      </c>
      <c r="O457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457">
        <f>Table1_1[[#This Row],[NumWebPurchases]]+Table1_1[[#This Row],[NumCatalogPurchases]]+Table1_1[[#This Row],[NumStorePurchases]]</f>
        <v>5</v>
      </c>
      <c r="AD457">
        <f>ROUND(IF(Table1_1[[#This Row],[Total_Purchases]]=0,0,(Table1_1[[#This Row],[Total_Spend]]*(Table1_1[[#This Row],[NumWebPurchases]]/Table1_1[[#This Row],[Total_Purchases]]))),2)</f>
        <v>19.2</v>
      </c>
      <c r="AE457">
        <f>ROUND(IF(Table1_1[[#This Row],[Total_Purchases]]=0,0,(Table1_1[[#This Row],[Total_Spend]]*(Table1_1[[#This Row],[NumStorePurchases]]/Table1_1[[#This Row],[Total_Purchases]]))),2)</f>
        <v>38.4</v>
      </c>
      <c r="AF457">
        <f>ROUND(IF(Table1_1[[#This Row],[Total_Purchases]]=0,0,(Table1_1[[#This Row],[Total_Spend]]*(Table1_1[[#This Row],[NumCatalogPurchases]]/Table1_1[[#This Row],[Total_Purchases]]))),2)</f>
        <v>38.4</v>
      </c>
      <c r="AG4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57" s="6">
        <f ca="1">YEAR(TODAY())-B457</f>
        <v>66</v>
      </c>
      <c r="AI4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57" t="s">
        <v>30</v>
      </c>
    </row>
    <row r="458" spans="1:36" x14ac:dyDescent="0.3">
      <c r="A458">
        <v>2320</v>
      </c>
      <c r="B458">
        <v>1978</v>
      </c>
      <c r="C458" t="s">
        <v>38</v>
      </c>
      <c r="D458" t="s">
        <v>33</v>
      </c>
      <c r="E458">
        <v>47025</v>
      </c>
      <c r="F458">
        <v>0</v>
      </c>
      <c r="G458">
        <v>1</v>
      </c>
      <c r="H458" s="2" t="str">
        <f ca="1">TEXT(Table1_1[[#This Row],[Dt_Customer]],"yyyy-mm-dd")</f>
        <v>2013-09-12</v>
      </c>
      <c r="I458">
        <v>98</v>
      </c>
      <c r="J458">
        <v>508</v>
      </c>
      <c r="K458">
        <v>11</v>
      </c>
      <c r="L458">
        <v>59</v>
      </c>
      <c r="M458">
        <v>23</v>
      </c>
      <c r="N458">
        <v>5</v>
      </c>
      <c r="O458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f>Table1_1[[#This Row],[MntWines]]+Table1_1[[#This Row],[MntFruits]]+Table1_1[[#This Row],[MntMeatProducts]]+Table1_1[[#This Row],[MntFishProducts]]+Table1_1[[#This Row],[MntSweetProducts]]+Table1_1[[#This Row],[MntGoldProds]]</f>
        <v>635</v>
      </c>
      <c r="AC458">
        <f>Table1_1[[#This Row],[NumWebPurchases]]+Table1_1[[#This Row],[NumCatalogPurchases]]+Table1_1[[#This Row],[NumStorePurchases]]</f>
        <v>18</v>
      </c>
      <c r="AD458">
        <f>ROUND(IF(Table1_1[[#This Row],[Total_Purchases]]=0,0,(Table1_1[[#This Row],[Total_Spend]]*(Table1_1[[#This Row],[NumWebPurchases]]/Table1_1[[#This Row],[Total_Purchases]]))),2)</f>
        <v>388.06</v>
      </c>
      <c r="AE458">
        <f>ROUND(IF(Table1_1[[#This Row],[Total_Purchases]]=0,0,(Table1_1[[#This Row],[Total_Spend]]*(Table1_1[[#This Row],[NumStorePurchases]]/Table1_1[[#This Row],[Total_Purchases]]))),2)</f>
        <v>211.67</v>
      </c>
      <c r="AF458">
        <f>ROUND(IF(Table1_1[[#This Row],[Total_Purchases]]=0,0,(Table1_1[[#This Row],[Total_Spend]]*(Table1_1[[#This Row],[NumCatalogPurchases]]/Table1_1[[#This Row],[Total_Purchases]]))),2)</f>
        <v>35.28</v>
      </c>
      <c r="AG4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58" s="6">
        <f ca="1">YEAR(TODAY())-B458</f>
        <v>48</v>
      </c>
      <c r="AI4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58" t="s">
        <v>30</v>
      </c>
    </row>
    <row r="459" spans="1:36" x14ac:dyDescent="0.3">
      <c r="A459">
        <v>2324</v>
      </c>
      <c r="B459">
        <v>1972</v>
      </c>
      <c r="C459" t="s">
        <v>28</v>
      </c>
      <c r="D459" t="s">
        <v>35</v>
      </c>
      <c r="E459">
        <v>77044</v>
      </c>
      <c r="F459">
        <v>0</v>
      </c>
      <c r="G459">
        <v>1</v>
      </c>
      <c r="H459" s="2" t="str">
        <f ca="1">TEXT(Table1_1[[#This Row],[Dt_Customer]],"yyyy-mm-dd")</f>
        <v>2013-10-27</v>
      </c>
      <c r="I459">
        <v>12</v>
      </c>
      <c r="J459">
        <v>625</v>
      </c>
      <c r="K459">
        <v>38</v>
      </c>
      <c r="L459">
        <v>242</v>
      </c>
      <c r="M459">
        <v>50</v>
      </c>
      <c r="N459">
        <v>34</v>
      </c>
      <c r="O459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f>Table1_1[[#This Row],[MntWines]]+Table1_1[[#This Row],[MntFruits]]+Table1_1[[#This Row],[MntMeatProducts]]+Table1_1[[#This Row],[MntFishProducts]]+Table1_1[[#This Row],[MntSweetProducts]]+Table1_1[[#This Row],[MntGoldProds]]</f>
        <v>1065</v>
      </c>
      <c r="AC459">
        <f>Table1_1[[#This Row],[NumWebPurchases]]+Table1_1[[#This Row],[NumCatalogPurchases]]+Table1_1[[#This Row],[NumStorePurchases]]</f>
        <v>29</v>
      </c>
      <c r="AD459">
        <f>ROUND(IF(Table1_1[[#This Row],[Total_Purchases]]=0,0,(Table1_1[[#This Row],[Total_Spend]]*(Table1_1[[#This Row],[NumWebPurchases]]/Table1_1[[#This Row],[Total_Purchases]]))),2)</f>
        <v>257.07</v>
      </c>
      <c r="AE459">
        <f>ROUND(IF(Table1_1[[#This Row],[Total_Purchases]]=0,0,(Table1_1[[#This Row],[Total_Spend]]*(Table1_1[[#This Row],[NumStorePurchases]]/Table1_1[[#This Row],[Total_Purchases]]))),2)</f>
        <v>403.97</v>
      </c>
      <c r="AF459">
        <f>ROUND(IF(Table1_1[[#This Row],[Total_Purchases]]=0,0,(Table1_1[[#This Row],[Total_Spend]]*(Table1_1[[#This Row],[NumCatalogPurchases]]/Table1_1[[#This Row],[Total_Purchases]]))),2)</f>
        <v>403.97</v>
      </c>
      <c r="AG4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59" s="6">
        <f ca="1">YEAR(TODAY())-B459</f>
        <v>54</v>
      </c>
      <c r="AI4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59" t="s">
        <v>30</v>
      </c>
    </row>
    <row r="460" spans="1:36" x14ac:dyDescent="0.3">
      <c r="A460">
        <v>2326</v>
      </c>
      <c r="B460">
        <v>1990</v>
      </c>
      <c r="C460" t="s">
        <v>28</v>
      </c>
      <c r="D460" t="s">
        <v>33</v>
      </c>
      <c r="E460">
        <v>18929</v>
      </c>
      <c r="F460">
        <v>0</v>
      </c>
      <c r="G460">
        <v>0</v>
      </c>
      <c r="H460" s="2" t="str">
        <f ca="1">TEXT(Table1_1[[#This Row],[Dt_Customer]],"yyyy-mm-dd")</f>
        <v>2013-02-16</v>
      </c>
      <c r="I460">
        <v>15</v>
      </c>
      <c r="J460">
        <v>32</v>
      </c>
      <c r="K460">
        <v>0</v>
      </c>
      <c r="L460">
        <v>8</v>
      </c>
      <c r="M460">
        <v>23</v>
      </c>
      <c r="N460">
        <v>4</v>
      </c>
      <c r="O460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f>Table1_1[[#This Row],[MntWines]]+Table1_1[[#This Row],[MntFruits]]+Table1_1[[#This Row],[MntMeatProducts]]+Table1_1[[#This Row],[MntFishProducts]]+Table1_1[[#This Row],[MntSweetProducts]]+Table1_1[[#This Row],[MntGoldProds]]</f>
        <v>85</v>
      </c>
      <c r="AC460">
        <f>Table1_1[[#This Row],[NumWebPurchases]]+Table1_1[[#This Row],[NumCatalogPurchases]]+Table1_1[[#This Row],[NumStorePurchases]]</f>
        <v>5</v>
      </c>
      <c r="AD460">
        <f>ROUND(IF(Table1_1[[#This Row],[Total_Purchases]]=0,0,(Table1_1[[#This Row],[Total_Spend]]*(Table1_1[[#This Row],[NumWebPurchases]]/Table1_1[[#This Row],[Total_Purchases]]))),2)</f>
        <v>17</v>
      </c>
      <c r="AE460">
        <f>ROUND(IF(Table1_1[[#This Row],[Total_Purchases]]=0,0,(Table1_1[[#This Row],[Total_Spend]]*(Table1_1[[#This Row],[NumStorePurchases]]/Table1_1[[#This Row],[Total_Purchases]]))),2)</f>
        <v>68</v>
      </c>
      <c r="AF460">
        <f>ROUND(IF(Table1_1[[#This Row],[Total_Purchases]]=0,0,(Table1_1[[#This Row],[Total_Spend]]*(Table1_1[[#This Row],[NumCatalogPurchases]]/Table1_1[[#This Row],[Total_Purchases]]))),2)</f>
        <v>0</v>
      </c>
      <c r="AG4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0" s="6">
        <f ca="1">YEAR(TODAY())-B460</f>
        <v>36</v>
      </c>
      <c r="AI4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460" t="s">
        <v>30</v>
      </c>
    </row>
    <row r="461" spans="1:36" x14ac:dyDescent="0.3">
      <c r="A461">
        <v>2337</v>
      </c>
      <c r="B461">
        <v>1971</v>
      </c>
      <c r="C461" t="s">
        <v>28</v>
      </c>
      <c r="D461" t="s">
        <v>29</v>
      </c>
      <c r="E461">
        <v>29819</v>
      </c>
      <c r="F461">
        <v>1</v>
      </c>
      <c r="G461">
        <v>0</v>
      </c>
      <c r="H461" s="2" t="str">
        <f ca="1">TEXT(Table1_1[[#This Row],[Dt_Customer]],"yyyy-mm-dd")</f>
        <v>2013-10-24</v>
      </c>
      <c r="I461">
        <v>77</v>
      </c>
      <c r="J461">
        <v>9</v>
      </c>
      <c r="K461">
        <v>1</v>
      </c>
      <c r="L461">
        <v>24</v>
      </c>
      <c r="M461">
        <v>2</v>
      </c>
      <c r="N461">
        <v>1</v>
      </c>
      <c r="O461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461">
        <f>Table1_1[[#This Row],[NumWebPurchases]]+Table1_1[[#This Row],[NumCatalogPurchases]]+Table1_1[[#This Row],[NumStorePurchases]]</f>
        <v>6</v>
      </c>
      <c r="AD461">
        <f>ROUND(IF(Table1_1[[#This Row],[Total_Purchases]]=0,0,(Table1_1[[#This Row],[Total_Spend]]*(Table1_1[[#This Row],[NumWebPurchases]]/Table1_1[[#This Row],[Total_Purchases]]))),2)</f>
        <v>19.5</v>
      </c>
      <c r="AE461">
        <f>ROUND(IF(Table1_1[[#This Row],[Total_Purchases]]=0,0,(Table1_1[[#This Row],[Total_Spend]]*(Table1_1[[#This Row],[NumStorePurchases]]/Table1_1[[#This Row],[Total_Purchases]]))),2)</f>
        <v>19.5</v>
      </c>
      <c r="AF461">
        <f>ROUND(IF(Table1_1[[#This Row],[Total_Purchases]]=0,0,(Table1_1[[#This Row],[Total_Spend]]*(Table1_1[[#This Row],[NumCatalogPurchases]]/Table1_1[[#This Row],[Total_Purchases]]))),2)</f>
        <v>0</v>
      </c>
      <c r="AG4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1" s="6">
        <f ca="1">YEAR(TODAY())-B461</f>
        <v>55</v>
      </c>
      <c r="AI4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61" t="s">
        <v>30</v>
      </c>
    </row>
    <row r="462" spans="1:36" x14ac:dyDescent="0.3">
      <c r="A462">
        <v>2345</v>
      </c>
      <c r="B462">
        <v>1982</v>
      </c>
      <c r="C462" t="s">
        <v>37</v>
      </c>
      <c r="D462" t="s">
        <v>35</v>
      </c>
      <c r="E462">
        <v>70038</v>
      </c>
      <c r="F462">
        <v>0</v>
      </c>
      <c r="G462">
        <v>0</v>
      </c>
      <c r="H462" s="2" t="str">
        <f ca="1">TEXT(Table1_1[[#This Row],[Dt_Customer]],"yyyy-mm-dd")</f>
        <v>2013-10-25</v>
      </c>
      <c r="I462">
        <v>54</v>
      </c>
      <c r="J462">
        <v>587</v>
      </c>
      <c r="K462">
        <v>54</v>
      </c>
      <c r="L462">
        <v>348</v>
      </c>
      <c r="M462">
        <v>71</v>
      </c>
      <c r="N462">
        <v>54</v>
      </c>
      <c r="O46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f>Table1_1[[#This Row],[MntWines]]+Table1_1[[#This Row],[MntFruits]]+Table1_1[[#This Row],[MntMeatProducts]]+Table1_1[[#This Row],[MntFishProducts]]+Table1_1[[#This Row],[MntSweetProducts]]+Table1_1[[#This Row],[MntGoldProds]]</f>
        <v>1244</v>
      </c>
      <c r="AC462">
        <f>Table1_1[[#This Row],[NumWebPurchases]]+Table1_1[[#This Row],[NumCatalogPurchases]]+Table1_1[[#This Row],[NumStorePurchases]]</f>
        <v>16</v>
      </c>
      <c r="AD462">
        <f>ROUND(IF(Table1_1[[#This Row],[Total_Purchases]]=0,0,(Table1_1[[#This Row],[Total_Spend]]*(Table1_1[[#This Row],[NumWebPurchases]]/Table1_1[[#This Row],[Total_Purchases]]))),2)</f>
        <v>311</v>
      </c>
      <c r="AE462">
        <f>ROUND(IF(Table1_1[[#This Row],[Total_Purchases]]=0,0,(Table1_1[[#This Row],[Total_Spend]]*(Table1_1[[#This Row],[NumStorePurchases]]/Table1_1[[#This Row],[Total_Purchases]]))),2)</f>
        <v>622</v>
      </c>
      <c r="AF462">
        <f>ROUND(IF(Table1_1[[#This Row],[Total_Purchases]]=0,0,(Table1_1[[#This Row],[Total_Spend]]*(Table1_1[[#This Row],[NumCatalogPurchases]]/Table1_1[[#This Row],[Total_Purchases]]))),2)</f>
        <v>311</v>
      </c>
      <c r="AG4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62" s="6">
        <f ca="1">YEAR(TODAY())-B462</f>
        <v>44</v>
      </c>
      <c r="AI4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2" t="s">
        <v>36</v>
      </c>
    </row>
    <row r="463" spans="1:36" x14ac:dyDescent="0.3">
      <c r="A463">
        <v>2350</v>
      </c>
      <c r="B463">
        <v>1972</v>
      </c>
      <c r="C463" t="s">
        <v>28</v>
      </c>
      <c r="D463" t="s">
        <v>33</v>
      </c>
      <c r="E463">
        <v>59666</v>
      </c>
      <c r="F463">
        <v>1</v>
      </c>
      <c r="G463">
        <v>1</v>
      </c>
      <c r="H463" s="2" t="str">
        <f ca="1">TEXT(Table1_1[[#This Row],[Dt_Customer]],"yyyy-mm-dd")</f>
        <v>2013-03-22</v>
      </c>
      <c r="I463">
        <v>87</v>
      </c>
      <c r="J463">
        <v>623</v>
      </c>
      <c r="K463">
        <v>53</v>
      </c>
      <c r="L463">
        <v>178</v>
      </c>
      <c r="M463">
        <v>23</v>
      </c>
      <c r="N463">
        <v>17</v>
      </c>
      <c r="O463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f>Table1_1[[#This Row],[MntWines]]+Table1_1[[#This Row],[MntFruits]]+Table1_1[[#This Row],[MntMeatProducts]]+Table1_1[[#This Row],[MntFishProducts]]+Table1_1[[#This Row],[MntSweetProducts]]+Table1_1[[#This Row],[MntGoldProds]]</f>
        <v>1027</v>
      </c>
      <c r="AC463">
        <f>Table1_1[[#This Row],[NumWebPurchases]]+Table1_1[[#This Row],[NumCatalogPurchases]]+Table1_1[[#This Row],[NumStorePurchases]]</f>
        <v>13</v>
      </c>
      <c r="AD463">
        <f>ROUND(IF(Table1_1[[#This Row],[Total_Purchases]]=0,0,(Table1_1[[#This Row],[Total_Spend]]*(Table1_1[[#This Row],[NumWebPurchases]]/Table1_1[[#This Row],[Total_Purchases]]))),2)</f>
        <v>237</v>
      </c>
      <c r="AE463">
        <f>ROUND(IF(Table1_1[[#This Row],[Total_Purchases]]=0,0,(Table1_1[[#This Row],[Total_Spend]]*(Table1_1[[#This Row],[NumStorePurchases]]/Table1_1[[#This Row],[Total_Purchases]]))),2)</f>
        <v>632</v>
      </c>
      <c r="AF463">
        <f>ROUND(IF(Table1_1[[#This Row],[Total_Purchases]]=0,0,(Table1_1[[#This Row],[Total_Spend]]*(Table1_1[[#This Row],[NumCatalogPurchases]]/Table1_1[[#This Row],[Total_Purchases]]))),2)</f>
        <v>158</v>
      </c>
      <c r="AG4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63" s="6">
        <f ca="1">YEAR(TODAY())-B463</f>
        <v>54</v>
      </c>
      <c r="AI4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3" t="s">
        <v>32</v>
      </c>
    </row>
    <row r="464" spans="1:36" x14ac:dyDescent="0.3">
      <c r="A464">
        <v>2371</v>
      </c>
      <c r="B464">
        <v>1972</v>
      </c>
      <c r="C464" t="s">
        <v>28</v>
      </c>
      <c r="D464" t="s">
        <v>33</v>
      </c>
      <c r="E464">
        <v>33622</v>
      </c>
      <c r="F464">
        <v>1</v>
      </c>
      <c r="G464">
        <v>1</v>
      </c>
      <c r="H464" s="2" t="str">
        <f ca="1">TEXT(Table1_1[[#This Row],[Dt_Customer]],"yyyy-mm-dd")</f>
        <v>2013-04-13</v>
      </c>
      <c r="I464">
        <v>22</v>
      </c>
      <c r="J464">
        <v>39</v>
      </c>
      <c r="K464">
        <v>1</v>
      </c>
      <c r="L464">
        <v>22</v>
      </c>
      <c r="M464">
        <v>3</v>
      </c>
      <c r="N464">
        <v>4</v>
      </c>
      <c r="O464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464">
        <f>Table1_1[[#This Row],[NumWebPurchases]]+Table1_1[[#This Row],[NumCatalogPurchases]]+Table1_1[[#This Row],[NumStorePurchases]]</f>
        <v>6</v>
      </c>
      <c r="AD464">
        <f>ROUND(IF(Table1_1[[#This Row],[Total_Purchases]]=0,0,(Table1_1[[#This Row],[Total_Spend]]*(Table1_1[[#This Row],[NumWebPurchases]]/Table1_1[[#This Row],[Total_Purchases]]))),2)</f>
        <v>27</v>
      </c>
      <c r="AE464">
        <f>ROUND(IF(Table1_1[[#This Row],[Total_Purchases]]=0,0,(Table1_1[[#This Row],[Total_Spend]]*(Table1_1[[#This Row],[NumStorePurchases]]/Table1_1[[#This Row],[Total_Purchases]]))),2)</f>
        <v>54</v>
      </c>
      <c r="AF464">
        <f>ROUND(IF(Table1_1[[#This Row],[Total_Purchases]]=0,0,(Table1_1[[#This Row],[Total_Spend]]*(Table1_1[[#This Row],[NumCatalogPurchases]]/Table1_1[[#This Row],[Total_Purchases]]))),2)</f>
        <v>0</v>
      </c>
      <c r="AG4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4" s="6">
        <f ca="1">YEAR(TODAY())-B464</f>
        <v>54</v>
      </c>
      <c r="AI4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4" t="s">
        <v>39</v>
      </c>
    </row>
    <row r="465" spans="1:36" x14ac:dyDescent="0.3">
      <c r="A465">
        <v>2375</v>
      </c>
      <c r="B465">
        <v>1972</v>
      </c>
      <c r="C465" t="s">
        <v>28</v>
      </c>
      <c r="D465" t="s">
        <v>35</v>
      </c>
      <c r="E465">
        <v>30261</v>
      </c>
      <c r="F465">
        <v>1</v>
      </c>
      <c r="G465">
        <v>2</v>
      </c>
      <c r="H465" s="2" t="str">
        <f ca="1">TEXT(Table1_1[[#This Row],[Dt_Customer]],"yyyy-mm-dd")</f>
        <v>2012-09-25</v>
      </c>
      <c r="I465">
        <v>75</v>
      </c>
      <c r="J465">
        <v>8</v>
      </c>
      <c r="K465">
        <v>0</v>
      </c>
      <c r="L465">
        <v>5</v>
      </c>
      <c r="M465">
        <v>0</v>
      </c>
      <c r="N465">
        <v>3</v>
      </c>
      <c r="O465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465">
        <f>Table1_1[[#This Row],[NumWebPurchases]]+Table1_1[[#This Row],[NumCatalogPurchases]]+Table1_1[[#This Row],[NumStorePurchases]]</f>
        <v>3</v>
      </c>
      <c r="AD465">
        <f>ROUND(IF(Table1_1[[#This Row],[Total_Purchases]]=0,0,(Table1_1[[#This Row],[Total_Spend]]*(Table1_1[[#This Row],[NumWebPurchases]]/Table1_1[[#This Row],[Total_Purchases]]))),2)</f>
        <v>0</v>
      </c>
      <c r="AE465">
        <f>ROUND(IF(Table1_1[[#This Row],[Total_Purchases]]=0,0,(Table1_1[[#This Row],[Total_Spend]]*(Table1_1[[#This Row],[NumStorePurchases]]/Table1_1[[#This Row],[Total_Purchases]]))),2)</f>
        <v>22</v>
      </c>
      <c r="AF465">
        <f>ROUND(IF(Table1_1[[#This Row],[Total_Purchases]]=0,0,(Table1_1[[#This Row],[Total_Spend]]*(Table1_1[[#This Row],[NumCatalogPurchases]]/Table1_1[[#This Row],[Total_Purchases]]))),2)</f>
        <v>0</v>
      </c>
      <c r="AG4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5" s="6">
        <f ca="1">YEAR(TODAY())-B465</f>
        <v>54</v>
      </c>
      <c r="AI4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5" t="s">
        <v>30</v>
      </c>
    </row>
    <row r="466" spans="1:36" x14ac:dyDescent="0.3">
      <c r="A466">
        <v>2379</v>
      </c>
      <c r="B466">
        <v>1953</v>
      </c>
      <c r="C466" t="s">
        <v>28</v>
      </c>
      <c r="D466" t="s">
        <v>31</v>
      </c>
      <c r="E466">
        <v>69267</v>
      </c>
      <c r="F466">
        <v>0</v>
      </c>
      <c r="G466">
        <v>0</v>
      </c>
      <c r="H466" s="2" t="str">
        <f ca="1">TEXT(Table1_1[[#This Row],[Dt_Customer]],"yyyy-mm-dd")</f>
        <v>2012-09-22</v>
      </c>
      <c r="I466">
        <v>31</v>
      </c>
      <c r="J466">
        <v>778</v>
      </c>
      <c r="K466">
        <v>44</v>
      </c>
      <c r="L466">
        <v>499</v>
      </c>
      <c r="M466">
        <v>95</v>
      </c>
      <c r="N466">
        <v>73</v>
      </c>
      <c r="O466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f>Table1_1[[#This Row],[MntWines]]+Table1_1[[#This Row],[MntFruits]]+Table1_1[[#This Row],[MntMeatProducts]]+Table1_1[[#This Row],[MntFishProducts]]+Table1_1[[#This Row],[MntSweetProducts]]+Table1_1[[#This Row],[MntGoldProds]]</f>
        <v>1635</v>
      </c>
      <c r="AC466">
        <f>Table1_1[[#This Row],[NumWebPurchases]]+Table1_1[[#This Row],[NumCatalogPurchases]]+Table1_1[[#This Row],[NumStorePurchases]]</f>
        <v>12</v>
      </c>
      <c r="AD466">
        <f>ROUND(IF(Table1_1[[#This Row],[Total_Purchases]]=0,0,(Table1_1[[#This Row],[Total_Spend]]*(Table1_1[[#This Row],[NumWebPurchases]]/Table1_1[[#This Row],[Total_Purchases]]))),2)</f>
        <v>408.75</v>
      </c>
      <c r="AE466">
        <f>ROUND(IF(Table1_1[[#This Row],[Total_Purchases]]=0,0,(Table1_1[[#This Row],[Total_Spend]]*(Table1_1[[#This Row],[NumStorePurchases]]/Table1_1[[#This Row],[Total_Purchases]]))),2)</f>
        <v>681.25</v>
      </c>
      <c r="AF466">
        <f>ROUND(IF(Table1_1[[#This Row],[Total_Purchases]]=0,0,(Table1_1[[#This Row],[Total_Spend]]*(Table1_1[[#This Row],[NumCatalogPurchases]]/Table1_1[[#This Row],[Total_Purchases]]))),2)</f>
        <v>545</v>
      </c>
      <c r="AG4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66" s="6">
        <f ca="1">YEAR(TODAY())-B466</f>
        <v>73</v>
      </c>
      <c r="AI4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66" t="s">
        <v>43</v>
      </c>
    </row>
    <row r="467" spans="1:36" x14ac:dyDescent="0.3">
      <c r="A467">
        <v>2387</v>
      </c>
      <c r="B467">
        <v>1952</v>
      </c>
      <c r="C467" t="s">
        <v>41</v>
      </c>
      <c r="D467" t="s">
        <v>35</v>
      </c>
      <c r="E467">
        <v>43776</v>
      </c>
      <c r="F467">
        <v>1</v>
      </c>
      <c r="G467">
        <v>1</v>
      </c>
      <c r="H467" s="2" t="str">
        <f ca="1">TEXT(Table1_1[[#This Row],[Dt_Customer]],"yyyy-mm-dd")</f>
        <v>2013-02-03</v>
      </c>
      <c r="I467">
        <v>9</v>
      </c>
      <c r="J467">
        <v>177</v>
      </c>
      <c r="K467">
        <v>2</v>
      </c>
      <c r="L467">
        <v>71</v>
      </c>
      <c r="M467">
        <v>3</v>
      </c>
      <c r="N467">
        <v>2</v>
      </c>
      <c r="O467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f>Table1_1[[#This Row],[MntWines]]+Table1_1[[#This Row],[MntFruits]]+Table1_1[[#This Row],[MntMeatProducts]]+Table1_1[[#This Row],[MntFishProducts]]+Table1_1[[#This Row],[MntSweetProducts]]+Table1_1[[#This Row],[MntGoldProds]]</f>
        <v>275</v>
      </c>
      <c r="AC467">
        <f>Table1_1[[#This Row],[NumWebPurchases]]+Table1_1[[#This Row],[NumCatalogPurchases]]+Table1_1[[#This Row],[NumStorePurchases]]</f>
        <v>11</v>
      </c>
      <c r="AD467">
        <f>ROUND(IF(Table1_1[[#This Row],[Total_Purchases]]=0,0,(Table1_1[[#This Row],[Total_Spend]]*(Table1_1[[#This Row],[NumWebPurchases]]/Table1_1[[#This Row],[Total_Purchases]]))),2)</f>
        <v>125</v>
      </c>
      <c r="AE467">
        <f>ROUND(IF(Table1_1[[#This Row],[Total_Purchases]]=0,0,(Table1_1[[#This Row],[Total_Spend]]*(Table1_1[[#This Row],[NumStorePurchases]]/Table1_1[[#This Row],[Total_Purchases]]))),2)</f>
        <v>100</v>
      </c>
      <c r="AF467">
        <f>ROUND(IF(Table1_1[[#This Row],[Total_Purchases]]=0,0,(Table1_1[[#This Row],[Total_Spend]]*(Table1_1[[#This Row],[NumCatalogPurchases]]/Table1_1[[#This Row],[Total_Purchases]]))),2)</f>
        <v>50</v>
      </c>
      <c r="AG4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7" s="6">
        <f ca="1">YEAR(TODAY())-B467</f>
        <v>74</v>
      </c>
      <c r="AI4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67" t="s">
        <v>43</v>
      </c>
    </row>
    <row r="468" spans="1:36" x14ac:dyDescent="0.3">
      <c r="A468">
        <v>2392</v>
      </c>
      <c r="B468">
        <v>1972</v>
      </c>
      <c r="C468" t="s">
        <v>28</v>
      </c>
      <c r="D468" t="s">
        <v>33</v>
      </c>
      <c r="E468">
        <v>40321</v>
      </c>
      <c r="F468">
        <v>1</v>
      </c>
      <c r="G468">
        <v>1</v>
      </c>
      <c r="H468" s="2" t="str">
        <f ca="1">TEXT(Table1_1[[#This Row],[Dt_Customer]],"yyyy-mm-dd")</f>
        <v>2013-07-29</v>
      </c>
      <c r="I468">
        <v>59</v>
      </c>
      <c r="J468">
        <v>44</v>
      </c>
      <c r="K468">
        <v>4</v>
      </c>
      <c r="L468">
        <v>21</v>
      </c>
      <c r="M468">
        <v>6</v>
      </c>
      <c r="N468">
        <v>0</v>
      </c>
      <c r="O468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f>Table1_1[[#This Row],[MntWines]]+Table1_1[[#This Row],[MntFruits]]+Table1_1[[#This Row],[MntMeatProducts]]+Table1_1[[#This Row],[MntFishProducts]]+Table1_1[[#This Row],[MntSweetProducts]]+Table1_1[[#This Row],[MntGoldProds]]</f>
        <v>102</v>
      </c>
      <c r="AC468">
        <f>Table1_1[[#This Row],[NumWebPurchases]]+Table1_1[[#This Row],[NumCatalogPurchases]]+Table1_1[[#This Row],[NumStorePurchases]]</f>
        <v>6</v>
      </c>
      <c r="AD468">
        <f>ROUND(IF(Table1_1[[#This Row],[Total_Purchases]]=0,0,(Table1_1[[#This Row],[Total_Spend]]*(Table1_1[[#This Row],[NumWebPurchases]]/Table1_1[[#This Row],[Total_Purchases]]))),2)</f>
        <v>51</v>
      </c>
      <c r="AE468">
        <f>ROUND(IF(Table1_1[[#This Row],[Total_Purchases]]=0,0,(Table1_1[[#This Row],[Total_Spend]]*(Table1_1[[#This Row],[NumStorePurchases]]/Table1_1[[#This Row],[Total_Purchases]]))),2)</f>
        <v>51</v>
      </c>
      <c r="AF468">
        <f>ROUND(IF(Table1_1[[#This Row],[Total_Purchases]]=0,0,(Table1_1[[#This Row],[Total_Spend]]*(Table1_1[[#This Row],[NumCatalogPurchases]]/Table1_1[[#This Row],[Total_Purchases]]))),2)</f>
        <v>0</v>
      </c>
      <c r="AG4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68" s="6">
        <f ca="1">YEAR(TODAY())-B468</f>
        <v>54</v>
      </c>
      <c r="AI4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8" t="s">
        <v>30</v>
      </c>
    </row>
    <row r="469" spans="1:36" x14ac:dyDescent="0.3">
      <c r="A469">
        <v>2404</v>
      </c>
      <c r="B469">
        <v>1976</v>
      </c>
      <c r="C469" t="s">
        <v>28</v>
      </c>
      <c r="D469" t="s">
        <v>33</v>
      </c>
      <c r="E469">
        <v>53359</v>
      </c>
      <c r="F469">
        <v>1</v>
      </c>
      <c r="G469">
        <v>1</v>
      </c>
      <c r="H469" s="2" t="str">
        <f ca="1">TEXT(Table1_1[[#This Row],[Dt_Customer]],"yyyy-mm-dd")</f>
        <v>2013-05-27</v>
      </c>
      <c r="I469">
        <v>4</v>
      </c>
      <c r="J469">
        <v>173</v>
      </c>
      <c r="K469">
        <v>4</v>
      </c>
      <c r="L469">
        <v>30</v>
      </c>
      <c r="M469">
        <v>3</v>
      </c>
      <c r="N469">
        <v>6</v>
      </c>
      <c r="O469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>Table1_1[[#This Row],[MntWines]]+Table1_1[[#This Row],[MntFruits]]+Table1_1[[#This Row],[MntMeatProducts]]+Table1_1[[#This Row],[MntFishProducts]]+Table1_1[[#This Row],[MntSweetProducts]]+Table1_1[[#This Row],[MntGoldProds]]</f>
        <v>257</v>
      </c>
      <c r="AC469">
        <f>Table1_1[[#This Row],[NumWebPurchases]]+Table1_1[[#This Row],[NumCatalogPurchases]]+Table1_1[[#This Row],[NumStorePurchases]]</f>
        <v>10</v>
      </c>
      <c r="AD469">
        <f>ROUND(IF(Table1_1[[#This Row],[Total_Purchases]]=0,0,(Table1_1[[#This Row],[Total_Spend]]*(Table1_1[[#This Row],[NumWebPurchases]]/Table1_1[[#This Row],[Total_Purchases]]))),2)</f>
        <v>128.5</v>
      </c>
      <c r="AE469">
        <f>ROUND(IF(Table1_1[[#This Row],[Total_Purchases]]=0,0,(Table1_1[[#This Row],[Total_Spend]]*(Table1_1[[#This Row],[NumStorePurchases]]/Table1_1[[#This Row],[Total_Purchases]]))),2)</f>
        <v>102.8</v>
      </c>
      <c r="AF469">
        <f>ROUND(IF(Table1_1[[#This Row],[Total_Purchases]]=0,0,(Table1_1[[#This Row],[Total_Spend]]*(Table1_1[[#This Row],[NumCatalogPurchases]]/Table1_1[[#This Row],[Total_Purchases]]))),2)</f>
        <v>25.7</v>
      </c>
      <c r="AG4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69" s="6">
        <f ca="1">YEAR(TODAY())-B469</f>
        <v>50</v>
      </c>
      <c r="AI4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69" t="s">
        <v>34</v>
      </c>
    </row>
    <row r="470" spans="1:36" x14ac:dyDescent="0.3">
      <c r="A470">
        <v>2406</v>
      </c>
      <c r="B470">
        <v>1949</v>
      </c>
      <c r="C470" t="s">
        <v>28</v>
      </c>
      <c r="D470" t="s">
        <v>35</v>
      </c>
      <c r="E470">
        <v>54591</v>
      </c>
      <c r="F470">
        <v>0</v>
      </c>
      <c r="G470">
        <v>1</v>
      </c>
      <c r="H470" s="2" t="str">
        <f ca="1">TEXT(Table1_1[[#This Row],[Dt_Customer]],"yyyy-mm-dd")</f>
        <v>2013-08-05</v>
      </c>
      <c r="I470">
        <v>63</v>
      </c>
      <c r="J470">
        <v>376</v>
      </c>
      <c r="K470">
        <v>4</v>
      </c>
      <c r="L470">
        <v>94</v>
      </c>
      <c r="M470">
        <v>12</v>
      </c>
      <c r="N470">
        <v>9</v>
      </c>
      <c r="O470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f>Table1_1[[#This Row],[MntWines]]+Table1_1[[#This Row],[MntFruits]]+Table1_1[[#This Row],[MntMeatProducts]]+Table1_1[[#This Row],[MntFishProducts]]+Table1_1[[#This Row],[MntSweetProducts]]+Table1_1[[#This Row],[MntGoldProds]]</f>
        <v>519</v>
      </c>
      <c r="AC470">
        <f>Table1_1[[#This Row],[NumWebPurchases]]+Table1_1[[#This Row],[NumCatalogPurchases]]+Table1_1[[#This Row],[NumStorePurchases]]</f>
        <v>16</v>
      </c>
      <c r="AD470">
        <f>ROUND(IF(Table1_1[[#This Row],[Total_Purchases]]=0,0,(Table1_1[[#This Row],[Total_Spend]]*(Table1_1[[#This Row],[NumWebPurchases]]/Table1_1[[#This Row],[Total_Purchases]]))),2)</f>
        <v>194.63</v>
      </c>
      <c r="AE470">
        <f>ROUND(IF(Table1_1[[#This Row],[Total_Purchases]]=0,0,(Table1_1[[#This Row],[Total_Spend]]*(Table1_1[[#This Row],[NumStorePurchases]]/Table1_1[[#This Row],[Total_Purchases]]))),2)</f>
        <v>259.5</v>
      </c>
      <c r="AF470">
        <f>ROUND(IF(Table1_1[[#This Row],[Total_Purchases]]=0,0,(Table1_1[[#This Row],[Total_Spend]]*(Table1_1[[#This Row],[NumCatalogPurchases]]/Table1_1[[#This Row],[Total_Purchases]]))),2)</f>
        <v>64.88</v>
      </c>
      <c r="AG4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0" s="6">
        <f ca="1">YEAR(TODAY())-B470</f>
        <v>77</v>
      </c>
      <c r="AI4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70" t="s">
        <v>36</v>
      </c>
    </row>
    <row r="471" spans="1:36" x14ac:dyDescent="0.3">
      <c r="A471">
        <v>2407</v>
      </c>
      <c r="B471">
        <v>1982</v>
      </c>
      <c r="C471" t="s">
        <v>28</v>
      </c>
      <c r="D471" t="s">
        <v>33</v>
      </c>
      <c r="E471">
        <v>69109</v>
      </c>
      <c r="F471">
        <v>0</v>
      </c>
      <c r="G471">
        <v>0</v>
      </c>
      <c r="H471" s="2" t="str">
        <f ca="1">TEXT(Table1_1[[#This Row],[Dt_Customer]],"yyyy-mm-dd")</f>
        <v>2012-11-09</v>
      </c>
      <c r="I471">
        <v>10</v>
      </c>
      <c r="J471">
        <v>823</v>
      </c>
      <c r="K471">
        <v>25</v>
      </c>
      <c r="L471">
        <v>459</v>
      </c>
      <c r="M471">
        <v>124</v>
      </c>
      <c r="N471">
        <v>29</v>
      </c>
      <c r="O471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f>Table1_1[[#This Row],[MntWines]]+Table1_1[[#This Row],[MntFruits]]+Table1_1[[#This Row],[MntMeatProducts]]+Table1_1[[#This Row],[MntFishProducts]]+Table1_1[[#This Row],[MntSweetProducts]]+Table1_1[[#This Row],[MntGoldProds]]</f>
        <v>1555</v>
      </c>
      <c r="AC471">
        <f>Table1_1[[#This Row],[NumWebPurchases]]+Table1_1[[#This Row],[NumCatalogPurchases]]+Table1_1[[#This Row],[NumStorePurchases]]</f>
        <v>19</v>
      </c>
      <c r="AD471">
        <f>ROUND(IF(Table1_1[[#This Row],[Total_Purchases]]=0,0,(Table1_1[[#This Row],[Total_Spend]]*(Table1_1[[#This Row],[NumWebPurchases]]/Table1_1[[#This Row],[Total_Purchases]]))),2)</f>
        <v>491.05</v>
      </c>
      <c r="AE471">
        <f>ROUND(IF(Table1_1[[#This Row],[Total_Purchases]]=0,0,(Table1_1[[#This Row],[Total_Spend]]*(Table1_1[[#This Row],[NumStorePurchases]]/Table1_1[[#This Row],[Total_Purchases]]))),2)</f>
        <v>572.89</v>
      </c>
      <c r="AF471">
        <f>ROUND(IF(Table1_1[[#This Row],[Total_Purchases]]=0,0,(Table1_1[[#This Row],[Total_Spend]]*(Table1_1[[#This Row],[NumCatalogPurchases]]/Table1_1[[#This Row],[Total_Purchases]]))),2)</f>
        <v>491.05</v>
      </c>
      <c r="AG4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1" s="6">
        <f ca="1">YEAR(TODAY())-B471</f>
        <v>44</v>
      </c>
      <c r="AI4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71" t="s">
        <v>34</v>
      </c>
    </row>
    <row r="472" spans="1:36" x14ac:dyDescent="0.3">
      <c r="A472">
        <v>2408</v>
      </c>
      <c r="B472">
        <v>1976</v>
      </c>
      <c r="C472" t="s">
        <v>28</v>
      </c>
      <c r="D472" t="s">
        <v>33</v>
      </c>
      <c r="E472">
        <v>58597</v>
      </c>
      <c r="F472">
        <v>1</v>
      </c>
      <c r="G472">
        <v>1</v>
      </c>
      <c r="H472" s="2" t="str">
        <f ca="1">TEXT(Table1_1[[#This Row],[Dt_Customer]],"yyyy-mm-dd")</f>
        <v>2012-11-20</v>
      </c>
      <c r="I472">
        <v>20</v>
      </c>
      <c r="J472">
        <v>490</v>
      </c>
      <c r="K472">
        <v>0</v>
      </c>
      <c r="L472">
        <v>184</v>
      </c>
      <c r="M472">
        <v>10</v>
      </c>
      <c r="N472">
        <v>28</v>
      </c>
      <c r="O47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f>Table1_1[[#This Row],[MntWines]]+Table1_1[[#This Row],[MntFruits]]+Table1_1[[#This Row],[MntMeatProducts]]+Table1_1[[#This Row],[MntFishProducts]]+Table1_1[[#This Row],[MntSweetProducts]]+Table1_1[[#This Row],[MntGoldProds]]</f>
        <v>733</v>
      </c>
      <c r="AC472">
        <f>Table1_1[[#This Row],[NumWebPurchases]]+Table1_1[[#This Row],[NumCatalogPurchases]]+Table1_1[[#This Row],[NumStorePurchases]]</f>
        <v>20</v>
      </c>
      <c r="AD472">
        <f>ROUND(IF(Table1_1[[#This Row],[Total_Purchases]]=0,0,(Table1_1[[#This Row],[Total_Spend]]*(Table1_1[[#This Row],[NumWebPurchases]]/Table1_1[[#This Row],[Total_Purchases]]))),2)</f>
        <v>256.55</v>
      </c>
      <c r="AE472">
        <f>ROUND(IF(Table1_1[[#This Row],[Total_Purchases]]=0,0,(Table1_1[[#This Row],[Total_Spend]]*(Table1_1[[#This Row],[NumStorePurchases]]/Table1_1[[#This Row],[Total_Purchases]]))),2)</f>
        <v>329.85</v>
      </c>
      <c r="AF472">
        <f>ROUND(IF(Table1_1[[#This Row],[Total_Purchases]]=0,0,(Table1_1[[#This Row],[Total_Spend]]*(Table1_1[[#This Row],[NumCatalogPurchases]]/Table1_1[[#This Row],[Total_Purchases]]))),2)</f>
        <v>146.6</v>
      </c>
      <c r="AG4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2" s="6">
        <f ca="1">YEAR(TODAY())-B472</f>
        <v>50</v>
      </c>
      <c r="AI4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72" t="s">
        <v>40</v>
      </c>
    </row>
    <row r="473" spans="1:36" x14ac:dyDescent="0.3">
      <c r="A473">
        <v>2410</v>
      </c>
      <c r="B473">
        <v>1969</v>
      </c>
      <c r="C473" t="s">
        <v>28</v>
      </c>
      <c r="D473" t="s">
        <v>31</v>
      </c>
      <c r="E473">
        <v>81657</v>
      </c>
      <c r="F473">
        <v>0</v>
      </c>
      <c r="G473">
        <v>0</v>
      </c>
      <c r="H473" s="2" t="str">
        <f ca="1">TEXT(Table1_1[[#This Row],[Dt_Customer]],"yyyy-mm-dd")</f>
        <v>2014-01-22</v>
      </c>
      <c r="I473">
        <v>69</v>
      </c>
      <c r="J473">
        <v>364</v>
      </c>
      <c r="K473">
        <v>40</v>
      </c>
      <c r="L473">
        <v>425</v>
      </c>
      <c r="M473">
        <v>158</v>
      </c>
      <c r="N473">
        <v>60</v>
      </c>
      <c r="O473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f>Table1_1[[#This Row],[MntWines]]+Table1_1[[#This Row],[MntFruits]]+Table1_1[[#This Row],[MntMeatProducts]]+Table1_1[[#This Row],[MntFishProducts]]+Table1_1[[#This Row],[MntSweetProducts]]+Table1_1[[#This Row],[MntGoldProds]]</f>
        <v>1097</v>
      </c>
      <c r="AC473">
        <f>Table1_1[[#This Row],[NumWebPurchases]]+Table1_1[[#This Row],[NumCatalogPurchases]]+Table1_1[[#This Row],[NumStorePurchases]]</f>
        <v>15</v>
      </c>
      <c r="AD473">
        <f>ROUND(IF(Table1_1[[#This Row],[Total_Purchases]]=0,0,(Table1_1[[#This Row],[Total_Spend]]*(Table1_1[[#This Row],[NumWebPurchases]]/Table1_1[[#This Row],[Total_Purchases]]))),2)</f>
        <v>219.4</v>
      </c>
      <c r="AE473">
        <f>ROUND(IF(Table1_1[[#This Row],[Total_Purchases]]=0,0,(Table1_1[[#This Row],[Total_Spend]]*(Table1_1[[#This Row],[NumStorePurchases]]/Table1_1[[#This Row],[Total_Purchases]]))),2)</f>
        <v>585.07000000000005</v>
      </c>
      <c r="AF473">
        <f>ROUND(IF(Table1_1[[#This Row],[Total_Purchases]]=0,0,(Table1_1[[#This Row],[Total_Spend]]*(Table1_1[[#This Row],[NumCatalogPurchases]]/Table1_1[[#This Row],[Total_Purchases]]))),2)</f>
        <v>292.52999999999997</v>
      </c>
      <c r="AG4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3" s="6">
        <f ca="1">YEAR(TODAY())-B473</f>
        <v>57</v>
      </c>
      <c r="AI4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73" t="s">
        <v>30</v>
      </c>
    </row>
    <row r="474" spans="1:36" x14ac:dyDescent="0.3">
      <c r="A474">
        <v>2415</v>
      </c>
      <c r="B474">
        <v>1962</v>
      </c>
      <c r="C474" t="s">
        <v>28</v>
      </c>
      <c r="D474" t="s">
        <v>35</v>
      </c>
      <c r="E474">
        <v>62568</v>
      </c>
      <c r="F474">
        <v>0</v>
      </c>
      <c r="G474">
        <v>1</v>
      </c>
      <c r="H474" s="2" t="str">
        <f ca="1">TEXT(Table1_1[[#This Row],[Dt_Customer]],"yyyy-mm-dd")</f>
        <v>2014-04-07</v>
      </c>
      <c r="I474">
        <v>99</v>
      </c>
      <c r="J474">
        <v>362</v>
      </c>
      <c r="K474">
        <v>17</v>
      </c>
      <c r="L474">
        <v>398</v>
      </c>
      <c r="M474">
        <v>80</v>
      </c>
      <c r="N474">
        <v>35</v>
      </c>
      <c r="O474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f>Table1_1[[#This Row],[MntWines]]+Table1_1[[#This Row],[MntFruits]]+Table1_1[[#This Row],[MntMeatProducts]]+Table1_1[[#This Row],[MntFishProducts]]+Table1_1[[#This Row],[MntSweetProducts]]+Table1_1[[#This Row],[MntGoldProds]]</f>
        <v>953</v>
      </c>
      <c r="AC474">
        <f>Table1_1[[#This Row],[NumWebPurchases]]+Table1_1[[#This Row],[NumCatalogPurchases]]+Table1_1[[#This Row],[NumStorePurchases]]</f>
        <v>13</v>
      </c>
      <c r="AD474">
        <f>ROUND(IF(Table1_1[[#This Row],[Total_Purchases]]=0,0,(Table1_1[[#This Row],[Total_Spend]]*(Table1_1[[#This Row],[NumWebPurchases]]/Table1_1[[#This Row],[Total_Purchases]]))),2)</f>
        <v>366.54</v>
      </c>
      <c r="AE474">
        <f>ROUND(IF(Table1_1[[#This Row],[Total_Purchases]]=0,0,(Table1_1[[#This Row],[Total_Spend]]*(Table1_1[[#This Row],[NumStorePurchases]]/Table1_1[[#This Row],[Total_Purchases]]))),2)</f>
        <v>366.54</v>
      </c>
      <c r="AF474">
        <f>ROUND(IF(Table1_1[[#This Row],[Total_Purchases]]=0,0,(Table1_1[[#This Row],[Total_Spend]]*(Table1_1[[#This Row],[NumCatalogPurchases]]/Table1_1[[#This Row],[Total_Purchases]]))),2)</f>
        <v>219.92</v>
      </c>
      <c r="AG4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4" s="6">
        <f ca="1">YEAR(TODAY())-B474</f>
        <v>64</v>
      </c>
      <c r="AI4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74" t="s">
        <v>30</v>
      </c>
    </row>
    <row r="475" spans="1:36" x14ac:dyDescent="0.3">
      <c r="A475">
        <v>2416</v>
      </c>
      <c r="B475">
        <v>1969</v>
      </c>
      <c r="C475" t="s">
        <v>37</v>
      </c>
      <c r="D475" t="s">
        <v>31</v>
      </c>
      <c r="E475">
        <v>66582</v>
      </c>
      <c r="F475">
        <v>0</v>
      </c>
      <c r="G475">
        <v>0</v>
      </c>
      <c r="H475" s="2" t="str">
        <f ca="1">TEXT(Table1_1[[#This Row],[Dt_Customer]],"yyyy-mm-dd")</f>
        <v>2014-03-03</v>
      </c>
      <c r="I475">
        <v>83</v>
      </c>
      <c r="J475">
        <v>789</v>
      </c>
      <c r="K475">
        <v>25</v>
      </c>
      <c r="L475">
        <v>420</v>
      </c>
      <c r="M475">
        <v>16</v>
      </c>
      <c r="N475">
        <v>38</v>
      </c>
      <c r="O475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f>Table1_1[[#This Row],[MntWines]]+Table1_1[[#This Row],[MntFruits]]+Table1_1[[#This Row],[MntMeatProducts]]+Table1_1[[#This Row],[MntFishProducts]]+Table1_1[[#This Row],[MntSweetProducts]]+Table1_1[[#This Row],[MntGoldProds]]</f>
        <v>1288</v>
      </c>
      <c r="AC475">
        <f>Table1_1[[#This Row],[NumWebPurchases]]+Table1_1[[#This Row],[NumCatalogPurchases]]+Table1_1[[#This Row],[NumStorePurchases]]</f>
        <v>19</v>
      </c>
      <c r="AD475">
        <f>ROUND(IF(Table1_1[[#This Row],[Total_Purchases]]=0,0,(Table1_1[[#This Row],[Total_Spend]]*(Table1_1[[#This Row],[NumWebPurchases]]/Table1_1[[#This Row],[Total_Purchases]]))),2)</f>
        <v>135.58000000000001</v>
      </c>
      <c r="AE475">
        <f>ROUND(IF(Table1_1[[#This Row],[Total_Purchases]]=0,0,(Table1_1[[#This Row],[Total_Spend]]*(Table1_1[[#This Row],[NumStorePurchases]]/Table1_1[[#This Row],[Total_Purchases]]))),2)</f>
        <v>610.11</v>
      </c>
      <c r="AF475">
        <f>ROUND(IF(Table1_1[[#This Row],[Total_Purchases]]=0,0,(Table1_1[[#This Row],[Total_Spend]]*(Table1_1[[#This Row],[NumCatalogPurchases]]/Table1_1[[#This Row],[Total_Purchases]]))),2)</f>
        <v>542.32000000000005</v>
      </c>
      <c r="AG4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5" s="6">
        <f ca="1">YEAR(TODAY())-B475</f>
        <v>57</v>
      </c>
      <c r="AI4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75" t="s">
        <v>30</v>
      </c>
    </row>
    <row r="476" spans="1:36" x14ac:dyDescent="0.3">
      <c r="A476">
        <v>2426</v>
      </c>
      <c r="B476">
        <v>1964</v>
      </c>
      <c r="C476" t="s">
        <v>37</v>
      </c>
      <c r="D476" t="s">
        <v>29</v>
      </c>
      <c r="E476">
        <v>78825</v>
      </c>
      <c r="F476">
        <v>0</v>
      </c>
      <c r="G476">
        <v>0</v>
      </c>
      <c r="H476" s="2" t="str">
        <f ca="1">TEXT(Table1_1[[#This Row],[Dt_Customer]],"yyyy-mm-dd")</f>
        <v>2012-09-14</v>
      </c>
      <c r="I476">
        <v>35</v>
      </c>
      <c r="J476">
        <v>483</v>
      </c>
      <c r="K476">
        <v>74</v>
      </c>
      <c r="L476">
        <v>114</v>
      </c>
      <c r="M476">
        <v>169</v>
      </c>
      <c r="N476">
        <v>37</v>
      </c>
      <c r="O476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f>Table1_1[[#This Row],[MntWines]]+Table1_1[[#This Row],[MntFruits]]+Table1_1[[#This Row],[MntMeatProducts]]+Table1_1[[#This Row],[MntFishProducts]]+Table1_1[[#This Row],[MntSweetProducts]]+Table1_1[[#This Row],[MntGoldProds]]</f>
        <v>895</v>
      </c>
      <c r="AC476">
        <f>Table1_1[[#This Row],[NumWebPurchases]]+Table1_1[[#This Row],[NumCatalogPurchases]]+Table1_1[[#This Row],[NumStorePurchases]]</f>
        <v>28</v>
      </c>
      <c r="AD476">
        <f>ROUND(IF(Table1_1[[#This Row],[Total_Purchases]]=0,0,(Table1_1[[#This Row],[Total_Spend]]*(Table1_1[[#This Row],[NumWebPurchases]]/Table1_1[[#This Row],[Total_Purchases]]))),2)</f>
        <v>159.82</v>
      </c>
      <c r="AE476">
        <f>ROUND(IF(Table1_1[[#This Row],[Total_Purchases]]=0,0,(Table1_1[[#This Row],[Total_Spend]]*(Table1_1[[#This Row],[NumStorePurchases]]/Table1_1[[#This Row],[Total_Purchases]]))),2)</f>
        <v>415.54</v>
      </c>
      <c r="AF476">
        <f>ROUND(IF(Table1_1[[#This Row],[Total_Purchases]]=0,0,(Table1_1[[#This Row],[Total_Spend]]*(Table1_1[[#This Row],[NumCatalogPurchases]]/Table1_1[[#This Row],[Total_Purchases]]))),2)</f>
        <v>319.64</v>
      </c>
      <c r="AG4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6" s="6">
        <f ca="1">YEAR(TODAY())-B476</f>
        <v>62</v>
      </c>
      <c r="AI4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76" t="s">
        <v>30</v>
      </c>
    </row>
    <row r="477" spans="1:36" x14ac:dyDescent="0.3">
      <c r="A477">
        <v>2428</v>
      </c>
      <c r="B477">
        <v>1970</v>
      </c>
      <c r="C477" t="s">
        <v>28</v>
      </c>
      <c r="D477" t="s">
        <v>33</v>
      </c>
      <c r="E477">
        <v>28164</v>
      </c>
      <c r="F477">
        <v>1</v>
      </c>
      <c r="G477">
        <v>0</v>
      </c>
      <c r="H477" s="2" t="str">
        <f ca="1">TEXT(Table1_1[[#This Row],[Dt_Customer]],"yyyy-mm-dd")</f>
        <v>2013-05-04</v>
      </c>
      <c r="I477">
        <v>23</v>
      </c>
      <c r="J477">
        <v>3</v>
      </c>
      <c r="K477">
        <v>18</v>
      </c>
      <c r="L477">
        <v>26</v>
      </c>
      <c r="M477">
        <v>11</v>
      </c>
      <c r="N477">
        <v>8</v>
      </c>
      <c r="O477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477">
        <f>Table1_1[[#This Row],[NumWebPurchases]]+Table1_1[[#This Row],[NumCatalogPurchases]]+Table1_1[[#This Row],[NumStorePurchases]]</f>
        <v>6</v>
      </c>
      <c r="AD477">
        <f>ROUND(IF(Table1_1[[#This Row],[Total_Purchases]]=0,0,(Table1_1[[#This Row],[Total_Spend]]*(Table1_1[[#This Row],[NumWebPurchases]]/Table1_1[[#This Row],[Total_Purchases]]))),2)</f>
        <v>26</v>
      </c>
      <c r="AE477">
        <f>ROUND(IF(Table1_1[[#This Row],[Total_Purchases]]=0,0,(Table1_1[[#This Row],[Total_Spend]]*(Table1_1[[#This Row],[NumStorePurchases]]/Table1_1[[#This Row],[Total_Purchases]]))),2)</f>
        <v>52</v>
      </c>
      <c r="AF477">
        <f>ROUND(IF(Table1_1[[#This Row],[Total_Purchases]]=0,0,(Table1_1[[#This Row],[Total_Spend]]*(Table1_1[[#This Row],[NumCatalogPurchases]]/Table1_1[[#This Row],[Total_Purchases]]))),2)</f>
        <v>0</v>
      </c>
      <c r="AG4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77" s="6">
        <f ca="1">YEAR(TODAY())-B477</f>
        <v>56</v>
      </c>
      <c r="AI4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77" t="s">
        <v>39</v>
      </c>
    </row>
    <row r="478" spans="1:36" x14ac:dyDescent="0.3">
      <c r="A478">
        <v>2429</v>
      </c>
      <c r="B478">
        <v>1954</v>
      </c>
      <c r="C478" t="s">
        <v>28</v>
      </c>
      <c r="D478" t="s">
        <v>29</v>
      </c>
      <c r="E478">
        <v>72071</v>
      </c>
      <c r="F478">
        <v>0</v>
      </c>
      <c r="G478">
        <v>1</v>
      </c>
      <c r="H478" s="2" t="str">
        <f ca="1">TEXT(Table1_1[[#This Row],[Dt_Customer]],"yyyy-mm-dd")</f>
        <v>2013-02-14</v>
      </c>
      <c r="I478">
        <v>4</v>
      </c>
      <c r="J478">
        <v>531</v>
      </c>
      <c r="K478">
        <v>69</v>
      </c>
      <c r="L478">
        <v>300</v>
      </c>
      <c r="M478">
        <v>150</v>
      </c>
      <c r="N478">
        <v>138</v>
      </c>
      <c r="O478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f>Table1_1[[#This Row],[MntWines]]+Table1_1[[#This Row],[MntFruits]]+Table1_1[[#This Row],[MntMeatProducts]]+Table1_1[[#This Row],[MntFishProducts]]+Table1_1[[#This Row],[MntSweetProducts]]+Table1_1[[#This Row],[MntGoldProds]]</f>
        <v>1338</v>
      </c>
      <c r="AC478">
        <f>Table1_1[[#This Row],[NumWebPurchases]]+Table1_1[[#This Row],[NumCatalogPurchases]]+Table1_1[[#This Row],[NumStorePurchases]]</f>
        <v>17</v>
      </c>
      <c r="AD478">
        <f>ROUND(IF(Table1_1[[#This Row],[Total_Purchases]]=0,0,(Table1_1[[#This Row],[Total_Spend]]*(Table1_1[[#This Row],[NumWebPurchases]]/Table1_1[[#This Row],[Total_Purchases]]))),2)</f>
        <v>393.53</v>
      </c>
      <c r="AE478">
        <f>ROUND(IF(Table1_1[[#This Row],[Total_Purchases]]=0,0,(Table1_1[[#This Row],[Total_Spend]]*(Table1_1[[#This Row],[NumStorePurchases]]/Table1_1[[#This Row],[Total_Purchases]]))),2)</f>
        <v>629.65</v>
      </c>
      <c r="AF478">
        <f>ROUND(IF(Table1_1[[#This Row],[Total_Purchases]]=0,0,(Table1_1[[#This Row],[Total_Spend]]*(Table1_1[[#This Row],[NumCatalogPurchases]]/Table1_1[[#This Row],[Total_Purchases]]))),2)</f>
        <v>314.82</v>
      </c>
      <c r="AG4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78" s="6">
        <f ca="1">YEAR(TODAY())-B478</f>
        <v>72</v>
      </c>
      <c r="AI4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78" t="s">
        <v>32</v>
      </c>
    </row>
    <row r="479" spans="1:36" x14ac:dyDescent="0.3">
      <c r="A479">
        <v>2431</v>
      </c>
      <c r="B479">
        <v>1990</v>
      </c>
      <c r="C479" t="s">
        <v>28</v>
      </c>
      <c r="D479" t="s">
        <v>33</v>
      </c>
      <c r="E479">
        <v>18222</v>
      </c>
      <c r="F479">
        <v>0</v>
      </c>
      <c r="G479">
        <v>0</v>
      </c>
      <c r="H479" s="2" t="str">
        <f ca="1">TEXT(Table1_1[[#This Row],[Dt_Customer]],"yyyy-mm-dd")</f>
        <v>2012-12-31</v>
      </c>
      <c r="I479">
        <v>70</v>
      </c>
      <c r="J479">
        <v>12</v>
      </c>
      <c r="K479">
        <v>4</v>
      </c>
      <c r="L479">
        <v>19</v>
      </c>
      <c r="M479">
        <v>12</v>
      </c>
      <c r="N479">
        <v>6</v>
      </c>
      <c r="O479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479">
        <f>Table1_1[[#This Row],[NumWebPurchases]]+Table1_1[[#This Row],[NumCatalogPurchases]]+Table1_1[[#This Row],[NumStorePurchases]]</f>
        <v>5</v>
      </c>
      <c r="AD479">
        <f>ROUND(IF(Table1_1[[#This Row],[Total_Purchases]]=0,0,(Table1_1[[#This Row],[Total_Spend]]*(Table1_1[[#This Row],[NumWebPurchases]]/Table1_1[[#This Row],[Total_Purchases]]))),2)</f>
        <v>26.8</v>
      </c>
      <c r="AE479">
        <f>ROUND(IF(Table1_1[[#This Row],[Total_Purchases]]=0,0,(Table1_1[[#This Row],[Total_Spend]]*(Table1_1[[#This Row],[NumStorePurchases]]/Table1_1[[#This Row],[Total_Purchases]]))),2)</f>
        <v>40.200000000000003</v>
      </c>
      <c r="AF479">
        <f>ROUND(IF(Table1_1[[#This Row],[Total_Purchases]]=0,0,(Table1_1[[#This Row],[Total_Spend]]*(Table1_1[[#This Row],[NumCatalogPurchases]]/Table1_1[[#This Row],[Total_Purchases]]))),2)</f>
        <v>0</v>
      </c>
      <c r="AG4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79" s="6">
        <f ca="1">YEAR(TODAY())-B479</f>
        <v>36</v>
      </c>
      <c r="AI4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479" t="s">
        <v>30</v>
      </c>
    </row>
    <row r="480" spans="1:36" x14ac:dyDescent="0.3">
      <c r="A480">
        <v>2437</v>
      </c>
      <c r="B480">
        <v>1989</v>
      </c>
      <c r="C480" t="s">
        <v>28</v>
      </c>
      <c r="D480" t="s">
        <v>33</v>
      </c>
      <c r="E480">
        <v>51381.5</v>
      </c>
      <c r="F480">
        <v>0</v>
      </c>
      <c r="G480">
        <v>0</v>
      </c>
      <c r="H480" s="2" t="str">
        <f ca="1">TEXT(Table1_1[[#This Row],[Dt_Customer]],"yyyy-mm-dd")</f>
        <v>2013-06-03</v>
      </c>
      <c r="I480">
        <v>69</v>
      </c>
      <c r="J480">
        <v>861</v>
      </c>
      <c r="K480">
        <v>138</v>
      </c>
      <c r="L480">
        <v>461</v>
      </c>
      <c r="M480">
        <v>60</v>
      </c>
      <c r="N480">
        <v>30</v>
      </c>
      <c r="O480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f>Table1_1[[#This Row],[MntWines]]+Table1_1[[#This Row],[MntFruits]]+Table1_1[[#This Row],[MntMeatProducts]]+Table1_1[[#This Row],[MntFishProducts]]+Table1_1[[#This Row],[MntSweetProducts]]+Table1_1[[#This Row],[MntGoldProds]]</f>
        <v>1611</v>
      </c>
      <c r="AC480">
        <f>Table1_1[[#This Row],[NumWebPurchases]]+Table1_1[[#This Row],[NumCatalogPurchases]]+Table1_1[[#This Row],[NumStorePurchases]]</f>
        <v>23</v>
      </c>
      <c r="AD480">
        <f>ROUND(IF(Table1_1[[#This Row],[Total_Purchases]]=0,0,(Table1_1[[#This Row],[Total_Spend]]*(Table1_1[[#This Row],[NumWebPurchases]]/Table1_1[[#This Row],[Total_Purchases]]))),2)</f>
        <v>420.26</v>
      </c>
      <c r="AE480">
        <f>ROUND(IF(Table1_1[[#This Row],[Total_Purchases]]=0,0,(Table1_1[[#This Row],[Total_Spend]]*(Table1_1[[#This Row],[NumStorePurchases]]/Table1_1[[#This Row],[Total_Purchases]]))),2)</f>
        <v>840.52</v>
      </c>
      <c r="AF480">
        <f>ROUND(IF(Table1_1[[#This Row],[Total_Purchases]]=0,0,(Table1_1[[#This Row],[Total_Spend]]*(Table1_1[[#This Row],[NumCatalogPurchases]]/Table1_1[[#This Row],[Total_Purchases]]))),2)</f>
        <v>350.22</v>
      </c>
      <c r="AG4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80" s="6">
        <f ca="1">YEAR(TODAY())-B480</f>
        <v>37</v>
      </c>
      <c r="AI4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480" t="s">
        <v>30</v>
      </c>
    </row>
    <row r="481" spans="1:36" x14ac:dyDescent="0.3">
      <c r="A481">
        <v>2445</v>
      </c>
      <c r="B481">
        <v>1974</v>
      </c>
      <c r="C481" t="s">
        <v>37</v>
      </c>
      <c r="D481" t="s">
        <v>35</v>
      </c>
      <c r="E481">
        <v>28440</v>
      </c>
      <c r="F481">
        <v>1</v>
      </c>
      <c r="G481">
        <v>0</v>
      </c>
      <c r="H481" s="2" t="str">
        <f ca="1">TEXT(Table1_1[[#This Row],[Dt_Customer]],"yyyy-mm-dd")</f>
        <v>2013-07-07</v>
      </c>
      <c r="I481">
        <v>87</v>
      </c>
      <c r="J481">
        <v>38</v>
      </c>
      <c r="K481">
        <v>1</v>
      </c>
      <c r="L481">
        <v>24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481">
        <f>Table1_1[[#This Row],[NumWebPurchases]]+Table1_1[[#This Row],[NumCatalogPurchases]]+Table1_1[[#This Row],[NumStorePurchases]]</f>
        <v>5</v>
      </c>
      <c r="AD481">
        <f>ROUND(IF(Table1_1[[#This Row],[Total_Purchases]]=0,0,(Table1_1[[#This Row],[Total_Spend]]*(Table1_1[[#This Row],[NumWebPurchases]]/Table1_1[[#This Row],[Total_Purchases]]))),2)</f>
        <v>25.2</v>
      </c>
      <c r="AE481">
        <f>ROUND(IF(Table1_1[[#This Row],[Total_Purchases]]=0,0,(Table1_1[[#This Row],[Total_Spend]]*(Table1_1[[#This Row],[NumStorePurchases]]/Table1_1[[#This Row],[Total_Purchases]]))),2)</f>
        <v>37.799999999999997</v>
      </c>
      <c r="AF481">
        <f>ROUND(IF(Table1_1[[#This Row],[Total_Purchases]]=0,0,(Table1_1[[#This Row],[Total_Spend]]*(Table1_1[[#This Row],[NumCatalogPurchases]]/Table1_1[[#This Row],[Total_Purchases]]))),2)</f>
        <v>0</v>
      </c>
      <c r="AG4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81" s="6">
        <f ca="1">YEAR(TODAY())-B481</f>
        <v>52</v>
      </c>
      <c r="AI4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81" t="s">
        <v>30</v>
      </c>
    </row>
    <row r="482" spans="1:36" x14ac:dyDescent="0.3">
      <c r="A482">
        <v>2447</v>
      </c>
      <c r="B482">
        <v>1979</v>
      </c>
      <c r="C482" t="s">
        <v>28</v>
      </c>
      <c r="D482" t="s">
        <v>35</v>
      </c>
      <c r="E482">
        <v>30545</v>
      </c>
      <c r="F482">
        <v>1</v>
      </c>
      <c r="G482">
        <v>0</v>
      </c>
      <c r="H482" s="2" t="str">
        <f ca="1">TEXT(Table1_1[[#This Row],[Dt_Customer]],"yyyy-mm-dd")</f>
        <v>2012-10-17</v>
      </c>
      <c r="I482">
        <v>71</v>
      </c>
      <c r="J482">
        <v>4</v>
      </c>
      <c r="K482">
        <v>12</v>
      </c>
      <c r="L482">
        <v>15</v>
      </c>
      <c r="M482">
        <v>19</v>
      </c>
      <c r="N482">
        <v>7</v>
      </c>
      <c r="O48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482">
        <f>Table1_1[[#This Row],[NumWebPurchases]]+Table1_1[[#This Row],[NumCatalogPurchases]]+Table1_1[[#This Row],[NumStorePurchases]]</f>
        <v>5</v>
      </c>
      <c r="AD482">
        <f>ROUND(IF(Table1_1[[#This Row],[Total_Purchases]]=0,0,(Table1_1[[#This Row],[Total_Spend]]*(Table1_1[[#This Row],[NumWebPurchases]]/Table1_1[[#This Row],[Total_Purchases]]))),2)</f>
        <v>27.6</v>
      </c>
      <c r="AE482">
        <f>ROUND(IF(Table1_1[[#This Row],[Total_Purchases]]=0,0,(Table1_1[[#This Row],[Total_Spend]]*(Table1_1[[#This Row],[NumStorePurchases]]/Table1_1[[#This Row],[Total_Purchases]]))),2)</f>
        <v>41.4</v>
      </c>
      <c r="AF482">
        <f>ROUND(IF(Table1_1[[#This Row],[Total_Purchases]]=0,0,(Table1_1[[#This Row],[Total_Spend]]*(Table1_1[[#This Row],[NumCatalogPurchases]]/Table1_1[[#This Row],[Total_Purchases]]))),2)</f>
        <v>0</v>
      </c>
      <c r="AG4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82" s="6">
        <f ca="1">YEAR(TODAY())-B482</f>
        <v>47</v>
      </c>
      <c r="AI4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82" t="s">
        <v>40</v>
      </c>
    </row>
    <row r="483" spans="1:36" x14ac:dyDescent="0.3">
      <c r="A483">
        <v>2452</v>
      </c>
      <c r="B483">
        <v>1971</v>
      </c>
      <c r="C483" t="s">
        <v>28</v>
      </c>
      <c r="D483" t="s">
        <v>35</v>
      </c>
      <c r="E483">
        <v>34600</v>
      </c>
      <c r="F483">
        <v>1</v>
      </c>
      <c r="G483">
        <v>1</v>
      </c>
      <c r="H483" s="2" t="str">
        <f ca="1">TEXT(Table1_1[[#This Row],[Dt_Customer]],"yyyy-mm-dd")</f>
        <v>2013-01-01</v>
      </c>
      <c r="I483">
        <v>8</v>
      </c>
      <c r="J483">
        <v>199</v>
      </c>
      <c r="K483">
        <v>33</v>
      </c>
      <c r="L483">
        <v>60</v>
      </c>
      <c r="M483">
        <v>8</v>
      </c>
      <c r="N483">
        <v>3</v>
      </c>
      <c r="O483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f>Table1_1[[#This Row],[MntWines]]+Table1_1[[#This Row],[MntFruits]]+Table1_1[[#This Row],[MntMeatProducts]]+Table1_1[[#This Row],[MntFishProducts]]+Table1_1[[#This Row],[MntSweetProducts]]+Table1_1[[#This Row],[MntGoldProds]]</f>
        <v>318</v>
      </c>
      <c r="AC483">
        <f>Table1_1[[#This Row],[NumWebPurchases]]+Table1_1[[#This Row],[NumCatalogPurchases]]+Table1_1[[#This Row],[NumStorePurchases]]</f>
        <v>12</v>
      </c>
      <c r="AD483">
        <f>ROUND(IF(Table1_1[[#This Row],[Total_Purchases]]=0,0,(Table1_1[[#This Row],[Total_Spend]]*(Table1_1[[#This Row],[NumWebPurchases]]/Table1_1[[#This Row],[Total_Purchases]]))),2)</f>
        <v>132.5</v>
      </c>
      <c r="AE483">
        <f>ROUND(IF(Table1_1[[#This Row],[Total_Purchases]]=0,0,(Table1_1[[#This Row],[Total_Spend]]*(Table1_1[[#This Row],[NumStorePurchases]]/Table1_1[[#This Row],[Total_Purchases]]))),2)</f>
        <v>132.5</v>
      </c>
      <c r="AF483">
        <f>ROUND(IF(Table1_1[[#This Row],[Total_Purchases]]=0,0,(Table1_1[[#This Row],[Total_Spend]]*(Table1_1[[#This Row],[NumCatalogPurchases]]/Table1_1[[#This Row],[Total_Purchases]]))),2)</f>
        <v>53</v>
      </c>
      <c r="AG4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83" s="6">
        <f ca="1">YEAR(TODAY())-B483</f>
        <v>55</v>
      </c>
      <c r="AI4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83" t="s">
        <v>30</v>
      </c>
    </row>
    <row r="484" spans="1:36" x14ac:dyDescent="0.3">
      <c r="A484">
        <v>2453</v>
      </c>
      <c r="B484">
        <v>1960</v>
      </c>
      <c r="C484" t="s">
        <v>28</v>
      </c>
      <c r="D484" t="s">
        <v>35</v>
      </c>
      <c r="E484">
        <v>62807</v>
      </c>
      <c r="F484">
        <v>0</v>
      </c>
      <c r="G484">
        <v>1</v>
      </c>
      <c r="H484" s="2" t="str">
        <f ca="1">TEXT(Table1_1[[#This Row],[Dt_Customer]],"yyyy-mm-dd")</f>
        <v>2012-08-31</v>
      </c>
      <c r="I484">
        <v>83</v>
      </c>
      <c r="J484">
        <v>526</v>
      </c>
      <c r="K484">
        <v>28</v>
      </c>
      <c r="L484">
        <v>135</v>
      </c>
      <c r="M484">
        <v>10</v>
      </c>
      <c r="N484">
        <v>21</v>
      </c>
      <c r="O484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f>Table1_1[[#This Row],[MntWines]]+Table1_1[[#This Row],[MntFruits]]+Table1_1[[#This Row],[MntMeatProducts]]+Table1_1[[#This Row],[MntFishProducts]]+Table1_1[[#This Row],[MntSweetProducts]]+Table1_1[[#This Row],[MntGoldProds]]</f>
        <v>819</v>
      </c>
      <c r="AC484">
        <f>Table1_1[[#This Row],[NumWebPurchases]]+Table1_1[[#This Row],[NumCatalogPurchases]]+Table1_1[[#This Row],[NumStorePurchases]]</f>
        <v>20</v>
      </c>
      <c r="AD484">
        <f>ROUND(IF(Table1_1[[#This Row],[Total_Purchases]]=0,0,(Table1_1[[#This Row],[Total_Spend]]*(Table1_1[[#This Row],[NumWebPurchases]]/Table1_1[[#This Row],[Total_Purchases]]))),2)</f>
        <v>204.75</v>
      </c>
      <c r="AE484">
        <f>ROUND(IF(Table1_1[[#This Row],[Total_Purchases]]=0,0,(Table1_1[[#This Row],[Total_Spend]]*(Table1_1[[#This Row],[NumStorePurchases]]/Table1_1[[#This Row],[Total_Purchases]]))),2)</f>
        <v>491.4</v>
      </c>
      <c r="AF484">
        <f>ROUND(IF(Table1_1[[#This Row],[Total_Purchases]]=0,0,(Table1_1[[#This Row],[Total_Spend]]*(Table1_1[[#This Row],[NumCatalogPurchases]]/Table1_1[[#This Row],[Total_Purchases]]))),2)</f>
        <v>122.85</v>
      </c>
      <c r="AG4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84" s="6">
        <f ca="1">YEAR(TODAY())-B484</f>
        <v>66</v>
      </c>
      <c r="AI4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84" t="s">
        <v>30</v>
      </c>
    </row>
    <row r="485" spans="1:36" x14ac:dyDescent="0.3">
      <c r="A485">
        <v>2456</v>
      </c>
      <c r="B485">
        <v>1975</v>
      </c>
      <c r="C485" t="s">
        <v>37</v>
      </c>
      <c r="D485" t="s">
        <v>33</v>
      </c>
      <c r="E485">
        <v>40233</v>
      </c>
      <c r="F485">
        <v>0</v>
      </c>
      <c r="G485">
        <v>1</v>
      </c>
      <c r="H485" s="2" t="str">
        <f ca="1">TEXT(Table1_1[[#This Row],[Dt_Customer]],"yyyy-mm-dd")</f>
        <v>2013-10-14</v>
      </c>
      <c r="I485">
        <v>84</v>
      </c>
      <c r="J485">
        <v>80</v>
      </c>
      <c r="K485">
        <v>4</v>
      </c>
      <c r="L485">
        <v>46</v>
      </c>
      <c r="M485">
        <v>0</v>
      </c>
      <c r="N485">
        <v>17</v>
      </c>
      <c r="O485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f>Table1_1[[#This Row],[MntWines]]+Table1_1[[#This Row],[MntFruits]]+Table1_1[[#This Row],[MntMeatProducts]]+Table1_1[[#This Row],[MntFishProducts]]+Table1_1[[#This Row],[MntSweetProducts]]+Table1_1[[#This Row],[MntGoldProds]]</f>
        <v>149</v>
      </c>
      <c r="AC485">
        <f>Table1_1[[#This Row],[NumWebPurchases]]+Table1_1[[#This Row],[NumCatalogPurchases]]+Table1_1[[#This Row],[NumStorePurchases]]</f>
        <v>8</v>
      </c>
      <c r="AD485">
        <f>ROUND(IF(Table1_1[[#This Row],[Total_Purchases]]=0,0,(Table1_1[[#This Row],[Total_Spend]]*(Table1_1[[#This Row],[NumWebPurchases]]/Table1_1[[#This Row],[Total_Purchases]]))),2)</f>
        <v>37.25</v>
      </c>
      <c r="AE485">
        <f>ROUND(IF(Table1_1[[#This Row],[Total_Purchases]]=0,0,(Table1_1[[#This Row],[Total_Spend]]*(Table1_1[[#This Row],[NumStorePurchases]]/Table1_1[[#This Row],[Total_Purchases]]))),2)</f>
        <v>93.13</v>
      </c>
      <c r="AF485">
        <f>ROUND(IF(Table1_1[[#This Row],[Total_Purchases]]=0,0,(Table1_1[[#This Row],[Total_Spend]]*(Table1_1[[#This Row],[NumCatalogPurchases]]/Table1_1[[#This Row],[Total_Purchases]]))),2)</f>
        <v>18.63</v>
      </c>
      <c r="AG4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85" s="6">
        <f ca="1">YEAR(TODAY())-B485</f>
        <v>51</v>
      </c>
      <c r="AI4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85" t="s">
        <v>43</v>
      </c>
    </row>
    <row r="486" spans="1:36" x14ac:dyDescent="0.3">
      <c r="A486">
        <v>2457</v>
      </c>
      <c r="B486">
        <v>1975</v>
      </c>
      <c r="C486" t="s">
        <v>44</v>
      </c>
      <c r="D486" t="s">
        <v>33</v>
      </c>
      <c r="E486">
        <v>30801</v>
      </c>
      <c r="F486">
        <v>0</v>
      </c>
      <c r="G486">
        <v>1</v>
      </c>
      <c r="H486" s="2" t="str">
        <f ca="1">TEXT(Table1_1[[#This Row],[Dt_Customer]],"yyyy-mm-dd")</f>
        <v>2012-10-26</v>
      </c>
      <c r="I486">
        <v>23</v>
      </c>
      <c r="J486">
        <v>8</v>
      </c>
      <c r="K486">
        <v>4</v>
      </c>
      <c r="L486">
        <v>5</v>
      </c>
      <c r="M486">
        <v>15</v>
      </c>
      <c r="N486">
        <v>2</v>
      </c>
      <c r="O486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486">
        <f>Table1_1[[#This Row],[NumWebPurchases]]+Table1_1[[#This Row],[NumCatalogPurchases]]+Table1_1[[#This Row],[NumStorePurchases]]</f>
        <v>4</v>
      </c>
      <c r="AD486">
        <f>ROUND(IF(Table1_1[[#This Row],[Total_Purchases]]=0,0,(Table1_1[[#This Row],[Total_Spend]]*(Table1_1[[#This Row],[NumWebPurchases]]/Table1_1[[#This Row],[Total_Purchases]]))),2)</f>
        <v>11.25</v>
      </c>
      <c r="AE486">
        <f>ROUND(IF(Table1_1[[#This Row],[Total_Purchases]]=0,0,(Table1_1[[#This Row],[Total_Spend]]*(Table1_1[[#This Row],[NumStorePurchases]]/Table1_1[[#This Row],[Total_Purchases]]))),2)</f>
        <v>33.75</v>
      </c>
      <c r="AF486">
        <f>ROUND(IF(Table1_1[[#This Row],[Total_Purchases]]=0,0,(Table1_1[[#This Row],[Total_Spend]]*(Table1_1[[#This Row],[NumCatalogPurchases]]/Table1_1[[#This Row],[Total_Purchases]]))),2)</f>
        <v>0</v>
      </c>
      <c r="AG4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86" s="6">
        <f ca="1">YEAR(TODAY())-B486</f>
        <v>51</v>
      </c>
      <c r="AI4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86" t="s">
        <v>30</v>
      </c>
    </row>
    <row r="487" spans="1:36" x14ac:dyDescent="0.3">
      <c r="A487">
        <v>2461</v>
      </c>
      <c r="B487">
        <v>1955</v>
      </c>
      <c r="C487" t="s">
        <v>41</v>
      </c>
      <c r="D487" t="s">
        <v>31</v>
      </c>
      <c r="E487">
        <v>51124</v>
      </c>
      <c r="F487">
        <v>1</v>
      </c>
      <c r="G487">
        <v>1</v>
      </c>
      <c r="H487" s="2" t="str">
        <f ca="1">TEXT(Table1_1[[#This Row],[Dt_Customer]],"yyyy-mm-dd")</f>
        <v>2013-12-18</v>
      </c>
      <c r="I487">
        <v>79</v>
      </c>
      <c r="J487">
        <v>26</v>
      </c>
      <c r="K487">
        <v>1</v>
      </c>
      <c r="L487">
        <v>11</v>
      </c>
      <c r="M487">
        <v>0</v>
      </c>
      <c r="N487">
        <v>1</v>
      </c>
      <c r="O487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487">
        <f>Table1_1[[#This Row],[NumWebPurchases]]+Table1_1[[#This Row],[NumCatalogPurchases]]+Table1_1[[#This Row],[NumStorePurchases]]</f>
        <v>4</v>
      </c>
      <c r="AD487">
        <f>ROUND(IF(Table1_1[[#This Row],[Total_Purchases]]=0,0,(Table1_1[[#This Row],[Total_Spend]]*(Table1_1[[#This Row],[NumWebPurchases]]/Table1_1[[#This Row],[Total_Purchases]]))),2)</f>
        <v>10.75</v>
      </c>
      <c r="AE487">
        <f>ROUND(IF(Table1_1[[#This Row],[Total_Purchases]]=0,0,(Table1_1[[#This Row],[Total_Spend]]*(Table1_1[[#This Row],[NumStorePurchases]]/Table1_1[[#This Row],[Total_Purchases]]))),2)</f>
        <v>32.25</v>
      </c>
      <c r="AF487">
        <f>ROUND(IF(Table1_1[[#This Row],[Total_Purchases]]=0,0,(Table1_1[[#This Row],[Total_Spend]]*(Table1_1[[#This Row],[NumCatalogPurchases]]/Table1_1[[#This Row],[Total_Purchases]]))),2)</f>
        <v>0</v>
      </c>
      <c r="AG4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87" s="6">
        <f ca="1">YEAR(TODAY())-B487</f>
        <v>71</v>
      </c>
      <c r="AI4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87" t="s">
        <v>32</v>
      </c>
    </row>
    <row r="488" spans="1:36" x14ac:dyDescent="0.3">
      <c r="A488">
        <v>2471</v>
      </c>
      <c r="B488">
        <v>1965</v>
      </c>
      <c r="C488" t="s">
        <v>28</v>
      </c>
      <c r="D488" t="s">
        <v>33</v>
      </c>
      <c r="E488">
        <v>61482</v>
      </c>
      <c r="F488">
        <v>0</v>
      </c>
      <c r="G488">
        <v>0</v>
      </c>
      <c r="H488" s="2" t="str">
        <f ca="1">TEXT(Table1_1[[#This Row],[Dt_Customer]],"yyyy-mm-dd")</f>
        <v>2014-06-27</v>
      </c>
      <c r="I488">
        <v>39</v>
      </c>
      <c r="J488">
        <v>48</v>
      </c>
      <c r="K488">
        <v>58</v>
      </c>
      <c r="L488">
        <v>68</v>
      </c>
      <c r="M488">
        <v>16</v>
      </c>
      <c r="N488">
        <v>66</v>
      </c>
      <c r="O488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f>Table1_1[[#This Row],[MntWines]]+Table1_1[[#This Row],[MntFruits]]+Table1_1[[#This Row],[MntMeatProducts]]+Table1_1[[#This Row],[MntFishProducts]]+Table1_1[[#This Row],[MntSweetProducts]]+Table1_1[[#This Row],[MntGoldProds]]</f>
        <v>299</v>
      </c>
      <c r="AC488">
        <f>Table1_1[[#This Row],[NumWebPurchases]]+Table1_1[[#This Row],[NumCatalogPurchases]]+Table1_1[[#This Row],[NumStorePurchases]]</f>
        <v>11</v>
      </c>
      <c r="AD488">
        <f>ROUND(IF(Table1_1[[#This Row],[Total_Purchases]]=0,0,(Table1_1[[#This Row],[Total_Spend]]*(Table1_1[[#This Row],[NumWebPurchases]]/Table1_1[[#This Row],[Total_Purchases]]))),2)</f>
        <v>81.55</v>
      </c>
      <c r="AE488">
        <f>ROUND(IF(Table1_1[[#This Row],[Total_Purchases]]=0,0,(Table1_1[[#This Row],[Total_Spend]]*(Table1_1[[#This Row],[NumStorePurchases]]/Table1_1[[#This Row],[Total_Purchases]]))),2)</f>
        <v>163.09</v>
      </c>
      <c r="AF488">
        <f>ROUND(IF(Table1_1[[#This Row],[Total_Purchases]]=0,0,(Table1_1[[#This Row],[Total_Spend]]*(Table1_1[[#This Row],[NumCatalogPurchases]]/Table1_1[[#This Row],[Total_Purchases]]))),2)</f>
        <v>54.36</v>
      </c>
      <c r="AG4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88" s="6">
        <f ca="1">YEAR(TODAY())-B488</f>
        <v>61</v>
      </c>
      <c r="AI4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88" t="s">
        <v>43</v>
      </c>
    </row>
    <row r="489" spans="1:36" x14ac:dyDescent="0.3">
      <c r="A489">
        <v>2478</v>
      </c>
      <c r="B489">
        <v>1973</v>
      </c>
      <c r="C489" t="s">
        <v>28</v>
      </c>
      <c r="D489" t="s">
        <v>33</v>
      </c>
      <c r="E489">
        <v>25410</v>
      </c>
      <c r="F489">
        <v>1</v>
      </c>
      <c r="G489">
        <v>0</v>
      </c>
      <c r="H489" s="2" t="str">
        <f ca="1">TEXT(Table1_1[[#This Row],[Dt_Customer]],"yyyy-mm-dd")</f>
        <v>2013-08-31</v>
      </c>
      <c r="I489">
        <v>48</v>
      </c>
      <c r="J489">
        <v>2</v>
      </c>
      <c r="K489">
        <v>2</v>
      </c>
      <c r="L489">
        <v>4</v>
      </c>
      <c r="M489">
        <v>13</v>
      </c>
      <c r="N489">
        <v>13</v>
      </c>
      <c r="O489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489">
        <f>Table1_1[[#This Row],[NumWebPurchases]]+Table1_1[[#This Row],[NumCatalogPurchases]]+Table1_1[[#This Row],[NumStorePurchases]]</f>
        <v>5</v>
      </c>
      <c r="AD489">
        <f>ROUND(IF(Table1_1[[#This Row],[Total_Purchases]]=0,0,(Table1_1[[#This Row],[Total_Spend]]*(Table1_1[[#This Row],[NumWebPurchases]]/Table1_1[[#This Row],[Total_Purchases]]))),2)</f>
        <v>7.6</v>
      </c>
      <c r="AE489">
        <f>ROUND(IF(Table1_1[[#This Row],[Total_Purchases]]=0,0,(Table1_1[[#This Row],[Total_Spend]]*(Table1_1[[#This Row],[NumStorePurchases]]/Table1_1[[#This Row],[Total_Purchases]]))),2)</f>
        <v>30.4</v>
      </c>
      <c r="AF489">
        <f>ROUND(IF(Table1_1[[#This Row],[Total_Purchases]]=0,0,(Table1_1[[#This Row],[Total_Spend]]*(Table1_1[[#This Row],[NumCatalogPurchases]]/Table1_1[[#This Row],[Total_Purchases]]))),2)</f>
        <v>0</v>
      </c>
      <c r="AG4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89" s="6">
        <f ca="1">YEAR(TODAY())-B489</f>
        <v>53</v>
      </c>
      <c r="AI4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89" t="s">
        <v>30</v>
      </c>
    </row>
    <row r="490" spans="1:36" x14ac:dyDescent="0.3">
      <c r="A490">
        <v>2488</v>
      </c>
      <c r="B490">
        <v>1956</v>
      </c>
      <c r="C490" t="s">
        <v>38</v>
      </c>
      <c r="D490" t="s">
        <v>29</v>
      </c>
      <c r="E490">
        <v>31395</v>
      </c>
      <c r="F490">
        <v>1</v>
      </c>
      <c r="G490">
        <v>1</v>
      </c>
      <c r="H490" s="2" t="str">
        <f ca="1">TEXT(Table1_1[[#This Row],[Dt_Customer]],"yyyy-mm-dd")</f>
        <v>2013-03-23</v>
      </c>
      <c r="I490">
        <v>80</v>
      </c>
      <c r="J490">
        <v>23</v>
      </c>
      <c r="K490">
        <v>1</v>
      </c>
      <c r="L490">
        <v>25</v>
      </c>
      <c r="M490">
        <v>0</v>
      </c>
      <c r="N490">
        <v>8</v>
      </c>
      <c r="O490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490">
        <f>Table1_1[[#This Row],[NumWebPurchases]]+Table1_1[[#This Row],[NumCatalogPurchases]]+Table1_1[[#This Row],[NumStorePurchases]]</f>
        <v>6</v>
      </c>
      <c r="AD490">
        <f>ROUND(IF(Table1_1[[#This Row],[Total_Purchases]]=0,0,(Table1_1[[#This Row],[Total_Spend]]*(Table1_1[[#This Row],[NumWebPurchases]]/Table1_1[[#This Row],[Total_Purchases]]))),2)</f>
        <v>21.33</v>
      </c>
      <c r="AE490">
        <f>ROUND(IF(Table1_1[[#This Row],[Total_Purchases]]=0,0,(Table1_1[[#This Row],[Total_Spend]]*(Table1_1[[#This Row],[NumStorePurchases]]/Table1_1[[#This Row],[Total_Purchases]]))),2)</f>
        <v>32</v>
      </c>
      <c r="AF490">
        <f>ROUND(IF(Table1_1[[#This Row],[Total_Purchases]]=0,0,(Table1_1[[#This Row],[Total_Spend]]*(Table1_1[[#This Row],[NumCatalogPurchases]]/Table1_1[[#This Row],[Total_Purchases]]))),2)</f>
        <v>10.67</v>
      </c>
      <c r="AG4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90" s="6">
        <f ca="1">YEAR(TODAY())-B490</f>
        <v>70</v>
      </c>
      <c r="AI4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90" t="s">
        <v>30</v>
      </c>
    </row>
    <row r="491" spans="1:36" x14ac:dyDescent="0.3">
      <c r="A491">
        <v>2493</v>
      </c>
      <c r="B491">
        <v>1966</v>
      </c>
      <c r="C491" t="s">
        <v>28</v>
      </c>
      <c r="D491" t="s">
        <v>33</v>
      </c>
      <c r="E491">
        <v>61286</v>
      </c>
      <c r="F491">
        <v>0</v>
      </c>
      <c r="G491">
        <v>1</v>
      </c>
      <c r="H491" s="2" t="str">
        <f ca="1">TEXT(Table1_1[[#This Row],[Dt_Customer]],"yyyy-mm-dd")</f>
        <v>2013-08-02</v>
      </c>
      <c r="I491">
        <v>34</v>
      </c>
      <c r="J491">
        <v>356</v>
      </c>
      <c r="K491">
        <v>0</v>
      </c>
      <c r="L491">
        <v>107</v>
      </c>
      <c r="M491">
        <v>19</v>
      </c>
      <c r="N491">
        <v>9</v>
      </c>
      <c r="O491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f>Table1_1[[#This Row],[MntWines]]+Table1_1[[#This Row],[MntFruits]]+Table1_1[[#This Row],[MntMeatProducts]]+Table1_1[[#This Row],[MntFishProducts]]+Table1_1[[#This Row],[MntSweetProducts]]+Table1_1[[#This Row],[MntGoldProds]]</f>
        <v>608</v>
      </c>
      <c r="AC491">
        <f>Table1_1[[#This Row],[NumWebPurchases]]+Table1_1[[#This Row],[NumCatalogPurchases]]+Table1_1[[#This Row],[NumStorePurchases]]</f>
        <v>16</v>
      </c>
      <c r="AD491">
        <f>ROUND(IF(Table1_1[[#This Row],[Total_Purchases]]=0,0,(Table1_1[[#This Row],[Total_Spend]]*(Table1_1[[#This Row],[NumWebPurchases]]/Table1_1[[#This Row],[Total_Purchases]]))),2)</f>
        <v>266</v>
      </c>
      <c r="AE491">
        <f>ROUND(IF(Table1_1[[#This Row],[Total_Purchases]]=0,0,(Table1_1[[#This Row],[Total_Spend]]*(Table1_1[[#This Row],[NumStorePurchases]]/Table1_1[[#This Row],[Total_Purchases]]))),2)</f>
        <v>304</v>
      </c>
      <c r="AF491">
        <f>ROUND(IF(Table1_1[[#This Row],[Total_Purchases]]=0,0,(Table1_1[[#This Row],[Total_Spend]]*(Table1_1[[#This Row],[NumCatalogPurchases]]/Table1_1[[#This Row],[Total_Purchases]]))),2)</f>
        <v>38</v>
      </c>
      <c r="AG4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91" s="6">
        <f ca="1">YEAR(TODAY())-B491</f>
        <v>60</v>
      </c>
      <c r="AI4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91" t="s">
        <v>39</v>
      </c>
    </row>
    <row r="492" spans="1:36" x14ac:dyDescent="0.3">
      <c r="A492">
        <v>2495</v>
      </c>
      <c r="B492">
        <v>1974</v>
      </c>
      <c r="C492" t="s">
        <v>41</v>
      </c>
      <c r="D492" t="s">
        <v>33</v>
      </c>
      <c r="E492">
        <v>83891</v>
      </c>
      <c r="F492">
        <v>0</v>
      </c>
      <c r="G492">
        <v>1</v>
      </c>
      <c r="H492" s="2" t="str">
        <f ca="1">TEXT(Table1_1[[#This Row],[Dt_Customer]],"yyyy-mm-dd")</f>
        <v>2014-06-20</v>
      </c>
      <c r="I492">
        <v>24</v>
      </c>
      <c r="J492">
        <v>217</v>
      </c>
      <c r="K492">
        <v>38</v>
      </c>
      <c r="L492">
        <v>350</v>
      </c>
      <c r="M492">
        <v>111</v>
      </c>
      <c r="N492">
        <v>85</v>
      </c>
      <c r="O49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>Table1_1[[#This Row],[MntWines]]+Table1_1[[#This Row],[MntFruits]]+Table1_1[[#This Row],[MntMeatProducts]]+Table1_1[[#This Row],[MntFishProducts]]+Table1_1[[#This Row],[MntSweetProducts]]+Table1_1[[#This Row],[MntGoldProds]]</f>
        <v>816</v>
      </c>
      <c r="AC492">
        <f>Table1_1[[#This Row],[NumWebPurchases]]+Table1_1[[#This Row],[NumCatalogPurchases]]+Table1_1[[#This Row],[NumStorePurchases]]</f>
        <v>21</v>
      </c>
      <c r="AD492">
        <f>ROUND(IF(Table1_1[[#This Row],[Total_Purchases]]=0,0,(Table1_1[[#This Row],[Total_Spend]]*(Table1_1[[#This Row],[NumWebPurchases]]/Table1_1[[#This Row],[Total_Purchases]]))),2)</f>
        <v>155.43</v>
      </c>
      <c r="AE492">
        <f>ROUND(IF(Table1_1[[#This Row],[Total_Purchases]]=0,0,(Table1_1[[#This Row],[Total_Spend]]*(Table1_1[[#This Row],[NumStorePurchases]]/Table1_1[[#This Row],[Total_Purchases]]))),2)</f>
        <v>388.57</v>
      </c>
      <c r="AF492">
        <f>ROUND(IF(Table1_1[[#This Row],[Total_Purchases]]=0,0,(Table1_1[[#This Row],[Total_Spend]]*(Table1_1[[#This Row],[NumCatalogPurchases]]/Table1_1[[#This Row],[Total_Purchases]]))),2)</f>
        <v>272</v>
      </c>
      <c r="AG4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92" s="6">
        <f ca="1">YEAR(TODAY())-B492</f>
        <v>52</v>
      </c>
      <c r="AI4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92" t="s">
        <v>30</v>
      </c>
    </row>
    <row r="493" spans="1:36" x14ac:dyDescent="0.3">
      <c r="A493">
        <v>2499</v>
      </c>
      <c r="B493">
        <v>1958</v>
      </c>
      <c r="C493" t="s">
        <v>38</v>
      </c>
      <c r="D493" t="s">
        <v>31</v>
      </c>
      <c r="E493">
        <v>75342</v>
      </c>
      <c r="F493">
        <v>0</v>
      </c>
      <c r="G493">
        <v>1</v>
      </c>
      <c r="H493" s="2" t="str">
        <f ca="1">TEXT(Table1_1[[#This Row],[Dt_Customer]],"yyyy-mm-dd")</f>
        <v>2013-05-06</v>
      </c>
      <c r="I493">
        <v>38</v>
      </c>
      <c r="J493">
        <v>204</v>
      </c>
      <c r="K493">
        <v>97</v>
      </c>
      <c r="L493">
        <v>97</v>
      </c>
      <c r="M493">
        <v>21</v>
      </c>
      <c r="N493">
        <v>118</v>
      </c>
      <c r="O493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f>Table1_1[[#This Row],[MntWines]]+Table1_1[[#This Row],[MntFruits]]+Table1_1[[#This Row],[MntMeatProducts]]+Table1_1[[#This Row],[MntFishProducts]]+Table1_1[[#This Row],[MntSweetProducts]]+Table1_1[[#This Row],[MntGoldProds]]</f>
        <v>563</v>
      </c>
      <c r="AC493">
        <f>Table1_1[[#This Row],[NumWebPurchases]]+Table1_1[[#This Row],[NumCatalogPurchases]]+Table1_1[[#This Row],[NumStorePurchases]]</f>
        <v>17</v>
      </c>
      <c r="AD493">
        <f>ROUND(IF(Table1_1[[#This Row],[Total_Purchases]]=0,0,(Table1_1[[#This Row],[Total_Spend]]*(Table1_1[[#This Row],[NumWebPurchases]]/Table1_1[[#This Row],[Total_Purchases]]))),2)</f>
        <v>165.59</v>
      </c>
      <c r="AE493">
        <f>ROUND(IF(Table1_1[[#This Row],[Total_Purchases]]=0,0,(Table1_1[[#This Row],[Total_Spend]]*(Table1_1[[#This Row],[NumStorePurchases]]/Table1_1[[#This Row],[Total_Purchases]]))),2)</f>
        <v>331.18</v>
      </c>
      <c r="AF493">
        <f>ROUND(IF(Table1_1[[#This Row],[Total_Purchases]]=0,0,(Table1_1[[#This Row],[Total_Spend]]*(Table1_1[[#This Row],[NumCatalogPurchases]]/Table1_1[[#This Row],[Total_Purchases]]))),2)</f>
        <v>66.239999999999995</v>
      </c>
      <c r="AG4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93" s="6">
        <f ca="1">YEAR(TODAY())-B493</f>
        <v>68</v>
      </c>
      <c r="AI4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93" t="s">
        <v>30</v>
      </c>
    </row>
    <row r="494" spans="1:36" x14ac:dyDescent="0.3">
      <c r="A494">
        <v>2516</v>
      </c>
      <c r="B494">
        <v>1969</v>
      </c>
      <c r="C494" t="s">
        <v>38</v>
      </c>
      <c r="D494" t="s">
        <v>33</v>
      </c>
      <c r="E494">
        <v>46831</v>
      </c>
      <c r="F494">
        <v>1</v>
      </c>
      <c r="G494">
        <v>1</v>
      </c>
      <c r="H494" s="2" t="str">
        <f ca="1">TEXT(Table1_1[[#This Row],[Dt_Customer]],"yyyy-mm-dd")</f>
        <v>2013-06-08</v>
      </c>
      <c r="I494">
        <v>84</v>
      </c>
      <c r="J494">
        <v>22</v>
      </c>
      <c r="K494">
        <v>2</v>
      </c>
      <c r="L494">
        <v>10</v>
      </c>
      <c r="M494">
        <v>6</v>
      </c>
      <c r="N494">
        <v>4</v>
      </c>
      <c r="O494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494">
        <f>Table1_1[[#This Row],[NumWebPurchases]]+Table1_1[[#This Row],[NumCatalogPurchases]]+Table1_1[[#This Row],[NumStorePurchases]]</f>
        <v>5</v>
      </c>
      <c r="AD494">
        <f>ROUND(IF(Table1_1[[#This Row],[Total_Purchases]]=0,0,(Table1_1[[#This Row],[Total_Spend]]*(Table1_1[[#This Row],[NumWebPurchases]]/Table1_1[[#This Row],[Total_Purchases]]))),2)</f>
        <v>15.6</v>
      </c>
      <c r="AE494">
        <f>ROUND(IF(Table1_1[[#This Row],[Total_Purchases]]=0,0,(Table1_1[[#This Row],[Total_Spend]]*(Table1_1[[#This Row],[NumStorePurchases]]/Table1_1[[#This Row],[Total_Purchases]]))),2)</f>
        <v>31.2</v>
      </c>
      <c r="AF494">
        <f>ROUND(IF(Table1_1[[#This Row],[Total_Purchases]]=0,0,(Table1_1[[#This Row],[Total_Spend]]*(Table1_1[[#This Row],[NumCatalogPurchases]]/Table1_1[[#This Row],[Total_Purchases]]))),2)</f>
        <v>31.2</v>
      </c>
      <c r="AG4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94" s="6">
        <f ca="1">YEAR(TODAY())-B494</f>
        <v>57</v>
      </c>
      <c r="AI4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94" t="s">
        <v>30</v>
      </c>
    </row>
    <row r="495" spans="1:36" x14ac:dyDescent="0.3">
      <c r="A495">
        <v>2518</v>
      </c>
      <c r="B495">
        <v>1986</v>
      </c>
      <c r="C495" t="s">
        <v>38</v>
      </c>
      <c r="D495" t="s">
        <v>35</v>
      </c>
      <c r="E495">
        <v>20491</v>
      </c>
      <c r="F495">
        <v>0</v>
      </c>
      <c r="G495">
        <v>0</v>
      </c>
      <c r="H495" s="2" t="str">
        <f ca="1">TEXT(Table1_1[[#This Row],[Dt_Customer]],"yyyy-mm-dd")</f>
        <v>2013-01-25</v>
      </c>
      <c r="I495">
        <v>16</v>
      </c>
      <c r="J495">
        <v>5</v>
      </c>
      <c r="K495">
        <v>4</v>
      </c>
      <c r="L495">
        <v>5</v>
      </c>
      <c r="M495">
        <v>4</v>
      </c>
      <c r="N495">
        <v>2</v>
      </c>
      <c r="O495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495">
        <f>Table1_1[[#This Row],[NumWebPurchases]]+Table1_1[[#This Row],[NumCatalogPurchases]]+Table1_1[[#This Row],[NumStorePurchases]]</f>
        <v>3</v>
      </c>
      <c r="AD495">
        <f>ROUND(IF(Table1_1[[#This Row],[Total_Purchases]]=0,0,(Table1_1[[#This Row],[Total_Spend]]*(Table1_1[[#This Row],[NumWebPurchases]]/Table1_1[[#This Row],[Total_Purchases]]))),2)</f>
        <v>0</v>
      </c>
      <c r="AE495">
        <f>ROUND(IF(Table1_1[[#This Row],[Total_Purchases]]=0,0,(Table1_1[[#This Row],[Total_Spend]]*(Table1_1[[#This Row],[NumStorePurchases]]/Table1_1[[#This Row],[Total_Purchases]]))),2)</f>
        <v>20</v>
      </c>
      <c r="AF495">
        <f>ROUND(IF(Table1_1[[#This Row],[Total_Purchases]]=0,0,(Table1_1[[#This Row],[Total_Spend]]*(Table1_1[[#This Row],[NumCatalogPurchases]]/Table1_1[[#This Row],[Total_Purchases]]))),2)</f>
        <v>10</v>
      </c>
      <c r="AG4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95" s="6">
        <f ca="1">YEAR(TODAY())-B495</f>
        <v>40</v>
      </c>
      <c r="AI4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95" t="s">
        <v>39</v>
      </c>
    </row>
    <row r="496" spans="1:36" x14ac:dyDescent="0.3">
      <c r="A496">
        <v>2521</v>
      </c>
      <c r="B496">
        <v>1971</v>
      </c>
      <c r="C496" t="s">
        <v>41</v>
      </c>
      <c r="D496" t="s">
        <v>33</v>
      </c>
      <c r="E496">
        <v>35178</v>
      </c>
      <c r="F496">
        <v>1</v>
      </c>
      <c r="G496">
        <v>0</v>
      </c>
      <c r="H496" s="2" t="str">
        <f ca="1">TEXT(Table1_1[[#This Row],[Dt_Customer]],"yyyy-mm-dd")</f>
        <v>2013-01-10</v>
      </c>
      <c r="I496">
        <v>10</v>
      </c>
      <c r="J496">
        <v>23</v>
      </c>
      <c r="K496">
        <v>1</v>
      </c>
      <c r="L496">
        <v>13</v>
      </c>
      <c r="M496">
        <v>2</v>
      </c>
      <c r="N496">
        <v>2</v>
      </c>
      <c r="O496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496">
        <f>Table1_1[[#This Row],[NumWebPurchases]]+Table1_1[[#This Row],[NumCatalogPurchases]]+Table1_1[[#This Row],[NumStorePurchases]]</f>
        <v>4</v>
      </c>
      <c r="AD496">
        <f>ROUND(IF(Table1_1[[#This Row],[Total_Purchases]]=0,0,(Table1_1[[#This Row],[Total_Spend]]*(Table1_1[[#This Row],[NumWebPurchases]]/Table1_1[[#This Row],[Total_Purchases]]))),2)</f>
        <v>14.75</v>
      </c>
      <c r="AE496">
        <f>ROUND(IF(Table1_1[[#This Row],[Total_Purchases]]=0,0,(Table1_1[[#This Row],[Total_Spend]]*(Table1_1[[#This Row],[NumStorePurchases]]/Table1_1[[#This Row],[Total_Purchases]]))),2)</f>
        <v>29.5</v>
      </c>
      <c r="AF496">
        <f>ROUND(IF(Table1_1[[#This Row],[Total_Purchases]]=0,0,(Table1_1[[#This Row],[Total_Spend]]*(Table1_1[[#This Row],[NumCatalogPurchases]]/Table1_1[[#This Row],[Total_Purchases]]))),2)</f>
        <v>14.75</v>
      </c>
      <c r="AG4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96" s="6">
        <f ca="1">YEAR(TODAY())-B496</f>
        <v>55</v>
      </c>
      <c r="AI4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496" t="s">
        <v>30</v>
      </c>
    </row>
    <row r="497" spans="1:36" x14ac:dyDescent="0.3">
      <c r="A497">
        <v>2525</v>
      </c>
      <c r="B497">
        <v>1974</v>
      </c>
      <c r="C497" t="s">
        <v>37</v>
      </c>
      <c r="D497" t="s">
        <v>33</v>
      </c>
      <c r="E497">
        <v>38410</v>
      </c>
      <c r="F497">
        <v>0</v>
      </c>
      <c r="G497">
        <v>0</v>
      </c>
      <c r="H497" s="2" t="str">
        <f ca="1">TEXT(Table1_1[[#This Row],[Dt_Customer]],"yyyy-mm-dd")</f>
        <v>2012-09-14</v>
      </c>
      <c r="I497">
        <v>65</v>
      </c>
      <c r="J497">
        <v>153</v>
      </c>
      <c r="K497">
        <v>64</v>
      </c>
      <c r="L497">
        <v>123</v>
      </c>
      <c r="M497">
        <v>116</v>
      </c>
      <c r="N497">
        <v>64</v>
      </c>
      <c r="O497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f>Table1_1[[#This Row],[MntWines]]+Table1_1[[#This Row],[MntFruits]]+Table1_1[[#This Row],[MntMeatProducts]]+Table1_1[[#This Row],[MntFishProducts]]+Table1_1[[#This Row],[MntSweetProducts]]+Table1_1[[#This Row],[MntGoldProds]]</f>
        <v>534</v>
      </c>
      <c r="AC497">
        <f>Table1_1[[#This Row],[NumWebPurchases]]+Table1_1[[#This Row],[NumCatalogPurchases]]+Table1_1[[#This Row],[NumStorePurchases]]</f>
        <v>16</v>
      </c>
      <c r="AD497">
        <f>ROUND(IF(Table1_1[[#This Row],[Total_Purchases]]=0,0,(Table1_1[[#This Row],[Total_Spend]]*(Table1_1[[#This Row],[NumWebPurchases]]/Table1_1[[#This Row],[Total_Purchases]]))),2)</f>
        <v>166.88</v>
      </c>
      <c r="AE497">
        <f>ROUND(IF(Table1_1[[#This Row],[Total_Purchases]]=0,0,(Table1_1[[#This Row],[Total_Spend]]*(Table1_1[[#This Row],[NumStorePurchases]]/Table1_1[[#This Row],[Total_Purchases]]))),2)</f>
        <v>300.38</v>
      </c>
      <c r="AF497">
        <f>ROUND(IF(Table1_1[[#This Row],[Total_Purchases]]=0,0,(Table1_1[[#This Row],[Total_Spend]]*(Table1_1[[#This Row],[NumCatalogPurchases]]/Table1_1[[#This Row],[Total_Purchases]]))),2)</f>
        <v>66.75</v>
      </c>
      <c r="AG4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97" s="6">
        <f ca="1">YEAR(TODAY())-B497</f>
        <v>52</v>
      </c>
      <c r="AI4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497" t="s">
        <v>32</v>
      </c>
    </row>
    <row r="498" spans="1:36" x14ac:dyDescent="0.3">
      <c r="A498">
        <v>2532</v>
      </c>
      <c r="B498">
        <v>1987</v>
      </c>
      <c r="C498" t="s">
        <v>41</v>
      </c>
      <c r="D498" t="s">
        <v>31</v>
      </c>
      <c r="E498">
        <v>73454</v>
      </c>
      <c r="F498">
        <v>0</v>
      </c>
      <c r="G498">
        <v>0</v>
      </c>
      <c r="H498" s="2" t="str">
        <f ca="1">TEXT(Table1_1[[#This Row],[Dt_Customer]],"yyyy-mm-dd")</f>
        <v>2014-03-01</v>
      </c>
      <c r="I498">
        <v>95</v>
      </c>
      <c r="J498">
        <v>982</v>
      </c>
      <c r="K498">
        <v>73</v>
      </c>
      <c r="L498">
        <v>351</v>
      </c>
      <c r="M498">
        <v>56</v>
      </c>
      <c r="N498">
        <v>14</v>
      </c>
      <c r="O498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f>Table1_1[[#This Row],[MntWines]]+Table1_1[[#This Row],[MntFruits]]+Table1_1[[#This Row],[MntMeatProducts]]+Table1_1[[#This Row],[MntFishProducts]]+Table1_1[[#This Row],[MntSweetProducts]]+Table1_1[[#This Row],[MntGoldProds]]</f>
        <v>1651</v>
      </c>
      <c r="AC498">
        <f>Table1_1[[#This Row],[NumWebPurchases]]+Table1_1[[#This Row],[NumCatalogPurchases]]+Table1_1[[#This Row],[NumStorePurchases]]</f>
        <v>12</v>
      </c>
      <c r="AD498">
        <f>ROUND(IF(Table1_1[[#This Row],[Total_Purchases]]=0,0,(Table1_1[[#This Row],[Total_Spend]]*(Table1_1[[#This Row],[NumWebPurchases]]/Table1_1[[#This Row],[Total_Purchases]]))),2)</f>
        <v>275.17</v>
      </c>
      <c r="AE498">
        <f>ROUND(IF(Table1_1[[#This Row],[Total_Purchases]]=0,0,(Table1_1[[#This Row],[Total_Spend]]*(Table1_1[[#This Row],[NumStorePurchases]]/Table1_1[[#This Row],[Total_Purchases]]))),2)</f>
        <v>825.5</v>
      </c>
      <c r="AF498">
        <f>ROUND(IF(Table1_1[[#This Row],[Total_Purchases]]=0,0,(Table1_1[[#This Row],[Total_Spend]]*(Table1_1[[#This Row],[NumCatalogPurchases]]/Table1_1[[#This Row],[Total_Purchases]]))),2)</f>
        <v>550.33000000000004</v>
      </c>
      <c r="AG4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498" s="6">
        <f ca="1">YEAR(TODAY())-B498</f>
        <v>39</v>
      </c>
      <c r="AI4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498" t="s">
        <v>30</v>
      </c>
    </row>
    <row r="499" spans="1:36" x14ac:dyDescent="0.3">
      <c r="A499">
        <v>2534</v>
      </c>
      <c r="B499">
        <v>1953</v>
      </c>
      <c r="C499" t="s">
        <v>28</v>
      </c>
      <c r="D499" t="s">
        <v>33</v>
      </c>
      <c r="E499">
        <v>37716</v>
      </c>
      <c r="F499">
        <v>0</v>
      </c>
      <c r="G499">
        <v>1</v>
      </c>
      <c r="H499" s="2" t="str">
        <f ca="1">TEXT(Table1_1[[#This Row],[Dt_Customer]],"yyyy-mm-dd")</f>
        <v>2014-04-21</v>
      </c>
      <c r="I499">
        <v>4</v>
      </c>
      <c r="J499">
        <v>97</v>
      </c>
      <c r="K499">
        <v>1</v>
      </c>
      <c r="L499">
        <v>41</v>
      </c>
      <c r="M499">
        <v>6</v>
      </c>
      <c r="N499">
        <v>2</v>
      </c>
      <c r="O499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f>Table1_1[[#This Row],[MntWines]]+Table1_1[[#This Row],[MntFruits]]+Table1_1[[#This Row],[MntMeatProducts]]+Table1_1[[#This Row],[MntFishProducts]]+Table1_1[[#This Row],[MntSweetProducts]]+Table1_1[[#This Row],[MntGoldProds]]</f>
        <v>188</v>
      </c>
      <c r="AC499">
        <f>Table1_1[[#This Row],[NumWebPurchases]]+Table1_1[[#This Row],[NumCatalogPurchases]]+Table1_1[[#This Row],[NumStorePurchases]]</f>
        <v>8</v>
      </c>
      <c r="AD499">
        <f>ROUND(IF(Table1_1[[#This Row],[Total_Purchases]]=0,0,(Table1_1[[#This Row],[Total_Spend]]*(Table1_1[[#This Row],[NumWebPurchases]]/Table1_1[[#This Row],[Total_Purchases]]))),2)</f>
        <v>94</v>
      </c>
      <c r="AE499">
        <f>ROUND(IF(Table1_1[[#This Row],[Total_Purchases]]=0,0,(Table1_1[[#This Row],[Total_Spend]]*(Table1_1[[#This Row],[NumStorePurchases]]/Table1_1[[#This Row],[Total_Purchases]]))),2)</f>
        <v>70.5</v>
      </c>
      <c r="AF499">
        <f>ROUND(IF(Table1_1[[#This Row],[Total_Purchases]]=0,0,(Table1_1[[#This Row],[Total_Spend]]*(Table1_1[[#This Row],[NumCatalogPurchases]]/Table1_1[[#This Row],[Total_Purchases]]))),2)</f>
        <v>23.5</v>
      </c>
      <c r="AG4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499" s="6">
        <f ca="1">YEAR(TODAY())-B499</f>
        <v>73</v>
      </c>
      <c r="AI4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499" t="s">
        <v>36</v>
      </c>
    </row>
    <row r="500" spans="1:36" x14ac:dyDescent="0.3">
      <c r="A500">
        <v>2535</v>
      </c>
      <c r="B500">
        <v>1978</v>
      </c>
      <c r="C500" t="s">
        <v>41</v>
      </c>
      <c r="D500" t="s">
        <v>33</v>
      </c>
      <c r="E500">
        <v>88097</v>
      </c>
      <c r="F500">
        <v>1</v>
      </c>
      <c r="G500">
        <v>0</v>
      </c>
      <c r="H500" s="2" t="str">
        <f ca="1">TEXT(Table1_1[[#This Row],[Dt_Customer]],"yyyy-mm-dd")</f>
        <v>2012-08-18</v>
      </c>
      <c r="I500">
        <v>24</v>
      </c>
      <c r="J500">
        <v>163</v>
      </c>
      <c r="K500">
        <v>0</v>
      </c>
      <c r="L500">
        <v>480</v>
      </c>
      <c r="M500">
        <v>0</v>
      </c>
      <c r="N500">
        <v>126</v>
      </c>
      <c r="O500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1</v>
      </c>
      <c r="AA500">
        <v>0</v>
      </c>
      <c r="AB500">
        <f>Table1_1[[#This Row],[MntWines]]+Table1_1[[#This Row],[MntFruits]]+Table1_1[[#This Row],[MntMeatProducts]]+Table1_1[[#This Row],[MntFishProducts]]+Table1_1[[#This Row],[MntSweetProducts]]+Table1_1[[#This Row],[MntGoldProds]]</f>
        <v>844</v>
      </c>
      <c r="AC500">
        <f>Table1_1[[#This Row],[NumWebPurchases]]+Table1_1[[#This Row],[NumCatalogPurchases]]+Table1_1[[#This Row],[NumStorePurchases]]</f>
        <v>19</v>
      </c>
      <c r="AD500">
        <f>ROUND(IF(Table1_1[[#This Row],[Total_Purchases]]=0,0,(Table1_1[[#This Row],[Total_Spend]]*(Table1_1[[#This Row],[NumWebPurchases]]/Table1_1[[#This Row],[Total_Purchases]]))),2)</f>
        <v>266.52999999999997</v>
      </c>
      <c r="AE500">
        <f>ROUND(IF(Table1_1[[#This Row],[Total_Purchases]]=0,0,(Table1_1[[#This Row],[Total_Spend]]*(Table1_1[[#This Row],[NumStorePurchases]]/Table1_1[[#This Row],[Total_Purchases]]))),2)</f>
        <v>355.37</v>
      </c>
      <c r="AF500">
        <f>ROUND(IF(Table1_1[[#This Row],[Total_Purchases]]=0,0,(Table1_1[[#This Row],[Total_Spend]]*(Table1_1[[#This Row],[NumCatalogPurchases]]/Table1_1[[#This Row],[Total_Purchases]]))),2)</f>
        <v>222.11</v>
      </c>
      <c r="AG5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00" s="6">
        <f ca="1">YEAR(TODAY())-B500</f>
        <v>48</v>
      </c>
      <c r="AI5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00" t="s">
        <v>30</v>
      </c>
    </row>
    <row r="501" spans="1:36" x14ac:dyDescent="0.3">
      <c r="A501">
        <v>2541</v>
      </c>
      <c r="B501">
        <v>1976</v>
      </c>
      <c r="C501" t="s">
        <v>28</v>
      </c>
      <c r="D501" t="s">
        <v>33</v>
      </c>
      <c r="E501">
        <v>24027</v>
      </c>
      <c r="F501">
        <v>1</v>
      </c>
      <c r="G501">
        <v>0</v>
      </c>
      <c r="H501" s="2" t="str">
        <f ca="1">TEXT(Table1_1[[#This Row],[Dt_Customer]],"yyyy-mm-dd")</f>
        <v>2013-06-09</v>
      </c>
      <c r="I501">
        <v>7</v>
      </c>
      <c r="J501">
        <v>14</v>
      </c>
      <c r="K501">
        <v>7</v>
      </c>
      <c r="L501">
        <v>11</v>
      </c>
      <c r="M501">
        <v>11</v>
      </c>
      <c r="N501">
        <v>0</v>
      </c>
      <c r="O501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501">
        <f>Table1_1[[#This Row],[NumWebPurchases]]+Table1_1[[#This Row],[NumCatalogPurchases]]+Table1_1[[#This Row],[NumStorePurchases]]</f>
        <v>5</v>
      </c>
      <c r="AD501">
        <f>ROUND(IF(Table1_1[[#This Row],[Total_Purchases]]=0,0,(Table1_1[[#This Row],[Total_Spend]]*(Table1_1[[#This Row],[NumWebPurchases]]/Table1_1[[#This Row],[Total_Purchases]]))),2)</f>
        <v>19.2</v>
      </c>
      <c r="AE501">
        <f>ROUND(IF(Table1_1[[#This Row],[Total_Purchases]]=0,0,(Table1_1[[#This Row],[Total_Spend]]*(Table1_1[[#This Row],[NumStorePurchases]]/Table1_1[[#This Row],[Total_Purchases]]))),2)</f>
        <v>28.8</v>
      </c>
      <c r="AF501">
        <f>ROUND(IF(Table1_1[[#This Row],[Total_Purchases]]=0,0,(Table1_1[[#This Row],[Total_Spend]]*(Table1_1[[#This Row],[NumCatalogPurchases]]/Table1_1[[#This Row],[Total_Purchases]]))),2)</f>
        <v>0</v>
      </c>
      <c r="AG5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01" s="6">
        <f ca="1">YEAR(TODAY())-B501</f>
        <v>50</v>
      </c>
      <c r="AI5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01" t="s">
        <v>30</v>
      </c>
    </row>
    <row r="502" spans="1:36" x14ac:dyDescent="0.3">
      <c r="A502">
        <v>2544</v>
      </c>
      <c r="B502">
        <v>1951</v>
      </c>
      <c r="C502" t="s">
        <v>41</v>
      </c>
      <c r="D502" t="s">
        <v>29</v>
      </c>
      <c r="E502">
        <v>57530</v>
      </c>
      <c r="F502">
        <v>0</v>
      </c>
      <c r="G502">
        <v>1</v>
      </c>
      <c r="H502" s="2" t="str">
        <f ca="1">TEXT(Table1_1[[#This Row],[Dt_Customer]],"yyyy-mm-dd")</f>
        <v>2013-10-12</v>
      </c>
      <c r="I502">
        <v>68</v>
      </c>
      <c r="J502">
        <v>50</v>
      </c>
      <c r="K502">
        <v>1</v>
      </c>
      <c r="L502">
        <v>27</v>
      </c>
      <c r="M502">
        <v>6</v>
      </c>
      <c r="N502">
        <v>7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502">
        <f>Table1_1[[#This Row],[NumWebPurchases]]+Table1_1[[#This Row],[NumCatalogPurchases]]+Table1_1[[#This Row],[NumStorePurchases]]</f>
        <v>6</v>
      </c>
      <c r="AD502">
        <f>ROUND(IF(Table1_1[[#This Row],[Total_Purchases]]=0,0,(Table1_1[[#This Row],[Total_Spend]]*(Table1_1[[#This Row],[NumWebPurchases]]/Table1_1[[#This Row],[Total_Purchases]]))),2)</f>
        <v>15.33</v>
      </c>
      <c r="AE502">
        <f>ROUND(IF(Table1_1[[#This Row],[Total_Purchases]]=0,0,(Table1_1[[#This Row],[Total_Spend]]*(Table1_1[[#This Row],[NumStorePurchases]]/Table1_1[[#This Row],[Total_Purchases]]))),2)</f>
        <v>61.33</v>
      </c>
      <c r="AF502">
        <f>ROUND(IF(Table1_1[[#This Row],[Total_Purchases]]=0,0,(Table1_1[[#This Row],[Total_Spend]]*(Table1_1[[#This Row],[NumCatalogPurchases]]/Table1_1[[#This Row],[Total_Purchases]]))),2)</f>
        <v>15.33</v>
      </c>
      <c r="AG5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02" s="6">
        <f ca="1">YEAR(TODAY())-B502</f>
        <v>75</v>
      </c>
      <c r="AI5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02" t="s">
        <v>40</v>
      </c>
    </row>
    <row r="503" spans="1:36" x14ac:dyDescent="0.3">
      <c r="A503">
        <v>2546</v>
      </c>
      <c r="B503">
        <v>1977</v>
      </c>
      <c r="C503" t="s">
        <v>38</v>
      </c>
      <c r="D503" t="s">
        <v>31</v>
      </c>
      <c r="E503">
        <v>31878</v>
      </c>
      <c r="F503">
        <v>0</v>
      </c>
      <c r="G503">
        <v>1</v>
      </c>
      <c r="H503" s="2" t="str">
        <f ca="1">TEXT(Table1_1[[#This Row],[Dt_Customer]],"yyyy-mm-dd")</f>
        <v>2014-06-22</v>
      </c>
      <c r="I503">
        <v>7</v>
      </c>
      <c r="J503">
        <v>23</v>
      </c>
      <c r="K503">
        <v>4</v>
      </c>
      <c r="L503">
        <v>5</v>
      </c>
      <c r="M503">
        <v>10</v>
      </c>
      <c r="N503">
        <v>5</v>
      </c>
      <c r="O503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503">
        <f>Table1_1[[#This Row],[NumWebPurchases]]+Table1_1[[#This Row],[NumCatalogPurchases]]+Table1_1[[#This Row],[NumStorePurchases]]</f>
        <v>5</v>
      </c>
      <c r="AD503">
        <f>ROUND(IF(Table1_1[[#This Row],[Total_Purchases]]=0,0,(Table1_1[[#This Row],[Total_Spend]]*(Table1_1[[#This Row],[NumWebPurchases]]/Table1_1[[#This Row],[Total_Purchases]]))),2)</f>
        <v>14</v>
      </c>
      <c r="AE503">
        <f>ROUND(IF(Table1_1[[#This Row],[Total_Purchases]]=0,0,(Table1_1[[#This Row],[Total_Spend]]*(Table1_1[[#This Row],[NumStorePurchases]]/Table1_1[[#This Row],[Total_Purchases]]))),2)</f>
        <v>56</v>
      </c>
      <c r="AF503">
        <f>ROUND(IF(Table1_1[[#This Row],[Total_Purchases]]=0,0,(Table1_1[[#This Row],[Total_Spend]]*(Table1_1[[#This Row],[NumCatalogPurchases]]/Table1_1[[#This Row],[Total_Purchases]]))),2)</f>
        <v>0</v>
      </c>
      <c r="AG5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03" s="6">
        <f ca="1">YEAR(TODAY())-B503</f>
        <v>49</v>
      </c>
      <c r="AI5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03" t="s">
        <v>30</v>
      </c>
    </row>
    <row r="504" spans="1:36" x14ac:dyDescent="0.3">
      <c r="A504">
        <v>2549</v>
      </c>
      <c r="B504">
        <v>1983</v>
      </c>
      <c r="C504" t="s">
        <v>37</v>
      </c>
      <c r="D504" t="s">
        <v>35</v>
      </c>
      <c r="E504">
        <v>21840</v>
      </c>
      <c r="F504">
        <v>1</v>
      </c>
      <c r="G504">
        <v>0</v>
      </c>
      <c r="H504" s="2" t="str">
        <f ca="1">TEXT(Table1_1[[#This Row],[Dt_Customer]],"yyyy-mm-dd")</f>
        <v>2013-07-21</v>
      </c>
      <c r="I504">
        <v>80</v>
      </c>
      <c r="J504">
        <v>17</v>
      </c>
      <c r="K504">
        <v>0</v>
      </c>
      <c r="L504">
        <v>9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f>Table1_1[[#This Row],[MntWines]]+Table1_1[[#This Row],[MntFruits]]+Table1_1[[#This Row],[MntMeatProducts]]+Table1_1[[#This Row],[MntFishProducts]]+Table1_1[[#This Row],[MntSweetProducts]]+Table1_1[[#This Row],[MntGoldProds]]</f>
        <v>27</v>
      </c>
      <c r="AC504">
        <f>Table1_1[[#This Row],[NumWebPurchases]]+Table1_1[[#This Row],[NumCatalogPurchases]]+Table1_1[[#This Row],[NumStorePurchases]]</f>
        <v>4</v>
      </c>
      <c r="AD504">
        <f>ROUND(IF(Table1_1[[#This Row],[Total_Purchases]]=0,0,(Table1_1[[#This Row],[Total_Spend]]*(Table1_1[[#This Row],[NumWebPurchases]]/Table1_1[[#This Row],[Total_Purchases]]))),2)</f>
        <v>6.75</v>
      </c>
      <c r="AE504">
        <f>ROUND(IF(Table1_1[[#This Row],[Total_Purchases]]=0,0,(Table1_1[[#This Row],[Total_Spend]]*(Table1_1[[#This Row],[NumStorePurchases]]/Table1_1[[#This Row],[Total_Purchases]]))),2)</f>
        <v>20.25</v>
      </c>
      <c r="AF504">
        <f>ROUND(IF(Table1_1[[#This Row],[Total_Purchases]]=0,0,(Table1_1[[#This Row],[Total_Spend]]*(Table1_1[[#This Row],[NumCatalogPurchases]]/Table1_1[[#This Row],[Total_Purchases]]))),2)</f>
        <v>0</v>
      </c>
      <c r="AG5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04" s="6">
        <f ca="1">YEAR(TODAY())-B504</f>
        <v>43</v>
      </c>
      <c r="AI5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04" t="s">
        <v>30</v>
      </c>
    </row>
    <row r="505" spans="1:36" x14ac:dyDescent="0.3">
      <c r="A505">
        <v>2552</v>
      </c>
      <c r="B505">
        <v>1955</v>
      </c>
      <c r="C505" t="s">
        <v>37</v>
      </c>
      <c r="D505" t="s">
        <v>31</v>
      </c>
      <c r="E505">
        <v>55521</v>
      </c>
      <c r="F505">
        <v>1</v>
      </c>
      <c r="G505">
        <v>2</v>
      </c>
      <c r="H505" s="2" t="str">
        <f ca="1">TEXT(Table1_1[[#This Row],[Dt_Customer]],"yyyy-mm-dd")</f>
        <v>2013-10-22</v>
      </c>
      <c r="I505">
        <v>11</v>
      </c>
      <c r="J505">
        <v>416</v>
      </c>
      <c r="K505">
        <v>0</v>
      </c>
      <c r="L505">
        <v>26</v>
      </c>
      <c r="M505">
        <v>0</v>
      </c>
      <c r="N505">
        <v>0</v>
      </c>
      <c r="O505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f>Table1_1[[#This Row],[MntWines]]+Table1_1[[#This Row],[MntFruits]]+Table1_1[[#This Row],[MntMeatProducts]]+Table1_1[[#This Row],[MntFishProducts]]+Table1_1[[#This Row],[MntSweetProducts]]+Table1_1[[#This Row],[MntGoldProds]]</f>
        <v>446</v>
      </c>
      <c r="AC505">
        <f>Table1_1[[#This Row],[NumWebPurchases]]+Table1_1[[#This Row],[NumCatalogPurchases]]+Table1_1[[#This Row],[NumStorePurchases]]</f>
        <v>15</v>
      </c>
      <c r="AD505">
        <f>ROUND(IF(Table1_1[[#This Row],[Total_Purchases]]=0,0,(Table1_1[[#This Row],[Total_Spend]]*(Table1_1[[#This Row],[NumWebPurchases]]/Table1_1[[#This Row],[Total_Purchases]]))),2)</f>
        <v>178.4</v>
      </c>
      <c r="AE505">
        <f>ROUND(IF(Table1_1[[#This Row],[Total_Purchases]]=0,0,(Table1_1[[#This Row],[Total_Spend]]*(Table1_1[[#This Row],[NumStorePurchases]]/Table1_1[[#This Row],[Total_Purchases]]))),2)</f>
        <v>178.4</v>
      </c>
      <c r="AF505">
        <f>ROUND(IF(Table1_1[[#This Row],[Total_Purchases]]=0,0,(Table1_1[[#This Row],[Total_Spend]]*(Table1_1[[#This Row],[NumCatalogPurchases]]/Table1_1[[#This Row],[Total_Purchases]]))),2)</f>
        <v>89.2</v>
      </c>
      <c r="AG5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05" s="6">
        <f ca="1">YEAR(TODAY())-B505</f>
        <v>71</v>
      </c>
      <c r="AI5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05" t="s">
        <v>30</v>
      </c>
    </row>
    <row r="506" spans="1:36" x14ac:dyDescent="0.3">
      <c r="A506">
        <v>2557</v>
      </c>
      <c r="B506">
        <v>1970</v>
      </c>
      <c r="C506" t="s">
        <v>41</v>
      </c>
      <c r="D506" t="s">
        <v>31</v>
      </c>
      <c r="E506">
        <v>29548</v>
      </c>
      <c r="F506">
        <v>1</v>
      </c>
      <c r="G506">
        <v>0</v>
      </c>
      <c r="H506" s="2" t="str">
        <f ca="1">TEXT(Table1_1[[#This Row],[Dt_Customer]],"yyyy-mm-dd")</f>
        <v>2013-08-29</v>
      </c>
      <c r="I506">
        <v>52</v>
      </c>
      <c r="J506">
        <v>7</v>
      </c>
      <c r="K506">
        <v>1</v>
      </c>
      <c r="L506">
        <v>6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506">
        <f>Table1_1[[#This Row],[NumWebPurchases]]+Table1_1[[#This Row],[NumCatalogPurchases]]+Table1_1[[#This Row],[NumStorePurchases]]</f>
        <v>4</v>
      </c>
      <c r="AD506">
        <f>ROUND(IF(Table1_1[[#This Row],[Total_Purchases]]=0,0,(Table1_1[[#This Row],[Total_Spend]]*(Table1_1[[#This Row],[NumWebPurchases]]/Table1_1[[#This Row],[Total_Purchases]]))),2)</f>
        <v>7.25</v>
      </c>
      <c r="AE506">
        <f>ROUND(IF(Table1_1[[#This Row],[Total_Purchases]]=0,0,(Table1_1[[#This Row],[Total_Spend]]*(Table1_1[[#This Row],[NumStorePurchases]]/Table1_1[[#This Row],[Total_Purchases]]))),2)</f>
        <v>14.5</v>
      </c>
      <c r="AF506">
        <f>ROUND(IF(Table1_1[[#This Row],[Total_Purchases]]=0,0,(Table1_1[[#This Row],[Total_Spend]]*(Table1_1[[#This Row],[NumCatalogPurchases]]/Table1_1[[#This Row],[Total_Purchases]]))),2)</f>
        <v>7.25</v>
      </c>
      <c r="AG5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06" s="6">
        <f ca="1">YEAR(TODAY())-B506</f>
        <v>56</v>
      </c>
      <c r="AI5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06" t="s">
        <v>30</v>
      </c>
    </row>
    <row r="507" spans="1:36" x14ac:dyDescent="0.3">
      <c r="A507">
        <v>2561</v>
      </c>
      <c r="B507">
        <v>1966</v>
      </c>
      <c r="C507" t="s">
        <v>28</v>
      </c>
      <c r="D507" t="s">
        <v>31</v>
      </c>
      <c r="E507">
        <v>63810</v>
      </c>
      <c r="F507">
        <v>0</v>
      </c>
      <c r="G507">
        <v>1</v>
      </c>
      <c r="H507" s="2" t="str">
        <f ca="1">TEXT(Table1_1[[#This Row],[Dt_Customer]],"yyyy-mm-dd")</f>
        <v>2012-11-11</v>
      </c>
      <c r="I507">
        <v>45</v>
      </c>
      <c r="J507">
        <v>977</v>
      </c>
      <c r="K507">
        <v>12</v>
      </c>
      <c r="L507">
        <v>253</v>
      </c>
      <c r="M507">
        <v>16</v>
      </c>
      <c r="N507">
        <v>12</v>
      </c>
      <c r="O507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f>Table1_1[[#This Row],[MntWines]]+Table1_1[[#This Row],[MntFruits]]+Table1_1[[#This Row],[MntMeatProducts]]+Table1_1[[#This Row],[MntFishProducts]]+Table1_1[[#This Row],[MntSweetProducts]]+Table1_1[[#This Row],[MntGoldProds]]</f>
        <v>1371</v>
      </c>
      <c r="AC507">
        <f>Table1_1[[#This Row],[NumWebPurchases]]+Table1_1[[#This Row],[NumCatalogPurchases]]+Table1_1[[#This Row],[NumStorePurchases]]</f>
        <v>19</v>
      </c>
      <c r="AD507">
        <f>ROUND(IF(Table1_1[[#This Row],[Total_Purchases]]=0,0,(Table1_1[[#This Row],[Total_Spend]]*(Table1_1[[#This Row],[NumWebPurchases]]/Table1_1[[#This Row],[Total_Purchases]]))),2)</f>
        <v>288.63</v>
      </c>
      <c r="AE507">
        <f>ROUND(IF(Table1_1[[#This Row],[Total_Purchases]]=0,0,(Table1_1[[#This Row],[Total_Spend]]*(Table1_1[[#This Row],[NumStorePurchases]]/Table1_1[[#This Row],[Total_Purchases]]))),2)</f>
        <v>865.89</v>
      </c>
      <c r="AF507">
        <f>ROUND(IF(Table1_1[[#This Row],[Total_Purchases]]=0,0,(Table1_1[[#This Row],[Total_Spend]]*(Table1_1[[#This Row],[NumCatalogPurchases]]/Table1_1[[#This Row],[Total_Purchases]]))),2)</f>
        <v>216.47</v>
      </c>
      <c r="AG5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07" s="6">
        <f ca="1">YEAR(TODAY())-B507</f>
        <v>60</v>
      </c>
      <c r="AI5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07" t="s">
        <v>39</v>
      </c>
    </row>
    <row r="508" spans="1:36" x14ac:dyDescent="0.3">
      <c r="A508">
        <v>2563</v>
      </c>
      <c r="B508">
        <v>1961</v>
      </c>
      <c r="C508" t="s">
        <v>44</v>
      </c>
      <c r="D508" t="s">
        <v>33</v>
      </c>
      <c r="E508">
        <v>28249</v>
      </c>
      <c r="F508">
        <v>0</v>
      </c>
      <c r="G508">
        <v>0</v>
      </c>
      <c r="H508" s="2" t="str">
        <f ca="1">TEXT(Table1_1[[#This Row],[Dt_Customer]],"yyyy-mm-dd")</f>
        <v>2014-06-15</v>
      </c>
      <c r="I508">
        <v>80</v>
      </c>
      <c r="J508">
        <v>1</v>
      </c>
      <c r="K508">
        <v>9</v>
      </c>
      <c r="L508">
        <v>7</v>
      </c>
      <c r="M508">
        <v>2</v>
      </c>
      <c r="N508">
        <v>14</v>
      </c>
      <c r="O508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508">
        <f>Table1_1[[#This Row],[NumWebPurchases]]+Table1_1[[#This Row],[NumCatalogPurchases]]+Table1_1[[#This Row],[NumStorePurchases]]</f>
        <v>5</v>
      </c>
      <c r="AD508">
        <f>ROUND(IF(Table1_1[[#This Row],[Total_Purchases]]=0,0,(Table1_1[[#This Row],[Total_Spend]]*(Table1_1[[#This Row],[NumWebPurchases]]/Table1_1[[#This Row],[Total_Purchases]]))),2)</f>
        <v>17.2</v>
      </c>
      <c r="AE508">
        <f>ROUND(IF(Table1_1[[#This Row],[Total_Purchases]]=0,0,(Table1_1[[#This Row],[Total_Spend]]*(Table1_1[[#This Row],[NumStorePurchases]]/Table1_1[[#This Row],[Total_Purchases]]))),2)</f>
        <v>25.8</v>
      </c>
      <c r="AF508">
        <f>ROUND(IF(Table1_1[[#This Row],[Total_Purchases]]=0,0,(Table1_1[[#This Row],[Total_Spend]]*(Table1_1[[#This Row],[NumCatalogPurchases]]/Table1_1[[#This Row],[Total_Purchases]]))),2)</f>
        <v>0</v>
      </c>
      <c r="AG5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08" s="6">
        <f ca="1">YEAR(TODAY())-B508</f>
        <v>65</v>
      </c>
      <c r="AI5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08" t="s">
        <v>40</v>
      </c>
    </row>
    <row r="509" spans="1:36" x14ac:dyDescent="0.3">
      <c r="A509">
        <v>2564</v>
      </c>
      <c r="B509">
        <v>1953</v>
      </c>
      <c r="C509" t="s">
        <v>28</v>
      </c>
      <c r="D509" t="s">
        <v>35</v>
      </c>
      <c r="E509">
        <v>61278</v>
      </c>
      <c r="F509">
        <v>0</v>
      </c>
      <c r="G509">
        <v>1</v>
      </c>
      <c r="H509" s="2" t="str">
        <f ca="1">TEXT(Table1_1[[#This Row],[Dt_Customer]],"yyyy-mm-dd")</f>
        <v>2014-01-04</v>
      </c>
      <c r="I509">
        <v>87</v>
      </c>
      <c r="J509">
        <v>111</v>
      </c>
      <c r="K509">
        <v>3</v>
      </c>
      <c r="L509">
        <v>28</v>
      </c>
      <c r="M509">
        <v>2</v>
      </c>
      <c r="N509">
        <v>6</v>
      </c>
      <c r="O509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f>Table1_1[[#This Row],[MntWines]]+Table1_1[[#This Row],[MntFruits]]+Table1_1[[#This Row],[MntMeatProducts]]+Table1_1[[#This Row],[MntFishProducts]]+Table1_1[[#This Row],[MntSweetProducts]]+Table1_1[[#This Row],[MntGoldProds]]</f>
        <v>165</v>
      </c>
      <c r="AC509">
        <f>Table1_1[[#This Row],[NumWebPurchases]]+Table1_1[[#This Row],[NumCatalogPurchases]]+Table1_1[[#This Row],[NumStorePurchases]]</f>
        <v>8</v>
      </c>
      <c r="AD509">
        <f>ROUND(IF(Table1_1[[#This Row],[Total_Purchases]]=0,0,(Table1_1[[#This Row],[Total_Spend]]*(Table1_1[[#This Row],[NumWebPurchases]]/Table1_1[[#This Row],[Total_Purchases]]))),2)</f>
        <v>61.88</v>
      </c>
      <c r="AE509">
        <f>ROUND(IF(Table1_1[[#This Row],[Total_Purchases]]=0,0,(Table1_1[[#This Row],[Total_Spend]]*(Table1_1[[#This Row],[NumStorePurchases]]/Table1_1[[#This Row],[Total_Purchases]]))),2)</f>
        <v>82.5</v>
      </c>
      <c r="AF509">
        <f>ROUND(IF(Table1_1[[#This Row],[Total_Purchases]]=0,0,(Table1_1[[#This Row],[Total_Spend]]*(Table1_1[[#This Row],[NumCatalogPurchases]]/Table1_1[[#This Row],[Total_Purchases]]))),2)</f>
        <v>20.63</v>
      </c>
      <c r="AG5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09" s="6">
        <f ca="1">YEAR(TODAY())-B509</f>
        <v>73</v>
      </c>
      <c r="AI5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09" t="s">
        <v>30</v>
      </c>
    </row>
    <row r="510" spans="1:36" x14ac:dyDescent="0.3">
      <c r="A510">
        <v>2565</v>
      </c>
      <c r="B510">
        <v>1955</v>
      </c>
      <c r="C510" t="s">
        <v>41</v>
      </c>
      <c r="D510" t="s">
        <v>29</v>
      </c>
      <c r="E510">
        <v>70638</v>
      </c>
      <c r="F510">
        <v>0</v>
      </c>
      <c r="G510">
        <v>0</v>
      </c>
      <c r="H510" s="2" t="str">
        <f ca="1">TEXT(Table1_1[[#This Row],[Dt_Customer]],"yyyy-mm-dd")</f>
        <v>2013-06-01</v>
      </c>
      <c r="I510">
        <v>69</v>
      </c>
      <c r="J510">
        <v>1016</v>
      </c>
      <c r="K510">
        <v>12</v>
      </c>
      <c r="L510">
        <v>215</v>
      </c>
      <c r="M510">
        <v>16</v>
      </c>
      <c r="N510">
        <v>12</v>
      </c>
      <c r="O510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f>Table1_1[[#This Row],[MntWines]]+Table1_1[[#This Row],[MntFruits]]+Table1_1[[#This Row],[MntMeatProducts]]+Table1_1[[#This Row],[MntFishProducts]]+Table1_1[[#This Row],[MntSweetProducts]]+Table1_1[[#This Row],[MntGoldProds]]</f>
        <v>1334</v>
      </c>
      <c r="AC510">
        <f>Table1_1[[#This Row],[NumWebPurchases]]+Table1_1[[#This Row],[NumCatalogPurchases]]+Table1_1[[#This Row],[NumStorePurchases]]</f>
        <v>19</v>
      </c>
      <c r="AD510">
        <f>ROUND(IF(Table1_1[[#This Row],[Total_Purchases]]=0,0,(Table1_1[[#This Row],[Total_Spend]]*(Table1_1[[#This Row],[NumWebPurchases]]/Table1_1[[#This Row],[Total_Purchases]]))),2)</f>
        <v>280.83999999999997</v>
      </c>
      <c r="AE510">
        <f>ROUND(IF(Table1_1[[#This Row],[Total_Purchases]]=0,0,(Table1_1[[#This Row],[Total_Spend]]*(Table1_1[[#This Row],[NumStorePurchases]]/Table1_1[[#This Row],[Total_Purchases]]))),2)</f>
        <v>702.11</v>
      </c>
      <c r="AF510">
        <f>ROUND(IF(Table1_1[[#This Row],[Total_Purchases]]=0,0,(Table1_1[[#This Row],[Total_Spend]]*(Table1_1[[#This Row],[NumCatalogPurchases]]/Table1_1[[#This Row],[Total_Purchases]]))),2)</f>
        <v>351.05</v>
      </c>
      <c r="AG5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10" s="6">
        <f ca="1">YEAR(TODAY())-B510</f>
        <v>71</v>
      </c>
      <c r="AI5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10" t="s">
        <v>43</v>
      </c>
    </row>
    <row r="511" spans="1:36" x14ac:dyDescent="0.3">
      <c r="A511">
        <v>2569</v>
      </c>
      <c r="B511">
        <v>1987</v>
      </c>
      <c r="C511" t="s">
        <v>28</v>
      </c>
      <c r="D511" t="s">
        <v>33</v>
      </c>
      <c r="E511">
        <v>17323</v>
      </c>
      <c r="F511">
        <v>0</v>
      </c>
      <c r="G511">
        <v>0</v>
      </c>
      <c r="H511" s="2" t="str">
        <f ca="1">TEXT(Table1_1[[#This Row],[Dt_Customer]],"yyyy-mm-dd")</f>
        <v>2012-10-10</v>
      </c>
      <c r="I511">
        <v>38</v>
      </c>
      <c r="J511">
        <v>3</v>
      </c>
      <c r="K511">
        <v>14</v>
      </c>
      <c r="L511">
        <v>17</v>
      </c>
      <c r="M511">
        <v>6</v>
      </c>
      <c r="N511">
        <v>1</v>
      </c>
      <c r="O511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511">
        <f>Table1_1[[#This Row],[NumWebPurchases]]+Table1_1[[#This Row],[NumCatalogPurchases]]+Table1_1[[#This Row],[NumStorePurchases]]</f>
        <v>4</v>
      </c>
      <c r="AD511">
        <f>ROUND(IF(Table1_1[[#This Row],[Total_Purchases]]=0,0,(Table1_1[[#This Row],[Total_Spend]]*(Table1_1[[#This Row],[NumWebPurchases]]/Table1_1[[#This Row],[Total_Purchases]]))),2)</f>
        <v>11.5</v>
      </c>
      <c r="AE511">
        <f>ROUND(IF(Table1_1[[#This Row],[Total_Purchases]]=0,0,(Table1_1[[#This Row],[Total_Spend]]*(Table1_1[[#This Row],[NumStorePurchases]]/Table1_1[[#This Row],[Total_Purchases]]))),2)</f>
        <v>34.5</v>
      </c>
      <c r="AF511">
        <f>ROUND(IF(Table1_1[[#This Row],[Total_Purchases]]=0,0,(Table1_1[[#This Row],[Total_Spend]]*(Table1_1[[#This Row],[NumCatalogPurchases]]/Table1_1[[#This Row],[Total_Purchases]]))),2)</f>
        <v>0</v>
      </c>
      <c r="AG5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11" s="6">
        <f ca="1">YEAR(TODAY())-B511</f>
        <v>39</v>
      </c>
      <c r="AI5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11" t="s">
        <v>34</v>
      </c>
    </row>
    <row r="512" spans="1:36" x14ac:dyDescent="0.3">
      <c r="A512">
        <v>2570</v>
      </c>
      <c r="B512">
        <v>1968</v>
      </c>
      <c r="C512" t="s">
        <v>28</v>
      </c>
      <c r="D512" t="s">
        <v>35</v>
      </c>
      <c r="E512">
        <v>56534</v>
      </c>
      <c r="F512">
        <v>0</v>
      </c>
      <c r="G512">
        <v>1</v>
      </c>
      <c r="H512" s="2" t="str">
        <f ca="1">TEXT(Table1_1[[#This Row],[Dt_Customer]],"yyyy-mm-dd")</f>
        <v>2013-07-23</v>
      </c>
      <c r="I512">
        <v>35</v>
      </c>
      <c r="J512">
        <v>691</v>
      </c>
      <c r="K512">
        <v>7</v>
      </c>
      <c r="L512">
        <v>61</v>
      </c>
      <c r="M512">
        <v>10</v>
      </c>
      <c r="N512">
        <v>0</v>
      </c>
      <c r="O51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f>Table1_1[[#This Row],[MntWines]]+Table1_1[[#This Row],[MntFruits]]+Table1_1[[#This Row],[MntMeatProducts]]+Table1_1[[#This Row],[MntFishProducts]]+Table1_1[[#This Row],[MntSweetProducts]]+Table1_1[[#This Row],[MntGoldProds]]</f>
        <v>815</v>
      </c>
      <c r="AC512">
        <f>Table1_1[[#This Row],[NumWebPurchases]]+Table1_1[[#This Row],[NumCatalogPurchases]]+Table1_1[[#This Row],[NumStorePurchases]]</f>
        <v>21</v>
      </c>
      <c r="AD512">
        <f>ROUND(IF(Table1_1[[#This Row],[Total_Purchases]]=0,0,(Table1_1[[#This Row],[Total_Spend]]*(Table1_1[[#This Row],[NumWebPurchases]]/Table1_1[[#This Row],[Total_Purchases]]))),2)</f>
        <v>388.1</v>
      </c>
      <c r="AE512">
        <f>ROUND(IF(Table1_1[[#This Row],[Total_Purchases]]=0,0,(Table1_1[[#This Row],[Total_Spend]]*(Table1_1[[#This Row],[NumStorePurchases]]/Table1_1[[#This Row],[Total_Purchases]]))),2)</f>
        <v>271.67</v>
      </c>
      <c r="AF512">
        <f>ROUND(IF(Table1_1[[#This Row],[Total_Purchases]]=0,0,(Table1_1[[#This Row],[Total_Spend]]*(Table1_1[[#This Row],[NumCatalogPurchases]]/Table1_1[[#This Row],[Total_Purchases]]))),2)</f>
        <v>155.24</v>
      </c>
      <c r="AG5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12" s="6">
        <f ca="1">YEAR(TODAY())-B512</f>
        <v>58</v>
      </c>
      <c r="AI5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12" t="s">
        <v>30</v>
      </c>
    </row>
    <row r="513" spans="1:36" x14ac:dyDescent="0.3">
      <c r="A513">
        <v>2574</v>
      </c>
      <c r="B513">
        <v>1977</v>
      </c>
      <c r="C513" t="s">
        <v>37</v>
      </c>
      <c r="D513" t="s">
        <v>33</v>
      </c>
      <c r="E513">
        <v>61996</v>
      </c>
      <c r="F513">
        <v>0</v>
      </c>
      <c r="G513">
        <v>1</v>
      </c>
      <c r="H513" s="2" t="str">
        <f ca="1">TEXT(Table1_1[[#This Row],[Dt_Customer]],"yyyy-mm-dd")</f>
        <v>2013-01-31</v>
      </c>
      <c r="I513">
        <v>27</v>
      </c>
      <c r="J513">
        <v>1050</v>
      </c>
      <c r="K513">
        <v>12</v>
      </c>
      <c r="L513">
        <v>144</v>
      </c>
      <c r="M513">
        <v>0</v>
      </c>
      <c r="N513">
        <v>0</v>
      </c>
      <c r="O513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f>Table1_1[[#This Row],[MntWines]]+Table1_1[[#This Row],[MntFruits]]+Table1_1[[#This Row],[MntMeatProducts]]+Table1_1[[#This Row],[MntFishProducts]]+Table1_1[[#This Row],[MntSweetProducts]]+Table1_1[[#This Row],[MntGoldProds]]</f>
        <v>1230</v>
      </c>
      <c r="AC513">
        <f>Table1_1[[#This Row],[NumWebPurchases]]+Table1_1[[#This Row],[NumCatalogPurchases]]+Table1_1[[#This Row],[NumStorePurchases]]</f>
        <v>18</v>
      </c>
      <c r="AD513">
        <f>ROUND(IF(Table1_1[[#This Row],[Total_Purchases]]=0,0,(Table1_1[[#This Row],[Total_Spend]]*(Table1_1[[#This Row],[NumWebPurchases]]/Table1_1[[#This Row],[Total_Purchases]]))),2)</f>
        <v>410</v>
      </c>
      <c r="AE513">
        <f>ROUND(IF(Table1_1[[#This Row],[Total_Purchases]]=0,0,(Table1_1[[#This Row],[Total_Spend]]*(Table1_1[[#This Row],[NumStorePurchases]]/Table1_1[[#This Row],[Total_Purchases]]))),2)</f>
        <v>546.66999999999996</v>
      </c>
      <c r="AF513">
        <f>ROUND(IF(Table1_1[[#This Row],[Total_Purchases]]=0,0,(Table1_1[[#This Row],[Total_Spend]]*(Table1_1[[#This Row],[NumCatalogPurchases]]/Table1_1[[#This Row],[Total_Purchases]]))),2)</f>
        <v>273.33</v>
      </c>
      <c r="AG5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13" s="6">
        <f ca="1">YEAR(TODAY())-B513</f>
        <v>49</v>
      </c>
      <c r="AI5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13" t="s">
        <v>30</v>
      </c>
    </row>
    <row r="514" spans="1:36" x14ac:dyDescent="0.3">
      <c r="A514">
        <v>2579</v>
      </c>
      <c r="B514">
        <v>1957</v>
      </c>
      <c r="C514" t="s">
        <v>28</v>
      </c>
      <c r="D514" t="s">
        <v>33</v>
      </c>
      <c r="E514">
        <v>71113</v>
      </c>
      <c r="F514">
        <v>0</v>
      </c>
      <c r="G514">
        <v>1</v>
      </c>
      <c r="H514" s="2" t="str">
        <f ca="1">TEXT(Table1_1[[#This Row],[Dt_Customer]],"yyyy-mm-dd")</f>
        <v>2013-12-17</v>
      </c>
      <c r="I514">
        <v>95</v>
      </c>
      <c r="J514">
        <v>495</v>
      </c>
      <c r="K514">
        <v>33</v>
      </c>
      <c r="L514">
        <v>255</v>
      </c>
      <c r="M514">
        <v>11</v>
      </c>
      <c r="N514">
        <v>33</v>
      </c>
      <c r="O514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f>Table1_1[[#This Row],[MntWines]]+Table1_1[[#This Row],[MntFruits]]+Table1_1[[#This Row],[MntMeatProducts]]+Table1_1[[#This Row],[MntFishProducts]]+Table1_1[[#This Row],[MntSweetProducts]]+Table1_1[[#This Row],[MntGoldProds]]</f>
        <v>835</v>
      </c>
      <c r="AC514">
        <f>Table1_1[[#This Row],[NumWebPurchases]]+Table1_1[[#This Row],[NumCatalogPurchases]]+Table1_1[[#This Row],[NumStorePurchases]]</f>
        <v>22</v>
      </c>
      <c r="AD514">
        <f>ROUND(IF(Table1_1[[#This Row],[Total_Purchases]]=0,0,(Table1_1[[#This Row],[Total_Spend]]*(Table1_1[[#This Row],[NumWebPurchases]]/Table1_1[[#This Row],[Total_Purchases]]))),2)</f>
        <v>227.73</v>
      </c>
      <c r="AE514">
        <f>ROUND(IF(Table1_1[[#This Row],[Total_Purchases]]=0,0,(Table1_1[[#This Row],[Total_Spend]]*(Table1_1[[#This Row],[NumStorePurchases]]/Table1_1[[#This Row],[Total_Purchases]]))),2)</f>
        <v>341.59</v>
      </c>
      <c r="AF514">
        <f>ROUND(IF(Table1_1[[#This Row],[Total_Purchases]]=0,0,(Table1_1[[#This Row],[Total_Spend]]*(Table1_1[[#This Row],[NumCatalogPurchases]]/Table1_1[[#This Row],[Total_Purchases]]))),2)</f>
        <v>265.68</v>
      </c>
      <c r="AG5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14" s="6">
        <f ca="1">YEAR(TODAY())-B514</f>
        <v>69</v>
      </c>
      <c r="AI5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14" t="s">
        <v>30</v>
      </c>
    </row>
    <row r="515" spans="1:36" x14ac:dyDescent="0.3">
      <c r="A515">
        <v>2587</v>
      </c>
      <c r="B515">
        <v>1972</v>
      </c>
      <c r="C515" t="s">
        <v>37</v>
      </c>
      <c r="D515" t="s">
        <v>33</v>
      </c>
      <c r="E515">
        <v>29791</v>
      </c>
      <c r="F515">
        <v>1</v>
      </c>
      <c r="G515">
        <v>0</v>
      </c>
      <c r="H515" s="2" t="str">
        <f ca="1">TEXT(Table1_1[[#This Row],[Dt_Customer]],"yyyy-mm-dd")</f>
        <v>2014-05-15</v>
      </c>
      <c r="I515">
        <v>21</v>
      </c>
      <c r="J515">
        <v>14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515">
        <f>Table1_1[[#This Row],[NumWebPurchases]]+Table1_1[[#This Row],[NumCatalogPurchases]]+Table1_1[[#This Row],[NumStorePurchases]]</f>
        <v>5</v>
      </c>
      <c r="AD515">
        <f>ROUND(IF(Table1_1[[#This Row],[Total_Purchases]]=0,0,(Table1_1[[#This Row],[Total_Spend]]*(Table1_1[[#This Row],[NumWebPurchases]]/Table1_1[[#This Row],[Total_Purchases]]))),2)</f>
        <v>8</v>
      </c>
      <c r="AE515">
        <f>ROUND(IF(Table1_1[[#This Row],[Total_Purchases]]=0,0,(Table1_1[[#This Row],[Total_Spend]]*(Table1_1[[#This Row],[NumStorePurchases]]/Table1_1[[#This Row],[Total_Purchases]]))),2)</f>
        <v>12</v>
      </c>
      <c r="AF515">
        <f>ROUND(IF(Table1_1[[#This Row],[Total_Purchases]]=0,0,(Table1_1[[#This Row],[Total_Spend]]*(Table1_1[[#This Row],[NumCatalogPurchases]]/Table1_1[[#This Row],[Total_Purchases]]))),2)</f>
        <v>0</v>
      </c>
      <c r="AG5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15" s="6">
        <f ca="1">YEAR(TODAY())-B515</f>
        <v>54</v>
      </c>
      <c r="AI5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15" t="s">
        <v>36</v>
      </c>
    </row>
    <row r="516" spans="1:36" x14ac:dyDescent="0.3">
      <c r="A516">
        <v>2589</v>
      </c>
      <c r="B516">
        <v>1972</v>
      </c>
      <c r="C516" t="s">
        <v>28</v>
      </c>
      <c r="D516" t="s">
        <v>29</v>
      </c>
      <c r="E516">
        <v>26759</v>
      </c>
      <c r="F516">
        <v>1</v>
      </c>
      <c r="G516">
        <v>0</v>
      </c>
      <c r="H516" s="2" t="str">
        <f ca="1">TEXT(Table1_1[[#This Row],[Dt_Customer]],"yyyy-mm-dd")</f>
        <v>2014-02-07</v>
      </c>
      <c r="I516">
        <v>65</v>
      </c>
      <c r="J516">
        <v>25</v>
      </c>
      <c r="K516">
        <v>3</v>
      </c>
      <c r="L516">
        <v>16</v>
      </c>
      <c r="M516">
        <v>8</v>
      </c>
      <c r="N516">
        <v>5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516">
        <f>Table1_1[[#This Row],[NumWebPurchases]]+Table1_1[[#This Row],[NumCatalogPurchases]]+Table1_1[[#This Row],[NumStorePurchases]]</f>
        <v>6</v>
      </c>
      <c r="AD516">
        <f>ROUND(IF(Table1_1[[#This Row],[Total_Purchases]]=0,0,(Table1_1[[#This Row],[Total_Spend]]*(Table1_1[[#This Row],[NumWebPurchases]]/Table1_1[[#This Row],[Total_Purchases]]))),2)</f>
        <v>19.670000000000002</v>
      </c>
      <c r="AE516">
        <f>ROUND(IF(Table1_1[[#This Row],[Total_Purchases]]=0,0,(Table1_1[[#This Row],[Total_Spend]]*(Table1_1[[#This Row],[NumStorePurchases]]/Table1_1[[#This Row],[Total_Purchases]]))),2)</f>
        <v>29.5</v>
      </c>
      <c r="AF516">
        <f>ROUND(IF(Table1_1[[#This Row],[Total_Purchases]]=0,0,(Table1_1[[#This Row],[Total_Spend]]*(Table1_1[[#This Row],[NumCatalogPurchases]]/Table1_1[[#This Row],[Total_Purchases]]))),2)</f>
        <v>9.83</v>
      </c>
      <c r="AG5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16" s="6">
        <f ca="1">YEAR(TODAY())-B516</f>
        <v>54</v>
      </c>
      <c r="AI5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16" t="s">
        <v>36</v>
      </c>
    </row>
    <row r="517" spans="1:36" x14ac:dyDescent="0.3">
      <c r="A517">
        <v>2591</v>
      </c>
      <c r="B517">
        <v>1959</v>
      </c>
      <c r="C517" t="s">
        <v>28</v>
      </c>
      <c r="D517" t="s">
        <v>42</v>
      </c>
      <c r="E517">
        <v>76320</v>
      </c>
      <c r="F517">
        <v>0</v>
      </c>
      <c r="G517">
        <v>1</v>
      </c>
      <c r="H517" s="2" t="str">
        <f ca="1">TEXT(Table1_1[[#This Row],[Dt_Customer]],"yyyy-mm-dd")</f>
        <v>2014-06-22</v>
      </c>
      <c r="I517">
        <v>49</v>
      </c>
      <c r="J517">
        <v>526</v>
      </c>
      <c r="K517">
        <v>35</v>
      </c>
      <c r="L517">
        <v>214</v>
      </c>
      <c r="M517">
        <v>69</v>
      </c>
      <c r="N517">
        <v>53</v>
      </c>
      <c r="O517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f>Table1_1[[#This Row],[MntWines]]+Table1_1[[#This Row],[MntFruits]]+Table1_1[[#This Row],[MntMeatProducts]]+Table1_1[[#This Row],[MntFishProducts]]+Table1_1[[#This Row],[MntSweetProducts]]+Table1_1[[#This Row],[MntGoldProds]]</f>
        <v>932</v>
      </c>
      <c r="AC517">
        <f>Table1_1[[#This Row],[NumWebPurchases]]+Table1_1[[#This Row],[NumCatalogPurchases]]+Table1_1[[#This Row],[NumStorePurchases]]</f>
        <v>13</v>
      </c>
      <c r="AD517">
        <f>ROUND(IF(Table1_1[[#This Row],[Total_Purchases]]=0,0,(Table1_1[[#This Row],[Total_Spend]]*(Table1_1[[#This Row],[NumWebPurchases]]/Table1_1[[#This Row],[Total_Purchases]]))),2)</f>
        <v>430.15</v>
      </c>
      <c r="AE517">
        <f>ROUND(IF(Table1_1[[#This Row],[Total_Purchases]]=0,0,(Table1_1[[#This Row],[Total_Spend]]*(Table1_1[[#This Row],[NumStorePurchases]]/Table1_1[[#This Row],[Total_Purchases]]))),2)</f>
        <v>286.77</v>
      </c>
      <c r="AF517">
        <f>ROUND(IF(Table1_1[[#This Row],[Total_Purchases]]=0,0,(Table1_1[[#This Row],[Total_Spend]]*(Table1_1[[#This Row],[NumCatalogPurchases]]/Table1_1[[#This Row],[Total_Purchases]]))),2)</f>
        <v>215.08</v>
      </c>
      <c r="AG5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17" s="6">
        <f ca="1">YEAR(TODAY())-B517</f>
        <v>67</v>
      </c>
      <c r="AI5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17" t="s">
        <v>34</v>
      </c>
    </row>
    <row r="518" spans="1:36" x14ac:dyDescent="0.3">
      <c r="A518">
        <v>2607</v>
      </c>
      <c r="B518">
        <v>1953</v>
      </c>
      <c r="C518" t="s">
        <v>28</v>
      </c>
      <c r="D518" t="s">
        <v>31</v>
      </c>
      <c r="E518">
        <v>40464</v>
      </c>
      <c r="F518">
        <v>0</v>
      </c>
      <c r="G518">
        <v>1</v>
      </c>
      <c r="H518" s="2" t="str">
        <f ca="1">TEXT(Table1_1[[#This Row],[Dt_Customer]],"yyyy-mm-dd")</f>
        <v>2013-01-11</v>
      </c>
      <c r="I518">
        <v>78</v>
      </c>
      <c r="J518">
        <v>424</v>
      </c>
      <c r="K518">
        <v>17</v>
      </c>
      <c r="L518">
        <v>118</v>
      </c>
      <c r="M518">
        <v>7</v>
      </c>
      <c r="N518">
        <v>23</v>
      </c>
      <c r="O518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f>Table1_1[[#This Row],[MntWines]]+Table1_1[[#This Row],[MntFruits]]+Table1_1[[#This Row],[MntMeatProducts]]+Table1_1[[#This Row],[MntFishProducts]]+Table1_1[[#This Row],[MntSweetProducts]]+Table1_1[[#This Row],[MntGoldProds]]</f>
        <v>630</v>
      </c>
      <c r="AC518">
        <f>Table1_1[[#This Row],[NumWebPurchases]]+Table1_1[[#This Row],[NumCatalogPurchases]]+Table1_1[[#This Row],[NumStorePurchases]]</f>
        <v>18</v>
      </c>
      <c r="AD518">
        <f>ROUND(IF(Table1_1[[#This Row],[Total_Purchases]]=0,0,(Table1_1[[#This Row],[Total_Spend]]*(Table1_1[[#This Row],[NumWebPurchases]]/Table1_1[[#This Row],[Total_Purchases]]))),2)</f>
        <v>280</v>
      </c>
      <c r="AE518">
        <f>ROUND(IF(Table1_1[[#This Row],[Total_Purchases]]=0,0,(Table1_1[[#This Row],[Total_Spend]]*(Table1_1[[#This Row],[NumStorePurchases]]/Table1_1[[#This Row],[Total_Purchases]]))),2)</f>
        <v>280</v>
      </c>
      <c r="AF518">
        <f>ROUND(IF(Table1_1[[#This Row],[Total_Purchases]]=0,0,(Table1_1[[#This Row],[Total_Spend]]*(Table1_1[[#This Row],[NumCatalogPurchases]]/Table1_1[[#This Row],[Total_Purchases]]))),2)</f>
        <v>70</v>
      </c>
      <c r="AG5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18" s="6">
        <f ca="1">YEAR(TODAY())-B518</f>
        <v>73</v>
      </c>
      <c r="AI5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18" t="s">
        <v>30</v>
      </c>
    </row>
    <row r="519" spans="1:36" x14ac:dyDescent="0.3">
      <c r="A519">
        <v>2611</v>
      </c>
      <c r="B519">
        <v>1959</v>
      </c>
      <c r="C519" t="s">
        <v>41</v>
      </c>
      <c r="D519" t="s">
        <v>35</v>
      </c>
      <c r="E519">
        <v>82576</v>
      </c>
      <c r="F519">
        <v>0</v>
      </c>
      <c r="G519">
        <v>0</v>
      </c>
      <c r="H519" s="2" t="str">
        <f ca="1">TEXT(Table1_1[[#This Row],[Dt_Customer]],"yyyy-mm-dd")</f>
        <v>2012-08-01</v>
      </c>
      <c r="I519">
        <v>66</v>
      </c>
      <c r="J519">
        <v>1206</v>
      </c>
      <c r="K519">
        <v>55</v>
      </c>
      <c r="L519">
        <v>445</v>
      </c>
      <c r="M519">
        <v>168</v>
      </c>
      <c r="N519">
        <v>18</v>
      </c>
      <c r="O519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f>Table1_1[[#This Row],[MntWines]]+Table1_1[[#This Row],[MntFruits]]+Table1_1[[#This Row],[MntMeatProducts]]+Table1_1[[#This Row],[MntFishProducts]]+Table1_1[[#This Row],[MntSweetProducts]]+Table1_1[[#This Row],[MntGoldProds]]</f>
        <v>1910</v>
      </c>
      <c r="AC519">
        <f>Table1_1[[#This Row],[NumWebPurchases]]+Table1_1[[#This Row],[NumCatalogPurchases]]+Table1_1[[#This Row],[NumStorePurchases]]</f>
        <v>18</v>
      </c>
      <c r="AD519">
        <f>ROUND(IF(Table1_1[[#This Row],[Total_Purchases]]=0,0,(Table1_1[[#This Row],[Total_Spend]]*(Table1_1[[#This Row],[NumWebPurchases]]/Table1_1[[#This Row],[Total_Purchases]]))),2)</f>
        <v>212.22</v>
      </c>
      <c r="AE519">
        <f>ROUND(IF(Table1_1[[#This Row],[Total_Purchases]]=0,0,(Table1_1[[#This Row],[Total_Spend]]*(Table1_1[[#This Row],[NumStorePurchases]]/Table1_1[[#This Row],[Total_Purchases]]))),2)</f>
        <v>1273.33</v>
      </c>
      <c r="AF519">
        <f>ROUND(IF(Table1_1[[#This Row],[Total_Purchases]]=0,0,(Table1_1[[#This Row],[Total_Spend]]*(Table1_1[[#This Row],[NumCatalogPurchases]]/Table1_1[[#This Row],[Total_Purchases]]))),2)</f>
        <v>424.44</v>
      </c>
      <c r="AG5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19" s="6">
        <f ca="1">YEAR(TODAY())-B519</f>
        <v>67</v>
      </c>
      <c r="AI5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19" t="s">
        <v>43</v>
      </c>
    </row>
    <row r="520" spans="1:36" x14ac:dyDescent="0.3">
      <c r="A520">
        <v>2612</v>
      </c>
      <c r="B520">
        <v>1987</v>
      </c>
      <c r="C520" t="s">
        <v>28</v>
      </c>
      <c r="D520" t="s">
        <v>33</v>
      </c>
      <c r="E520">
        <v>75794</v>
      </c>
      <c r="F520">
        <v>0</v>
      </c>
      <c r="G520">
        <v>0</v>
      </c>
      <c r="H520" s="2" t="str">
        <f ca="1">TEXT(Table1_1[[#This Row],[Dt_Customer]],"yyyy-mm-dd")</f>
        <v>2013-12-24</v>
      </c>
      <c r="I520">
        <v>33</v>
      </c>
      <c r="J520">
        <v>754</v>
      </c>
      <c r="K520">
        <v>160</v>
      </c>
      <c r="L520">
        <v>625</v>
      </c>
      <c r="M520">
        <v>63</v>
      </c>
      <c r="N520">
        <v>32</v>
      </c>
      <c r="O520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f>Table1_1[[#This Row],[MntWines]]+Table1_1[[#This Row],[MntFruits]]+Table1_1[[#This Row],[MntMeatProducts]]+Table1_1[[#This Row],[MntFishProducts]]+Table1_1[[#This Row],[MntSweetProducts]]+Table1_1[[#This Row],[MntGoldProds]]</f>
        <v>1682</v>
      </c>
      <c r="AC520">
        <f>Table1_1[[#This Row],[NumWebPurchases]]+Table1_1[[#This Row],[NumCatalogPurchases]]+Table1_1[[#This Row],[NumStorePurchases]]</f>
        <v>24</v>
      </c>
      <c r="AD520">
        <f>ROUND(IF(Table1_1[[#This Row],[Total_Purchases]]=0,0,(Table1_1[[#This Row],[Total_Spend]]*(Table1_1[[#This Row],[NumWebPurchases]]/Table1_1[[#This Row],[Total_Purchases]]))),2)</f>
        <v>490.58</v>
      </c>
      <c r="AE520">
        <f>ROUND(IF(Table1_1[[#This Row],[Total_Purchases]]=0,0,(Table1_1[[#This Row],[Total_Spend]]*(Table1_1[[#This Row],[NumStorePurchases]]/Table1_1[[#This Row],[Total_Purchases]]))),2)</f>
        <v>841</v>
      </c>
      <c r="AF520">
        <f>ROUND(IF(Table1_1[[#This Row],[Total_Purchases]]=0,0,(Table1_1[[#This Row],[Total_Spend]]*(Table1_1[[#This Row],[NumCatalogPurchases]]/Table1_1[[#This Row],[Total_Purchases]]))),2)</f>
        <v>350.42</v>
      </c>
      <c r="AG5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20" s="6">
        <f ca="1">YEAR(TODAY())-B520</f>
        <v>39</v>
      </c>
      <c r="AI5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20" t="s">
        <v>43</v>
      </c>
    </row>
    <row r="521" spans="1:36" x14ac:dyDescent="0.3">
      <c r="A521">
        <v>2613</v>
      </c>
      <c r="B521">
        <v>1960</v>
      </c>
      <c r="C521" t="s">
        <v>41</v>
      </c>
      <c r="D521" t="s">
        <v>33</v>
      </c>
      <c r="E521">
        <v>54197</v>
      </c>
      <c r="F521">
        <v>0</v>
      </c>
      <c r="G521">
        <v>1</v>
      </c>
      <c r="H521" s="2" t="str">
        <f ca="1">TEXT(Table1_1[[#This Row],[Dt_Customer]],"yyyy-mm-dd")</f>
        <v>2014-04-03</v>
      </c>
      <c r="I521">
        <v>16</v>
      </c>
      <c r="J521">
        <v>162</v>
      </c>
      <c r="K521">
        <v>6</v>
      </c>
      <c r="L521">
        <v>37</v>
      </c>
      <c r="M521">
        <v>6</v>
      </c>
      <c r="N521">
        <v>13</v>
      </c>
      <c r="O521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f>Table1_1[[#This Row],[MntWines]]+Table1_1[[#This Row],[MntFruits]]+Table1_1[[#This Row],[MntMeatProducts]]+Table1_1[[#This Row],[MntFishProducts]]+Table1_1[[#This Row],[MntSweetProducts]]+Table1_1[[#This Row],[MntGoldProds]]</f>
        <v>237</v>
      </c>
      <c r="AC521">
        <f>Table1_1[[#This Row],[NumWebPurchases]]+Table1_1[[#This Row],[NumCatalogPurchases]]+Table1_1[[#This Row],[NumStorePurchases]]</f>
        <v>10</v>
      </c>
      <c r="AD521">
        <f>ROUND(IF(Table1_1[[#This Row],[Total_Purchases]]=0,0,(Table1_1[[#This Row],[Total_Spend]]*(Table1_1[[#This Row],[NumWebPurchases]]/Table1_1[[#This Row],[Total_Purchases]]))),2)</f>
        <v>23.7</v>
      </c>
      <c r="AE521">
        <f>ROUND(IF(Table1_1[[#This Row],[Total_Purchases]]=0,0,(Table1_1[[#This Row],[Total_Spend]]*(Table1_1[[#This Row],[NumStorePurchases]]/Table1_1[[#This Row],[Total_Purchases]]))),2)</f>
        <v>142.19999999999999</v>
      </c>
      <c r="AF521">
        <f>ROUND(IF(Table1_1[[#This Row],[Total_Purchases]]=0,0,(Table1_1[[#This Row],[Total_Spend]]*(Table1_1[[#This Row],[NumCatalogPurchases]]/Table1_1[[#This Row],[Total_Purchases]]))),2)</f>
        <v>71.099999999999994</v>
      </c>
      <c r="AG5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21" s="6">
        <f ca="1">YEAR(TODAY())-B521</f>
        <v>66</v>
      </c>
      <c r="AI5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21" t="s">
        <v>30</v>
      </c>
    </row>
    <row r="522" spans="1:36" x14ac:dyDescent="0.3">
      <c r="A522">
        <v>2620</v>
      </c>
      <c r="B522">
        <v>1974</v>
      </c>
      <c r="C522" t="s">
        <v>37</v>
      </c>
      <c r="D522" t="s">
        <v>33</v>
      </c>
      <c r="E522">
        <v>34596</v>
      </c>
      <c r="F522">
        <v>1</v>
      </c>
      <c r="G522">
        <v>0</v>
      </c>
      <c r="H522" s="2" t="str">
        <f ca="1">TEXT(Table1_1[[#This Row],[Dt_Customer]],"yyyy-mm-dd")</f>
        <v>2013-04-13</v>
      </c>
      <c r="I522">
        <v>48</v>
      </c>
      <c r="J522">
        <v>14</v>
      </c>
      <c r="K522">
        <v>0</v>
      </c>
      <c r="L522">
        <v>2</v>
      </c>
      <c r="M522">
        <v>0</v>
      </c>
      <c r="N522">
        <v>0</v>
      </c>
      <c r="O52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522">
        <f>Table1_1[[#This Row],[NumWebPurchases]]+Table1_1[[#This Row],[NumCatalogPurchases]]+Table1_1[[#This Row],[NumStorePurchases]]</f>
        <v>3</v>
      </c>
      <c r="AD522">
        <f>ROUND(IF(Table1_1[[#This Row],[Total_Purchases]]=0,0,(Table1_1[[#This Row],[Total_Spend]]*(Table1_1[[#This Row],[NumWebPurchases]]/Table1_1[[#This Row],[Total_Purchases]]))),2)</f>
        <v>7.67</v>
      </c>
      <c r="AE522">
        <f>ROUND(IF(Table1_1[[#This Row],[Total_Purchases]]=0,0,(Table1_1[[#This Row],[Total_Spend]]*(Table1_1[[#This Row],[NumStorePurchases]]/Table1_1[[#This Row],[Total_Purchases]]))),2)</f>
        <v>15.33</v>
      </c>
      <c r="AF522">
        <f>ROUND(IF(Table1_1[[#This Row],[Total_Purchases]]=0,0,(Table1_1[[#This Row],[Total_Spend]]*(Table1_1[[#This Row],[NumCatalogPurchases]]/Table1_1[[#This Row],[Total_Purchases]]))),2)</f>
        <v>0</v>
      </c>
      <c r="AG5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2" s="6">
        <f ca="1">YEAR(TODAY())-B522</f>
        <v>52</v>
      </c>
      <c r="AI5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22" t="s">
        <v>43</v>
      </c>
    </row>
    <row r="523" spans="1:36" x14ac:dyDescent="0.3">
      <c r="A523">
        <v>2625</v>
      </c>
      <c r="B523">
        <v>1954</v>
      </c>
      <c r="C523" t="s">
        <v>38</v>
      </c>
      <c r="D523" t="s">
        <v>31</v>
      </c>
      <c r="E523">
        <v>42607</v>
      </c>
      <c r="F523">
        <v>0</v>
      </c>
      <c r="G523">
        <v>1</v>
      </c>
      <c r="H523" s="2" t="str">
        <f ca="1">TEXT(Table1_1[[#This Row],[Dt_Customer]],"yyyy-mm-dd")</f>
        <v>2013-11-17</v>
      </c>
      <c r="I523">
        <v>30</v>
      </c>
      <c r="J523">
        <v>156</v>
      </c>
      <c r="K523">
        <v>29</v>
      </c>
      <c r="L523">
        <v>56</v>
      </c>
      <c r="M523">
        <v>30</v>
      </c>
      <c r="N523">
        <v>32</v>
      </c>
      <c r="O523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>Table1_1[[#This Row],[MntWines]]+Table1_1[[#This Row],[MntFruits]]+Table1_1[[#This Row],[MntMeatProducts]]+Table1_1[[#This Row],[MntFishProducts]]+Table1_1[[#This Row],[MntSweetProducts]]+Table1_1[[#This Row],[MntGoldProds]]</f>
        <v>350</v>
      </c>
      <c r="AC523">
        <f>Table1_1[[#This Row],[NumWebPurchases]]+Table1_1[[#This Row],[NumCatalogPurchases]]+Table1_1[[#This Row],[NumStorePurchases]]</f>
        <v>12</v>
      </c>
      <c r="AD523">
        <f>ROUND(IF(Table1_1[[#This Row],[Total_Purchases]]=0,0,(Table1_1[[#This Row],[Total_Spend]]*(Table1_1[[#This Row],[NumWebPurchases]]/Table1_1[[#This Row],[Total_Purchases]]))),2)</f>
        <v>87.5</v>
      </c>
      <c r="AE523">
        <f>ROUND(IF(Table1_1[[#This Row],[Total_Purchases]]=0,0,(Table1_1[[#This Row],[Total_Spend]]*(Table1_1[[#This Row],[NumStorePurchases]]/Table1_1[[#This Row],[Total_Purchases]]))),2)</f>
        <v>204.17</v>
      </c>
      <c r="AF523">
        <f>ROUND(IF(Table1_1[[#This Row],[Total_Purchases]]=0,0,(Table1_1[[#This Row],[Total_Spend]]*(Table1_1[[#This Row],[NumCatalogPurchases]]/Table1_1[[#This Row],[Total_Purchases]]))),2)</f>
        <v>58.33</v>
      </c>
      <c r="AG5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3" s="6">
        <f ca="1">YEAR(TODAY())-B523</f>
        <v>72</v>
      </c>
      <c r="AI5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23" t="s">
        <v>43</v>
      </c>
    </row>
    <row r="524" spans="1:36" x14ac:dyDescent="0.3">
      <c r="A524">
        <v>2631</v>
      </c>
      <c r="B524">
        <v>1982</v>
      </c>
      <c r="C524" t="s">
        <v>28</v>
      </c>
      <c r="D524" t="s">
        <v>35</v>
      </c>
      <c r="E524">
        <v>71853</v>
      </c>
      <c r="F524">
        <v>0</v>
      </c>
      <c r="G524">
        <v>0</v>
      </c>
      <c r="H524" s="2" t="str">
        <f ca="1">TEXT(Table1_1[[#This Row],[Dt_Customer]],"yyyy-mm-dd")</f>
        <v>2013-05-08</v>
      </c>
      <c r="I524">
        <v>29</v>
      </c>
      <c r="J524">
        <v>358</v>
      </c>
      <c r="K524">
        <v>108</v>
      </c>
      <c r="L524">
        <v>413</v>
      </c>
      <c r="M524">
        <v>141</v>
      </c>
      <c r="N524">
        <v>97</v>
      </c>
      <c r="O524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f>Table1_1[[#This Row],[MntWines]]+Table1_1[[#This Row],[MntFruits]]+Table1_1[[#This Row],[MntMeatProducts]]+Table1_1[[#This Row],[MntFishProducts]]+Table1_1[[#This Row],[MntSweetProducts]]+Table1_1[[#This Row],[MntGoldProds]]</f>
        <v>1149</v>
      </c>
      <c r="AC524">
        <f>Table1_1[[#This Row],[NumWebPurchases]]+Table1_1[[#This Row],[NumCatalogPurchases]]+Table1_1[[#This Row],[NumStorePurchases]]</f>
        <v>16</v>
      </c>
      <c r="AD524">
        <f>ROUND(IF(Table1_1[[#This Row],[Total_Purchases]]=0,0,(Table1_1[[#This Row],[Total_Spend]]*(Table1_1[[#This Row],[NumWebPurchases]]/Table1_1[[#This Row],[Total_Purchases]]))),2)</f>
        <v>143.63</v>
      </c>
      <c r="AE524">
        <f>ROUND(IF(Table1_1[[#This Row],[Total_Purchases]]=0,0,(Table1_1[[#This Row],[Total_Spend]]*(Table1_1[[#This Row],[NumStorePurchases]]/Table1_1[[#This Row],[Total_Purchases]]))),2)</f>
        <v>430.88</v>
      </c>
      <c r="AF524">
        <f>ROUND(IF(Table1_1[[#This Row],[Total_Purchases]]=0,0,(Table1_1[[#This Row],[Total_Spend]]*(Table1_1[[#This Row],[NumCatalogPurchases]]/Table1_1[[#This Row],[Total_Purchases]]))),2)</f>
        <v>574.5</v>
      </c>
      <c r="AG5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24" s="6">
        <f ca="1">YEAR(TODAY())-B524</f>
        <v>44</v>
      </c>
      <c r="AI5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24" t="s">
        <v>30</v>
      </c>
    </row>
    <row r="525" spans="1:36" x14ac:dyDescent="0.3">
      <c r="A525">
        <v>2632</v>
      </c>
      <c r="B525">
        <v>1954</v>
      </c>
      <c r="C525" t="s">
        <v>28</v>
      </c>
      <c r="D525" t="s">
        <v>33</v>
      </c>
      <c r="E525">
        <v>50501</v>
      </c>
      <c r="F525">
        <v>1</v>
      </c>
      <c r="G525">
        <v>1</v>
      </c>
      <c r="H525" s="2" t="str">
        <f ca="1">TEXT(Table1_1[[#This Row],[Dt_Customer]],"yyyy-mm-dd")</f>
        <v>2013-06-18</v>
      </c>
      <c r="I525">
        <v>10</v>
      </c>
      <c r="J525">
        <v>297</v>
      </c>
      <c r="K525">
        <v>0</v>
      </c>
      <c r="L525">
        <v>38</v>
      </c>
      <c r="M525">
        <v>13</v>
      </c>
      <c r="N525">
        <v>0</v>
      </c>
      <c r="O525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f>Table1_1[[#This Row],[MntWines]]+Table1_1[[#This Row],[MntFruits]]+Table1_1[[#This Row],[MntMeatProducts]]+Table1_1[[#This Row],[MntFishProducts]]+Table1_1[[#This Row],[MntSweetProducts]]+Table1_1[[#This Row],[MntGoldProds]]</f>
        <v>500</v>
      </c>
      <c r="AC525">
        <f>Table1_1[[#This Row],[NumWebPurchases]]+Table1_1[[#This Row],[NumCatalogPurchases]]+Table1_1[[#This Row],[NumStorePurchases]]</f>
        <v>13</v>
      </c>
      <c r="AD525">
        <f>ROUND(IF(Table1_1[[#This Row],[Total_Purchases]]=0,0,(Table1_1[[#This Row],[Total_Spend]]*(Table1_1[[#This Row],[NumWebPurchases]]/Table1_1[[#This Row],[Total_Purchases]]))),2)</f>
        <v>192.31</v>
      </c>
      <c r="AE525">
        <f>ROUND(IF(Table1_1[[#This Row],[Total_Purchases]]=0,0,(Table1_1[[#This Row],[Total_Spend]]*(Table1_1[[#This Row],[NumStorePurchases]]/Table1_1[[#This Row],[Total_Purchases]]))),2)</f>
        <v>153.85</v>
      </c>
      <c r="AF525">
        <f>ROUND(IF(Table1_1[[#This Row],[Total_Purchases]]=0,0,(Table1_1[[#This Row],[Total_Spend]]*(Table1_1[[#This Row],[NumCatalogPurchases]]/Table1_1[[#This Row],[Total_Purchases]]))),2)</f>
        <v>153.85</v>
      </c>
      <c r="AG5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25" s="6">
        <f ca="1">YEAR(TODAY())-B525</f>
        <v>72</v>
      </c>
      <c r="AI5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25" t="s">
        <v>40</v>
      </c>
    </row>
    <row r="526" spans="1:36" x14ac:dyDescent="0.3">
      <c r="A526">
        <v>2634</v>
      </c>
      <c r="B526">
        <v>1979</v>
      </c>
      <c r="C526" t="s">
        <v>41</v>
      </c>
      <c r="D526" t="s">
        <v>31</v>
      </c>
      <c r="E526">
        <v>16653</v>
      </c>
      <c r="F526">
        <v>1</v>
      </c>
      <c r="G526">
        <v>0</v>
      </c>
      <c r="H526" s="2" t="str">
        <f ca="1">TEXT(Table1_1[[#This Row],[Dt_Customer]],"yyyy-mm-dd")</f>
        <v>2014-04-18</v>
      </c>
      <c r="I526">
        <v>10</v>
      </c>
      <c r="J526">
        <v>5</v>
      </c>
      <c r="K526">
        <v>7</v>
      </c>
      <c r="L526">
        <v>31</v>
      </c>
      <c r="M526">
        <v>15</v>
      </c>
      <c r="N526">
        <v>4</v>
      </c>
      <c r="O526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526">
        <f>Table1_1[[#This Row],[NumWebPurchases]]+Table1_1[[#This Row],[NumCatalogPurchases]]+Table1_1[[#This Row],[NumStorePurchases]]</f>
        <v>6</v>
      </c>
      <c r="AD526">
        <f>ROUND(IF(Table1_1[[#This Row],[Total_Purchases]]=0,0,(Table1_1[[#This Row],[Total_Spend]]*(Table1_1[[#This Row],[NumWebPurchases]]/Table1_1[[#This Row],[Total_Purchases]]))),2)</f>
        <v>23</v>
      </c>
      <c r="AE526">
        <f>ROUND(IF(Table1_1[[#This Row],[Total_Purchases]]=0,0,(Table1_1[[#This Row],[Total_Spend]]*(Table1_1[[#This Row],[NumStorePurchases]]/Table1_1[[#This Row],[Total_Purchases]]))),2)</f>
        <v>34.5</v>
      </c>
      <c r="AF526">
        <f>ROUND(IF(Table1_1[[#This Row],[Total_Purchases]]=0,0,(Table1_1[[#This Row],[Total_Spend]]*(Table1_1[[#This Row],[NumCatalogPurchases]]/Table1_1[[#This Row],[Total_Purchases]]))),2)</f>
        <v>11.5</v>
      </c>
      <c r="AG5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6" s="6">
        <f ca="1">YEAR(TODAY())-B526</f>
        <v>47</v>
      </c>
      <c r="AI5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26" t="s">
        <v>30</v>
      </c>
    </row>
    <row r="527" spans="1:36" x14ac:dyDescent="0.3">
      <c r="A527">
        <v>2639</v>
      </c>
      <c r="B527">
        <v>1966</v>
      </c>
      <c r="C527" t="s">
        <v>28</v>
      </c>
      <c r="D527" t="s">
        <v>31</v>
      </c>
      <c r="E527">
        <v>43602</v>
      </c>
      <c r="F527">
        <v>1</v>
      </c>
      <c r="G527">
        <v>1</v>
      </c>
      <c r="H527" s="2" t="str">
        <f ca="1">TEXT(Table1_1[[#This Row],[Dt_Customer]],"yyyy-mm-dd")</f>
        <v>2014-01-10</v>
      </c>
      <c r="I527">
        <v>45</v>
      </c>
      <c r="J527">
        <v>19</v>
      </c>
      <c r="K527">
        <v>5</v>
      </c>
      <c r="L527">
        <v>12</v>
      </c>
      <c r="M527">
        <v>10</v>
      </c>
      <c r="N527">
        <v>3</v>
      </c>
      <c r="O527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527">
        <f>Table1_1[[#This Row],[NumWebPurchases]]+Table1_1[[#This Row],[NumCatalogPurchases]]+Table1_1[[#This Row],[NumStorePurchases]]</f>
        <v>6</v>
      </c>
      <c r="AD527">
        <f>ROUND(IF(Table1_1[[#This Row],[Total_Purchases]]=0,0,(Table1_1[[#This Row],[Total_Spend]]*(Table1_1[[#This Row],[NumWebPurchases]]/Table1_1[[#This Row],[Total_Purchases]]))),2)</f>
        <v>34</v>
      </c>
      <c r="AE527">
        <f>ROUND(IF(Table1_1[[#This Row],[Total_Purchases]]=0,0,(Table1_1[[#This Row],[Total_Spend]]*(Table1_1[[#This Row],[NumStorePurchases]]/Table1_1[[#This Row],[Total_Purchases]]))),2)</f>
        <v>22.67</v>
      </c>
      <c r="AF527">
        <f>ROUND(IF(Table1_1[[#This Row],[Total_Purchases]]=0,0,(Table1_1[[#This Row],[Total_Spend]]*(Table1_1[[#This Row],[NumCatalogPurchases]]/Table1_1[[#This Row],[Total_Purchases]]))),2)</f>
        <v>11.33</v>
      </c>
      <c r="AG5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7" s="6">
        <f ca="1">YEAR(TODAY())-B527</f>
        <v>60</v>
      </c>
      <c r="AI5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27" t="s">
        <v>43</v>
      </c>
    </row>
    <row r="528" spans="1:36" x14ac:dyDescent="0.3">
      <c r="A528">
        <v>2656</v>
      </c>
      <c r="B528">
        <v>1971</v>
      </c>
      <c r="C528" t="s">
        <v>28</v>
      </c>
      <c r="D528" t="s">
        <v>29</v>
      </c>
      <c r="E528">
        <v>40851</v>
      </c>
      <c r="F528">
        <v>1</v>
      </c>
      <c r="G528">
        <v>1</v>
      </c>
      <c r="H528" s="2" t="str">
        <f ca="1">TEXT(Table1_1[[#This Row],[Dt_Customer]],"yyyy-mm-dd")</f>
        <v>2013-02-21</v>
      </c>
      <c r="I528">
        <v>63</v>
      </c>
      <c r="J528">
        <v>23</v>
      </c>
      <c r="K528">
        <v>1</v>
      </c>
      <c r="L528">
        <v>7</v>
      </c>
      <c r="M528">
        <v>0</v>
      </c>
      <c r="N528">
        <v>4</v>
      </c>
      <c r="O528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528">
        <f>Table1_1[[#This Row],[NumWebPurchases]]+Table1_1[[#This Row],[NumCatalogPurchases]]+Table1_1[[#This Row],[NumStorePurchases]]</f>
        <v>4</v>
      </c>
      <c r="AD528">
        <f>ROUND(IF(Table1_1[[#This Row],[Total_Purchases]]=0,0,(Table1_1[[#This Row],[Total_Spend]]*(Table1_1[[#This Row],[NumWebPurchases]]/Table1_1[[#This Row],[Total_Purchases]]))),2)</f>
        <v>14.75</v>
      </c>
      <c r="AE528">
        <f>ROUND(IF(Table1_1[[#This Row],[Total_Purchases]]=0,0,(Table1_1[[#This Row],[Total_Spend]]*(Table1_1[[#This Row],[NumStorePurchases]]/Table1_1[[#This Row],[Total_Purchases]]))),2)</f>
        <v>29.5</v>
      </c>
      <c r="AF528">
        <f>ROUND(IF(Table1_1[[#This Row],[Total_Purchases]]=0,0,(Table1_1[[#This Row],[Total_Spend]]*(Table1_1[[#This Row],[NumCatalogPurchases]]/Table1_1[[#This Row],[Total_Purchases]]))),2)</f>
        <v>14.75</v>
      </c>
      <c r="AG5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8" s="6">
        <f ca="1">YEAR(TODAY())-B528</f>
        <v>55</v>
      </c>
      <c r="AI5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28" t="s">
        <v>32</v>
      </c>
    </row>
    <row r="529" spans="1:36" x14ac:dyDescent="0.3">
      <c r="A529">
        <v>2661</v>
      </c>
      <c r="B529">
        <v>1964</v>
      </c>
      <c r="C529" t="s">
        <v>28</v>
      </c>
      <c r="D529" t="s">
        <v>31</v>
      </c>
      <c r="E529">
        <v>18701</v>
      </c>
      <c r="F529">
        <v>1</v>
      </c>
      <c r="G529">
        <v>1</v>
      </c>
      <c r="H529" s="2" t="str">
        <f ca="1">TEXT(Table1_1[[#This Row],[Dt_Customer]],"yyyy-mm-dd")</f>
        <v>2013-06-04</v>
      </c>
      <c r="I529">
        <v>95</v>
      </c>
      <c r="J529">
        <v>12</v>
      </c>
      <c r="K529">
        <v>4</v>
      </c>
      <c r="L529">
        <v>2</v>
      </c>
      <c r="M529">
        <v>10</v>
      </c>
      <c r="N529">
        <v>6</v>
      </c>
      <c r="O529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529">
        <f>Table1_1[[#This Row],[NumWebPurchases]]+Table1_1[[#This Row],[NumCatalogPurchases]]+Table1_1[[#This Row],[NumStorePurchases]]</f>
        <v>6</v>
      </c>
      <c r="AD529">
        <f>ROUND(IF(Table1_1[[#This Row],[Total_Purchases]]=0,0,(Table1_1[[#This Row],[Total_Spend]]*(Table1_1[[#This Row],[NumWebPurchases]]/Table1_1[[#This Row],[Total_Purchases]]))),2)</f>
        <v>14.67</v>
      </c>
      <c r="AE529">
        <f>ROUND(IF(Table1_1[[#This Row],[Total_Purchases]]=0,0,(Table1_1[[#This Row],[Total_Spend]]*(Table1_1[[#This Row],[NumStorePurchases]]/Table1_1[[#This Row],[Total_Purchases]]))),2)</f>
        <v>29.33</v>
      </c>
      <c r="AF529">
        <f>ROUND(IF(Table1_1[[#This Row],[Total_Purchases]]=0,0,(Table1_1[[#This Row],[Total_Spend]]*(Table1_1[[#This Row],[NumCatalogPurchases]]/Table1_1[[#This Row],[Total_Purchases]]))),2)</f>
        <v>0</v>
      </c>
      <c r="AG5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29" s="6">
        <f ca="1">YEAR(TODAY())-B529</f>
        <v>62</v>
      </c>
      <c r="AI5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29" t="s">
        <v>43</v>
      </c>
    </row>
    <row r="530" spans="1:36" x14ac:dyDescent="0.3">
      <c r="A530">
        <v>2666</v>
      </c>
      <c r="B530">
        <v>1972</v>
      </c>
      <c r="C530" t="s">
        <v>41</v>
      </c>
      <c r="D530" t="s">
        <v>33</v>
      </c>
      <c r="E530">
        <v>76234</v>
      </c>
      <c r="F530">
        <v>0</v>
      </c>
      <c r="G530">
        <v>1</v>
      </c>
      <c r="H530" s="2" t="str">
        <f ca="1">TEXT(Table1_1[[#This Row],[Dt_Customer]],"yyyy-mm-dd")</f>
        <v>2014-02-06</v>
      </c>
      <c r="I530">
        <v>21</v>
      </c>
      <c r="J530">
        <v>519</v>
      </c>
      <c r="K530">
        <v>50</v>
      </c>
      <c r="L530">
        <v>167</v>
      </c>
      <c r="M530">
        <v>130</v>
      </c>
      <c r="N530">
        <v>0</v>
      </c>
      <c r="O530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f>Table1_1[[#This Row],[MntWines]]+Table1_1[[#This Row],[MntFruits]]+Table1_1[[#This Row],[MntMeatProducts]]+Table1_1[[#This Row],[MntFishProducts]]+Table1_1[[#This Row],[MntSweetProducts]]+Table1_1[[#This Row],[MntGoldProds]]</f>
        <v>907</v>
      </c>
      <c r="AC530">
        <f>Table1_1[[#This Row],[NumWebPurchases]]+Table1_1[[#This Row],[NumCatalogPurchases]]+Table1_1[[#This Row],[NumStorePurchases]]</f>
        <v>22</v>
      </c>
      <c r="AD530">
        <f>ROUND(IF(Table1_1[[#This Row],[Total_Purchases]]=0,0,(Table1_1[[#This Row],[Total_Spend]]*(Table1_1[[#This Row],[NumWebPurchases]]/Table1_1[[#This Row],[Total_Purchases]]))),2)</f>
        <v>329.82</v>
      </c>
      <c r="AE530">
        <f>ROUND(IF(Table1_1[[#This Row],[Total_Purchases]]=0,0,(Table1_1[[#This Row],[Total_Spend]]*(Table1_1[[#This Row],[NumStorePurchases]]/Table1_1[[#This Row],[Total_Purchases]]))),2)</f>
        <v>453.5</v>
      </c>
      <c r="AF530">
        <f>ROUND(IF(Table1_1[[#This Row],[Total_Purchases]]=0,0,(Table1_1[[#This Row],[Total_Spend]]*(Table1_1[[#This Row],[NumCatalogPurchases]]/Table1_1[[#This Row],[Total_Purchases]]))),2)</f>
        <v>123.68</v>
      </c>
      <c r="AG5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30" s="6">
        <f ca="1">YEAR(TODAY())-B530</f>
        <v>54</v>
      </c>
      <c r="AI5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30" t="s">
        <v>32</v>
      </c>
    </row>
    <row r="531" spans="1:36" x14ac:dyDescent="0.3">
      <c r="A531">
        <v>2669</v>
      </c>
      <c r="B531">
        <v>1993</v>
      </c>
      <c r="C531" t="s">
        <v>28</v>
      </c>
      <c r="D531" t="s">
        <v>31</v>
      </c>
      <c r="E531">
        <v>74293</v>
      </c>
      <c r="F531">
        <v>0</v>
      </c>
      <c r="G531">
        <v>0</v>
      </c>
      <c r="H531" s="2" t="str">
        <f ca="1">TEXT(Table1_1[[#This Row],[Dt_Customer]],"yyyy-mm-dd")</f>
        <v>2014-05-04</v>
      </c>
      <c r="I531">
        <v>66</v>
      </c>
      <c r="J531">
        <v>375</v>
      </c>
      <c r="K531">
        <v>152</v>
      </c>
      <c r="L531">
        <v>335</v>
      </c>
      <c r="M531">
        <v>93</v>
      </c>
      <c r="N531">
        <v>91</v>
      </c>
      <c r="O531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f>Table1_1[[#This Row],[MntWines]]+Table1_1[[#This Row],[MntFruits]]+Table1_1[[#This Row],[MntMeatProducts]]+Table1_1[[#This Row],[MntFishProducts]]+Table1_1[[#This Row],[MntSweetProducts]]+Table1_1[[#This Row],[MntGoldProds]]</f>
        <v>1127</v>
      </c>
      <c r="AC531">
        <f>Table1_1[[#This Row],[NumWebPurchases]]+Table1_1[[#This Row],[NumCatalogPurchases]]+Table1_1[[#This Row],[NumStorePurchases]]</f>
        <v>15</v>
      </c>
      <c r="AD531">
        <f>ROUND(IF(Table1_1[[#This Row],[Total_Purchases]]=0,0,(Table1_1[[#This Row],[Total_Spend]]*(Table1_1[[#This Row],[NumWebPurchases]]/Table1_1[[#This Row],[Total_Purchases]]))),2)</f>
        <v>375.67</v>
      </c>
      <c r="AE531">
        <f>ROUND(IF(Table1_1[[#This Row],[Total_Purchases]]=0,0,(Table1_1[[#This Row],[Total_Spend]]*(Table1_1[[#This Row],[NumStorePurchases]]/Table1_1[[#This Row],[Total_Purchases]]))),2)</f>
        <v>450.8</v>
      </c>
      <c r="AF531">
        <f>ROUND(IF(Table1_1[[#This Row],[Total_Purchases]]=0,0,(Table1_1[[#This Row],[Total_Spend]]*(Table1_1[[#This Row],[NumCatalogPurchases]]/Table1_1[[#This Row],[Total_Purchases]]))),2)</f>
        <v>300.52999999999997</v>
      </c>
      <c r="AG5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31" s="6">
        <f ca="1">YEAR(TODAY())-B531</f>
        <v>33</v>
      </c>
      <c r="AI5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31" t="s">
        <v>30</v>
      </c>
    </row>
    <row r="532" spans="1:36" x14ac:dyDescent="0.3">
      <c r="A532">
        <v>2674</v>
      </c>
      <c r="B532">
        <v>1958</v>
      </c>
      <c r="C532" t="s">
        <v>41</v>
      </c>
      <c r="D532" t="s">
        <v>31</v>
      </c>
      <c r="E532">
        <v>75154</v>
      </c>
      <c r="F532">
        <v>0</v>
      </c>
      <c r="G532">
        <v>1</v>
      </c>
      <c r="H532" s="2" t="str">
        <f ca="1">TEXT(Table1_1[[#This Row],[Dt_Customer]],"yyyy-mm-dd")</f>
        <v>2012-09-04</v>
      </c>
      <c r="I532">
        <v>79</v>
      </c>
      <c r="J532">
        <v>543</v>
      </c>
      <c r="K532">
        <v>10</v>
      </c>
      <c r="L532">
        <v>205</v>
      </c>
      <c r="M532">
        <v>160</v>
      </c>
      <c r="N532">
        <v>143</v>
      </c>
      <c r="O53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f>Table1_1[[#This Row],[MntWines]]+Table1_1[[#This Row],[MntFruits]]+Table1_1[[#This Row],[MntMeatProducts]]+Table1_1[[#This Row],[MntFishProducts]]+Table1_1[[#This Row],[MntSweetProducts]]+Table1_1[[#This Row],[MntGoldProds]]</f>
        <v>1143</v>
      </c>
      <c r="AC532">
        <f>Table1_1[[#This Row],[NumWebPurchases]]+Table1_1[[#This Row],[NumCatalogPurchases]]+Table1_1[[#This Row],[NumStorePurchases]]</f>
        <v>15</v>
      </c>
      <c r="AD532">
        <f>ROUND(IF(Table1_1[[#This Row],[Total_Purchases]]=0,0,(Table1_1[[#This Row],[Total_Spend]]*(Table1_1[[#This Row],[NumWebPurchases]]/Table1_1[[#This Row],[Total_Purchases]]))),2)</f>
        <v>457.2</v>
      </c>
      <c r="AE532">
        <f>ROUND(IF(Table1_1[[#This Row],[Total_Purchases]]=0,0,(Table1_1[[#This Row],[Total_Spend]]*(Table1_1[[#This Row],[NumStorePurchases]]/Table1_1[[#This Row],[Total_Purchases]]))),2)</f>
        <v>457.2</v>
      </c>
      <c r="AF532">
        <f>ROUND(IF(Table1_1[[#This Row],[Total_Purchases]]=0,0,(Table1_1[[#This Row],[Total_Spend]]*(Table1_1[[#This Row],[NumCatalogPurchases]]/Table1_1[[#This Row],[Total_Purchases]]))),2)</f>
        <v>228.6</v>
      </c>
      <c r="AG5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32" s="6">
        <f ca="1">YEAR(TODAY())-B532</f>
        <v>68</v>
      </c>
      <c r="AI5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32" t="s">
        <v>34</v>
      </c>
    </row>
    <row r="533" spans="1:36" x14ac:dyDescent="0.3">
      <c r="A533">
        <v>2677</v>
      </c>
      <c r="B533">
        <v>1956</v>
      </c>
      <c r="C533" t="s">
        <v>28</v>
      </c>
      <c r="D533" t="s">
        <v>35</v>
      </c>
      <c r="E533">
        <v>46097</v>
      </c>
      <c r="F533">
        <v>0</v>
      </c>
      <c r="G533">
        <v>1</v>
      </c>
      <c r="H533" s="2" t="str">
        <f ca="1">TEXT(Table1_1[[#This Row],[Dt_Customer]],"yyyy-mm-dd")</f>
        <v>2013-03-31</v>
      </c>
      <c r="I533">
        <v>11</v>
      </c>
      <c r="J533">
        <v>72</v>
      </c>
      <c r="K533">
        <v>24</v>
      </c>
      <c r="L533">
        <v>68</v>
      </c>
      <c r="M533">
        <v>65</v>
      </c>
      <c r="N533">
        <v>4</v>
      </c>
      <c r="O533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f>Table1_1[[#This Row],[MntWines]]+Table1_1[[#This Row],[MntFruits]]+Table1_1[[#This Row],[MntMeatProducts]]+Table1_1[[#This Row],[MntFishProducts]]+Table1_1[[#This Row],[MntSweetProducts]]+Table1_1[[#This Row],[MntGoldProds]]</f>
        <v>241</v>
      </c>
      <c r="AC533">
        <f>Table1_1[[#This Row],[NumWebPurchases]]+Table1_1[[#This Row],[NumCatalogPurchases]]+Table1_1[[#This Row],[NumStorePurchases]]</f>
        <v>10</v>
      </c>
      <c r="AD533">
        <f>ROUND(IF(Table1_1[[#This Row],[Total_Purchases]]=0,0,(Table1_1[[#This Row],[Total_Spend]]*(Table1_1[[#This Row],[NumWebPurchases]]/Table1_1[[#This Row],[Total_Purchases]]))),2)</f>
        <v>72.3</v>
      </c>
      <c r="AE533">
        <f>ROUND(IF(Table1_1[[#This Row],[Total_Purchases]]=0,0,(Table1_1[[#This Row],[Total_Spend]]*(Table1_1[[#This Row],[NumStorePurchases]]/Table1_1[[#This Row],[Total_Purchases]]))),2)</f>
        <v>144.6</v>
      </c>
      <c r="AF533">
        <f>ROUND(IF(Table1_1[[#This Row],[Total_Purchases]]=0,0,(Table1_1[[#This Row],[Total_Spend]]*(Table1_1[[#This Row],[NumCatalogPurchases]]/Table1_1[[#This Row],[Total_Purchases]]))),2)</f>
        <v>24.1</v>
      </c>
      <c r="AG5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33" s="6">
        <f ca="1">YEAR(TODAY())-B533</f>
        <v>70</v>
      </c>
      <c r="AI5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33" t="s">
        <v>43</v>
      </c>
    </row>
    <row r="534" spans="1:36" x14ac:dyDescent="0.3">
      <c r="A534">
        <v>2678</v>
      </c>
      <c r="B534">
        <v>1990</v>
      </c>
      <c r="C534" t="s">
        <v>28</v>
      </c>
      <c r="D534" t="s">
        <v>31</v>
      </c>
      <c r="E534">
        <v>34412</v>
      </c>
      <c r="F534">
        <v>1</v>
      </c>
      <c r="G534">
        <v>0</v>
      </c>
      <c r="H534" s="2" t="str">
        <f ca="1">TEXT(Table1_1[[#This Row],[Dt_Customer]],"yyyy-mm-dd")</f>
        <v>2013-02-13</v>
      </c>
      <c r="I534">
        <v>62</v>
      </c>
      <c r="J534">
        <v>52</v>
      </c>
      <c r="K534">
        <v>12</v>
      </c>
      <c r="L534">
        <v>50</v>
      </c>
      <c r="M534">
        <v>4</v>
      </c>
      <c r="N534">
        <v>36</v>
      </c>
      <c r="O534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f>Table1_1[[#This Row],[MntWines]]+Table1_1[[#This Row],[MntFruits]]+Table1_1[[#This Row],[MntMeatProducts]]+Table1_1[[#This Row],[MntFishProducts]]+Table1_1[[#This Row],[MntSweetProducts]]+Table1_1[[#This Row],[MntGoldProds]]</f>
        <v>209</v>
      </c>
      <c r="AC534">
        <f>Table1_1[[#This Row],[NumWebPurchases]]+Table1_1[[#This Row],[NumCatalogPurchases]]+Table1_1[[#This Row],[NumStorePurchases]]</f>
        <v>8</v>
      </c>
      <c r="AD534">
        <f>ROUND(IF(Table1_1[[#This Row],[Total_Purchases]]=0,0,(Table1_1[[#This Row],[Total_Spend]]*(Table1_1[[#This Row],[NumWebPurchases]]/Table1_1[[#This Row],[Total_Purchases]]))),2)</f>
        <v>130.63</v>
      </c>
      <c r="AE534">
        <f>ROUND(IF(Table1_1[[#This Row],[Total_Purchases]]=0,0,(Table1_1[[#This Row],[Total_Spend]]*(Table1_1[[#This Row],[NumStorePurchases]]/Table1_1[[#This Row],[Total_Purchases]]))),2)</f>
        <v>78.38</v>
      </c>
      <c r="AF534">
        <f>ROUND(IF(Table1_1[[#This Row],[Total_Purchases]]=0,0,(Table1_1[[#This Row],[Total_Spend]]*(Table1_1[[#This Row],[NumCatalogPurchases]]/Table1_1[[#This Row],[Total_Purchases]]))),2)</f>
        <v>0</v>
      </c>
      <c r="AG5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34" s="6">
        <f ca="1">YEAR(TODAY())-B534</f>
        <v>36</v>
      </c>
      <c r="AI5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34" t="s">
        <v>36</v>
      </c>
    </row>
    <row r="535" spans="1:36" x14ac:dyDescent="0.3">
      <c r="A535">
        <v>2681</v>
      </c>
      <c r="B535">
        <v>1984</v>
      </c>
      <c r="C535" t="s">
        <v>38</v>
      </c>
      <c r="D535" t="s">
        <v>33</v>
      </c>
      <c r="E535">
        <v>65370</v>
      </c>
      <c r="F535">
        <v>0</v>
      </c>
      <c r="G535">
        <v>0</v>
      </c>
      <c r="H535" s="2" t="str">
        <f ca="1">TEXT(Table1_1[[#This Row],[Dt_Customer]],"yyyy-mm-dd")</f>
        <v>2013-08-01</v>
      </c>
      <c r="I535">
        <v>1</v>
      </c>
      <c r="J535">
        <v>71</v>
      </c>
      <c r="K535">
        <v>22</v>
      </c>
      <c r="L535">
        <v>112</v>
      </c>
      <c r="M535">
        <v>138</v>
      </c>
      <c r="N535">
        <v>89</v>
      </c>
      <c r="O535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f>Table1_1[[#This Row],[MntWines]]+Table1_1[[#This Row],[MntFruits]]+Table1_1[[#This Row],[MntMeatProducts]]+Table1_1[[#This Row],[MntFishProducts]]+Table1_1[[#This Row],[MntSweetProducts]]+Table1_1[[#This Row],[MntGoldProds]]</f>
        <v>461</v>
      </c>
      <c r="AC535">
        <f>Table1_1[[#This Row],[NumWebPurchases]]+Table1_1[[#This Row],[NumCatalogPurchases]]+Table1_1[[#This Row],[NumStorePurchases]]</f>
        <v>18</v>
      </c>
      <c r="AD535">
        <f>ROUND(IF(Table1_1[[#This Row],[Total_Purchases]]=0,0,(Table1_1[[#This Row],[Total_Spend]]*(Table1_1[[#This Row],[NumWebPurchases]]/Table1_1[[#This Row],[Total_Purchases]]))),2)</f>
        <v>51.22</v>
      </c>
      <c r="AE535">
        <f>ROUND(IF(Table1_1[[#This Row],[Total_Purchases]]=0,0,(Table1_1[[#This Row],[Total_Spend]]*(Table1_1[[#This Row],[NumStorePurchases]]/Table1_1[[#This Row],[Total_Purchases]]))),2)</f>
        <v>332.94</v>
      </c>
      <c r="AF535">
        <f>ROUND(IF(Table1_1[[#This Row],[Total_Purchases]]=0,0,(Table1_1[[#This Row],[Total_Spend]]*(Table1_1[[#This Row],[NumCatalogPurchases]]/Table1_1[[#This Row],[Total_Purchases]]))),2)</f>
        <v>76.83</v>
      </c>
      <c r="AG5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35" s="6">
        <f ca="1">YEAR(TODAY())-B535</f>
        <v>42</v>
      </c>
      <c r="AI5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35" t="s">
        <v>30</v>
      </c>
    </row>
    <row r="536" spans="1:36" x14ac:dyDescent="0.3">
      <c r="A536">
        <v>2683</v>
      </c>
      <c r="B536">
        <v>1969</v>
      </c>
      <c r="C536" t="s">
        <v>28</v>
      </c>
      <c r="D536" t="s">
        <v>33</v>
      </c>
      <c r="E536">
        <v>52413</v>
      </c>
      <c r="F536">
        <v>0</v>
      </c>
      <c r="G536">
        <v>2</v>
      </c>
      <c r="H536" s="2" t="str">
        <f ca="1">TEXT(Table1_1[[#This Row],[Dt_Customer]],"yyyy-mm-dd")</f>
        <v>2013-02-02</v>
      </c>
      <c r="I536">
        <v>56</v>
      </c>
      <c r="J536">
        <v>295</v>
      </c>
      <c r="K536">
        <v>106</v>
      </c>
      <c r="L536">
        <v>271</v>
      </c>
      <c r="M536">
        <v>75</v>
      </c>
      <c r="N536">
        <v>98</v>
      </c>
      <c r="O536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f>Table1_1[[#This Row],[MntWines]]+Table1_1[[#This Row],[MntFruits]]+Table1_1[[#This Row],[MntMeatProducts]]+Table1_1[[#This Row],[MntFishProducts]]+Table1_1[[#This Row],[MntSweetProducts]]+Table1_1[[#This Row],[MntGoldProds]]</f>
        <v>910</v>
      </c>
      <c r="AC536">
        <f>Table1_1[[#This Row],[NumWebPurchases]]+Table1_1[[#This Row],[NumCatalogPurchases]]+Table1_1[[#This Row],[NumStorePurchases]]</f>
        <v>22</v>
      </c>
      <c r="AD536">
        <f>ROUND(IF(Table1_1[[#This Row],[Total_Purchases]]=0,0,(Table1_1[[#This Row],[Total_Spend]]*(Table1_1[[#This Row],[NumWebPurchases]]/Table1_1[[#This Row],[Total_Purchases]]))),2)</f>
        <v>248.18</v>
      </c>
      <c r="AE536">
        <f>ROUND(IF(Table1_1[[#This Row],[Total_Purchases]]=0,0,(Table1_1[[#This Row],[Total_Spend]]*(Table1_1[[#This Row],[NumStorePurchases]]/Table1_1[[#This Row],[Total_Purchases]]))),2)</f>
        <v>496.36</v>
      </c>
      <c r="AF536">
        <f>ROUND(IF(Table1_1[[#This Row],[Total_Purchases]]=0,0,(Table1_1[[#This Row],[Total_Spend]]*(Table1_1[[#This Row],[NumCatalogPurchases]]/Table1_1[[#This Row],[Total_Purchases]]))),2)</f>
        <v>165.45</v>
      </c>
      <c r="AG5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36" s="6">
        <f ca="1">YEAR(TODAY())-B536</f>
        <v>57</v>
      </c>
      <c r="AI5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36" t="s">
        <v>32</v>
      </c>
    </row>
    <row r="537" spans="1:36" x14ac:dyDescent="0.3">
      <c r="A537">
        <v>2686</v>
      </c>
      <c r="B537">
        <v>1969</v>
      </c>
      <c r="C537" t="s">
        <v>44</v>
      </c>
      <c r="D537" t="s">
        <v>35</v>
      </c>
      <c r="E537">
        <v>22390</v>
      </c>
      <c r="F537">
        <v>0</v>
      </c>
      <c r="G537">
        <v>0</v>
      </c>
      <c r="H537" s="2" t="str">
        <f ca="1">TEXT(Table1_1[[#This Row],[Dt_Customer]],"yyyy-mm-dd")</f>
        <v>2013-10-21</v>
      </c>
      <c r="I537">
        <v>49</v>
      </c>
      <c r="J537">
        <v>0</v>
      </c>
      <c r="K537">
        <v>1</v>
      </c>
      <c r="L537">
        <v>4</v>
      </c>
      <c r="M537">
        <v>15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f>Table1_1[[#This Row],[MntWines]]+Table1_1[[#This Row],[MntFruits]]+Table1_1[[#This Row],[MntMeatProducts]]+Table1_1[[#This Row],[MntFishProducts]]+Table1_1[[#This Row],[MntSweetProducts]]+Table1_1[[#This Row],[MntGoldProds]]</f>
        <v>26</v>
      </c>
      <c r="AC537">
        <f>Table1_1[[#This Row],[NumWebPurchases]]+Table1_1[[#This Row],[NumCatalogPurchases]]+Table1_1[[#This Row],[NumStorePurchases]]</f>
        <v>3</v>
      </c>
      <c r="AD537">
        <f>ROUND(IF(Table1_1[[#This Row],[Total_Purchases]]=0,0,(Table1_1[[#This Row],[Total_Spend]]*(Table1_1[[#This Row],[NumWebPurchases]]/Table1_1[[#This Row],[Total_Purchases]]))),2)</f>
        <v>8.67</v>
      </c>
      <c r="AE537">
        <f>ROUND(IF(Table1_1[[#This Row],[Total_Purchases]]=0,0,(Table1_1[[#This Row],[Total_Spend]]*(Table1_1[[#This Row],[NumStorePurchases]]/Table1_1[[#This Row],[Total_Purchases]]))),2)</f>
        <v>17.329999999999998</v>
      </c>
      <c r="AF537">
        <f>ROUND(IF(Table1_1[[#This Row],[Total_Purchases]]=0,0,(Table1_1[[#This Row],[Total_Spend]]*(Table1_1[[#This Row],[NumCatalogPurchases]]/Table1_1[[#This Row],[Total_Purchases]]))),2)</f>
        <v>0</v>
      </c>
      <c r="AG5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37" s="6">
        <f ca="1">YEAR(TODAY())-B537</f>
        <v>57</v>
      </c>
      <c r="AI5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37" t="s">
        <v>36</v>
      </c>
    </row>
    <row r="538" spans="1:36" x14ac:dyDescent="0.3">
      <c r="A538">
        <v>2694</v>
      </c>
      <c r="B538">
        <v>1967</v>
      </c>
      <c r="C538" t="s">
        <v>28</v>
      </c>
      <c r="D538" t="s">
        <v>33</v>
      </c>
      <c r="E538">
        <v>42664</v>
      </c>
      <c r="F538">
        <v>0</v>
      </c>
      <c r="G538">
        <v>1</v>
      </c>
      <c r="H538" s="2" t="str">
        <f ca="1">TEXT(Table1_1[[#This Row],[Dt_Customer]],"yyyy-mm-dd")</f>
        <v>2014-03-18</v>
      </c>
      <c r="I538">
        <v>44</v>
      </c>
      <c r="J538">
        <v>21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f>Table1_1[[#This Row],[MntWines]]+Table1_1[[#This Row],[MntFruits]]+Table1_1[[#This Row],[MntMeatProducts]]+Table1_1[[#This Row],[MntFishProducts]]+Table1_1[[#This Row],[MntSweetProducts]]+Table1_1[[#This Row],[MntGoldProds]]</f>
        <v>24</v>
      </c>
      <c r="AC538">
        <f>Table1_1[[#This Row],[NumWebPurchases]]+Table1_1[[#This Row],[NumCatalogPurchases]]+Table1_1[[#This Row],[NumStorePurchases]]</f>
        <v>4</v>
      </c>
      <c r="AD538">
        <f>ROUND(IF(Table1_1[[#This Row],[Total_Purchases]]=0,0,(Table1_1[[#This Row],[Total_Spend]]*(Table1_1[[#This Row],[NumWebPurchases]]/Table1_1[[#This Row],[Total_Purchases]]))),2)</f>
        <v>6</v>
      </c>
      <c r="AE538">
        <f>ROUND(IF(Table1_1[[#This Row],[Total_Purchases]]=0,0,(Table1_1[[#This Row],[Total_Spend]]*(Table1_1[[#This Row],[NumStorePurchases]]/Table1_1[[#This Row],[Total_Purchases]]))),2)</f>
        <v>18</v>
      </c>
      <c r="AF538">
        <f>ROUND(IF(Table1_1[[#This Row],[Total_Purchases]]=0,0,(Table1_1[[#This Row],[Total_Spend]]*(Table1_1[[#This Row],[NumCatalogPurchases]]/Table1_1[[#This Row],[Total_Purchases]]))),2)</f>
        <v>0</v>
      </c>
      <c r="AG5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38" s="6">
        <f ca="1">YEAR(TODAY())-B538</f>
        <v>59</v>
      </c>
      <c r="AI5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38" t="s">
        <v>30</v>
      </c>
    </row>
    <row r="539" spans="1:36" x14ac:dyDescent="0.3">
      <c r="A539">
        <v>2698</v>
      </c>
      <c r="B539">
        <v>1976</v>
      </c>
      <c r="C539" t="s">
        <v>28</v>
      </c>
      <c r="D539" t="s">
        <v>31</v>
      </c>
      <c r="E539">
        <v>47025</v>
      </c>
      <c r="F539">
        <v>0</v>
      </c>
      <c r="G539">
        <v>1</v>
      </c>
      <c r="H539" s="2" t="str">
        <f ca="1">TEXT(Table1_1[[#This Row],[Dt_Customer]],"yyyy-mm-dd")</f>
        <v>2013-11-07</v>
      </c>
      <c r="I539">
        <v>52</v>
      </c>
      <c r="J539">
        <v>254</v>
      </c>
      <c r="K539">
        <v>7</v>
      </c>
      <c r="L539">
        <v>108</v>
      </c>
      <c r="M539">
        <v>20</v>
      </c>
      <c r="N539">
        <v>0</v>
      </c>
      <c r="O539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f>Table1_1[[#This Row],[MntWines]]+Table1_1[[#This Row],[MntFruits]]+Table1_1[[#This Row],[MntMeatProducts]]+Table1_1[[#This Row],[MntFishProducts]]+Table1_1[[#This Row],[MntSweetProducts]]+Table1_1[[#This Row],[MntGoldProds]]</f>
        <v>415</v>
      </c>
      <c r="AC539">
        <f>Table1_1[[#This Row],[NumWebPurchases]]+Table1_1[[#This Row],[NumCatalogPurchases]]+Table1_1[[#This Row],[NumStorePurchases]]</f>
        <v>14</v>
      </c>
      <c r="AD539">
        <f>ROUND(IF(Table1_1[[#This Row],[Total_Purchases]]=0,0,(Table1_1[[#This Row],[Total_Spend]]*(Table1_1[[#This Row],[NumWebPurchases]]/Table1_1[[#This Row],[Total_Purchases]]))),2)</f>
        <v>177.86</v>
      </c>
      <c r="AE539">
        <f>ROUND(IF(Table1_1[[#This Row],[Total_Purchases]]=0,0,(Table1_1[[#This Row],[Total_Spend]]*(Table1_1[[#This Row],[NumStorePurchases]]/Table1_1[[#This Row],[Total_Purchases]]))),2)</f>
        <v>148.21</v>
      </c>
      <c r="AF539">
        <f>ROUND(IF(Table1_1[[#This Row],[Total_Purchases]]=0,0,(Table1_1[[#This Row],[Total_Spend]]*(Table1_1[[#This Row],[NumCatalogPurchases]]/Table1_1[[#This Row],[Total_Purchases]]))),2)</f>
        <v>88.93</v>
      </c>
      <c r="AG5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39" s="6">
        <f ca="1">YEAR(TODAY())-B539</f>
        <v>50</v>
      </c>
      <c r="AI5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39" t="s">
        <v>34</v>
      </c>
    </row>
    <row r="540" spans="1:36" x14ac:dyDescent="0.3">
      <c r="A540">
        <v>2711</v>
      </c>
      <c r="B540">
        <v>1976</v>
      </c>
      <c r="C540" t="s">
        <v>41</v>
      </c>
      <c r="D540" t="s">
        <v>35</v>
      </c>
      <c r="E540">
        <v>30560</v>
      </c>
      <c r="F540">
        <v>1</v>
      </c>
      <c r="G540">
        <v>0</v>
      </c>
      <c r="H540" s="2" t="str">
        <f ca="1">TEXT(Table1_1[[#This Row],[Dt_Customer]],"yyyy-mm-dd")</f>
        <v>2013-06-27</v>
      </c>
      <c r="I540">
        <v>6</v>
      </c>
      <c r="J540">
        <v>9</v>
      </c>
      <c r="K540">
        <v>1</v>
      </c>
      <c r="L540">
        <v>5</v>
      </c>
      <c r="M540">
        <v>4</v>
      </c>
      <c r="N540">
        <v>5</v>
      </c>
      <c r="O540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540">
        <f>Table1_1[[#This Row],[NumWebPurchases]]+Table1_1[[#This Row],[NumCatalogPurchases]]+Table1_1[[#This Row],[NumStorePurchases]]</f>
        <v>4</v>
      </c>
      <c r="AD540">
        <f>ROUND(IF(Table1_1[[#This Row],[Total_Purchases]]=0,0,(Table1_1[[#This Row],[Total_Spend]]*(Table1_1[[#This Row],[NumWebPurchases]]/Table1_1[[#This Row],[Total_Purchases]]))),2)</f>
        <v>7.75</v>
      </c>
      <c r="AE540">
        <f>ROUND(IF(Table1_1[[#This Row],[Total_Purchases]]=0,0,(Table1_1[[#This Row],[Total_Spend]]*(Table1_1[[#This Row],[NumStorePurchases]]/Table1_1[[#This Row],[Total_Purchases]]))),2)</f>
        <v>23.25</v>
      </c>
      <c r="AF540">
        <f>ROUND(IF(Table1_1[[#This Row],[Total_Purchases]]=0,0,(Table1_1[[#This Row],[Total_Spend]]*(Table1_1[[#This Row],[NumCatalogPurchases]]/Table1_1[[#This Row],[Total_Purchases]]))),2)</f>
        <v>0</v>
      </c>
      <c r="AG5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40" s="6">
        <f ca="1">YEAR(TODAY())-B540</f>
        <v>50</v>
      </c>
      <c r="AI5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40" t="s">
        <v>32</v>
      </c>
    </row>
    <row r="541" spans="1:36" x14ac:dyDescent="0.3">
      <c r="A541">
        <v>2712</v>
      </c>
      <c r="B541">
        <v>1956</v>
      </c>
      <c r="C541" t="s">
        <v>28</v>
      </c>
      <c r="D541" t="s">
        <v>33</v>
      </c>
      <c r="E541">
        <v>71866</v>
      </c>
      <c r="F541">
        <v>0</v>
      </c>
      <c r="G541">
        <v>1</v>
      </c>
      <c r="H541" s="2" t="str">
        <f ca="1">TEXT(Table1_1[[#This Row],[Dt_Customer]],"yyyy-mm-dd")</f>
        <v>2013-12-25</v>
      </c>
      <c r="I541">
        <v>85</v>
      </c>
      <c r="J541">
        <v>184</v>
      </c>
      <c r="K541">
        <v>178</v>
      </c>
      <c r="L541">
        <v>178</v>
      </c>
      <c r="M541">
        <v>103</v>
      </c>
      <c r="N541">
        <v>39</v>
      </c>
      <c r="O541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f>Table1_1[[#This Row],[MntWines]]+Table1_1[[#This Row],[MntFruits]]+Table1_1[[#This Row],[MntMeatProducts]]+Table1_1[[#This Row],[MntFishProducts]]+Table1_1[[#This Row],[MntSweetProducts]]+Table1_1[[#This Row],[MntGoldProds]]</f>
        <v>715</v>
      </c>
      <c r="AC541">
        <f>Table1_1[[#This Row],[NumWebPurchases]]+Table1_1[[#This Row],[NumCatalogPurchases]]+Table1_1[[#This Row],[NumStorePurchases]]</f>
        <v>19</v>
      </c>
      <c r="AD541">
        <f>ROUND(IF(Table1_1[[#This Row],[Total_Purchases]]=0,0,(Table1_1[[#This Row],[Total_Spend]]*(Table1_1[[#This Row],[NumWebPurchases]]/Table1_1[[#This Row],[Total_Purchases]]))),2)</f>
        <v>225.79</v>
      </c>
      <c r="AE541">
        <f>ROUND(IF(Table1_1[[#This Row],[Total_Purchases]]=0,0,(Table1_1[[#This Row],[Total_Spend]]*(Table1_1[[#This Row],[NumStorePurchases]]/Table1_1[[#This Row],[Total_Purchases]]))),2)</f>
        <v>376.32</v>
      </c>
      <c r="AF541">
        <f>ROUND(IF(Table1_1[[#This Row],[Total_Purchases]]=0,0,(Table1_1[[#This Row],[Total_Spend]]*(Table1_1[[#This Row],[NumCatalogPurchases]]/Table1_1[[#This Row],[Total_Purchases]]))),2)</f>
        <v>112.89</v>
      </c>
      <c r="AG5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41" s="6">
        <f ca="1">YEAR(TODAY())-B541</f>
        <v>70</v>
      </c>
      <c r="AI5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41" t="s">
        <v>36</v>
      </c>
    </row>
    <row r="542" spans="1:36" x14ac:dyDescent="0.3">
      <c r="A542">
        <v>2715</v>
      </c>
      <c r="B542">
        <v>1966</v>
      </c>
      <c r="C542" t="s">
        <v>41</v>
      </c>
      <c r="D542" t="s">
        <v>29</v>
      </c>
      <c r="E542">
        <v>29435</v>
      </c>
      <c r="F542">
        <v>1</v>
      </c>
      <c r="G542">
        <v>1</v>
      </c>
      <c r="H542" s="2" t="str">
        <f ca="1">TEXT(Table1_1[[#This Row],[Dt_Customer]],"yyyy-mm-dd")</f>
        <v>2012-08-06</v>
      </c>
      <c r="I542">
        <v>11</v>
      </c>
      <c r="J542">
        <v>70</v>
      </c>
      <c r="K542">
        <v>3</v>
      </c>
      <c r="L542">
        <v>37</v>
      </c>
      <c r="M542">
        <v>4</v>
      </c>
      <c r="N542">
        <v>2</v>
      </c>
      <c r="O54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f>Table1_1[[#This Row],[MntWines]]+Table1_1[[#This Row],[MntFruits]]+Table1_1[[#This Row],[MntMeatProducts]]+Table1_1[[#This Row],[MntFishProducts]]+Table1_1[[#This Row],[MntSweetProducts]]+Table1_1[[#This Row],[MntGoldProds]]</f>
        <v>180</v>
      </c>
      <c r="AC542">
        <f>Table1_1[[#This Row],[NumWebPurchases]]+Table1_1[[#This Row],[NumCatalogPurchases]]+Table1_1[[#This Row],[NumStorePurchases]]</f>
        <v>7</v>
      </c>
      <c r="AD542">
        <f>ROUND(IF(Table1_1[[#This Row],[Total_Purchases]]=0,0,(Table1_1[[#This Row],[Total_Spend]]*(Table1_1[[#This Row],[NumWebPurchases]]/Table1_1[[#This Row],[Total_Purchases]]))),2)</f>
        <v>77.14</v>
      </c>
      <c r="AE542">
        <f>ROUND(IF(Table1_1[[#This Row],[Total_Purchases]]=0,0,(Table1_1[[#This Row],[Total_Spend]]*(Table1_1[[#This Row],[NumStorePurchases]]/Table1_1[[#This Row],[Total_Purchases]]))),2)</f>
        <v>51.43</v>
      </c>
      <c r="AF542">
        <f>ROUND(IF(Table1_1[[#This Row],[Total_Purchases]]=0,0,(Table1_1[[#This Row],[Total_Spend]]*(Table1_1[[#This Row],[NumCatalogPurchases]]/Table1_1[[#This Row],[Total_Purchases]]))),2)</f>
        <v>51.43</v>
      </c>
      <c r="AG54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42" s="6">
        <f ca="1">YEAR(TODAY())-B542</f>
        <v>60</v>
      </c>
      <c r="AI5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42" t="s">
        <v>32</v>
      </c>
    </row>
    <row r="543" spans="1:36" x14ac:dyDescent="0.3">
      <c r="A543">
        <v>2724</v>
      </c>
      <c r="B543">
        <v>1981</v>
      </c>
      <c r="C543" t="s">
        <v>41</v>
      </c>
      <c r="D543" t="s">
        <v>31</v>
      </c>
      <c r="E543">
        <v>36143</v>
      </c>
      <c r="F543">
        <v>1</v>
      </c>
      <c r="G543">
        <v>0</v>
      </c>
      <c r="H543" s="2" t="str">
        <f ca="1">TEXT(Table1_1[[#This Row],[Dt_Customer]],"yyyy-mm-dd")</f>
        <v>2014-03-30</v>
      </c>
      <c r="I543">
        <v>33</v>
      </c>
      <c r="J543">
        <v>12</v>
      </c>
      <c r="K543">
        <v>0</v>
      </c>
      <c r="L543">
        <v>1</v>
      </c>
      <c r="M543">
        <v>0</v>
      </c>
      <c r="N543">
        <v>0</v>
      </c>
      <c r="O543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f>Table1_1[[#This Row],[MntWines]]+Table1_1[[#This Row],[MntFruits]]+Table1_1[[#This Row],[MntMeatProducts]]+Table1_1[[#This Row],[MntFishProducts]]+Table1_1[[#This Row],[MntSweetProducts]]+Table1_1[[#This Row],[MntGoldProds]]</f>
        <v>19</v>
      </c>
      <c r="AC543">
        <f>Table1_1[[#This Row],[NumWebPurchases]]+Table1_1[[#This Row],[NumCatalogPurchases]]+Table1_1[[#This Row],[NumStorePurchases]]</f>
        <v>3</v>
      </c>
      <c r="AD543">
        <f>ROUND(IF(Table1_1[[#This Row],[Total_Purchases]]=0,0,(Table1_1[[#This Row],[Total_Spend]]*(Table1_1[[#This Row],[NumWebPurchases]]/Table1_1[[#This Row],[Total_Purchases]]))),2)</f>
        <v>0</v>
      </c>
      <c r="AE543">
        <f>ROUND(IF(Table1_1[[#This Row],[Total_Purchases]]=0,0,(Table1_1[[#This Row],[Total_Spend]]*(Table1_1[[#This Row],[NumStorePurchases]]/Table1_1[[#This Row],[Total_Purchases]]))),2)</f>
        <v>12.67</v>
      </c>
      <c r="AF543">
        <f>ROUND(IF(Table1_1[[#This Row],[Total_Purchases]]=0,0,(Table1_1[[#This Row],[Total_Spend]]*(Table1_1[[#This Row],[NumCatalogPurchases]]/Table1_1[[#This Row],[Total_Purchases]]))),2)</f>
        <v>6.33</v>
      </c>
      <c r="AG5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43" s="6">
        <f ca="1">YEAR(TODAY())-B543</f>
        <v>45</v>
      </c>
      <c r="AI5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43" t="s">
        <v>30</v>
      </c>
    </row>
    <row r="544" spans="1:36" x14ac:dyDescent="0.3">
      <c r="A544">
        <v>2727</v>
      </c>
      <c r="B544">
        <v>1973</v>
      </c>
      <c r="C544" t="s">
        <v>28</v>
      </c>
      <c r="D544" t="s">
        <v>35</v>
      </c>
      <c r="E544">
        <v>57100</v>
      </c>
      <c r="F544">
        <v>0</v>
      </c>
      <c r="G544">
        <v>0</v>
      </c>
      <c r="H544" s="2" t="str">
        <f ca="1">TEXT(Table1_1[[#This Row],[Dt_Customer]],"yyyy-mm-dd")</f>
        <v>2013-12-04</v>
      </c>
      <c r="I544">
        <v>19</v>
      </c>
      <c r="J544">
        <v>181</v>
      </c>
      <c r="K544">
        <v>21</v>
      </c>
      <c r="L544">
        <v>69</v>
      </c>
      <c r="M544">
        <v>39</v>
      </c>
      <c r="N544">
        <v>3</v>
      </c>
      <c r="O544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f>Table1_1[[#This Row],[MntWines]]+Table1_1[[#This Row],[MntFruits]]+Table1_1[[#This Row],[MntMeatProducts]]+Table1_1[[#This Row],[MntFishProducts]]+Table1_1[[#This Row],[MntSweetProducts]]+Table1_1[[#This Row],[MntGoldProds]]</f>
        <v>409</v>
      </c>
      <c r="AC544">
        <f>Table1_1[[#This Row],[NumWebPurchases]]+Table1_1[[#This Row],[NumCatalogPurchases]]+Table1_1[[#This Row],[NumStorePurchases]]</f>
        <v>12</v>
      </c>
      <c r="AD544">
        <f>ROUND(IF(Table1_1[[#This Row],[Total_Purchases]]=0,0,(Table1_1[[#This Row],[Total_Spend]]*(Table1_1[[#This Row],[NumWebPurchases]]/Table1_1[[#This Row],[Total_Purchases]]))),2)</f>
        <v>102.25</v>
      </c>
      <c r="AE544">
        <f>ROUND(IF(Table1_1[[#This Row],[Total_Purchases]]=0,0,(Table1_1[[#This Row],[Total_Spend]]*(Table1_1[[#This Row],[NumStorePurchases]]/Table1_1[[#This Row],[Total_Purchases]]))),2)</f>
        <v>204.5</v>
      </c>
      <c r="AF544">
        <f>ROUND(IF(Table1_1[[#This Row],[Total_Purchases]]=0,0,(Table1_1[[#This Row],[Total_Spend]]*(Table1_1[[#This Row],[NumCatalogPurchases]]/Table1_1[[#This Row],[Total_Purchases]]))),2)</f>
        <v>102.25</v>
      </c>
      <c r="AG5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44" s="6">
        <f ca="1">YEAR(TODAY())-B544</f>
        <v>53</v>
      </c>
      <c r="AI5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44" t="s">
        <v>43</v>
      </c>
    </row>
    <row r="545" spans="1:36" x14ac:dyDescent="0.3">
      <c r="A545">
        <v>2730</v>
      </c>
      <c r="B545">
        <v>1955</v>
      </c>
      <c r="C545" t="s">
        <v>28</v>
      </c>
      <c r="D545" t="s">
        <v>31</v>
      </c>
      <c r="E545">
        <v>80317</v>
      </c>
      <c r="F545">
        <v>0</v>
      </c>
      <c r="G545">
        <v>0</v>
      </c>
      <c r="H545" s="2" t="str">
        <f ca="1">TEXT(Table1_1[[#This Row],[Dt_Customer]],"yyyy-mm-dd")</f>
        <v>2013-08-20</v>
      </c>
      <c r="I545">
        <v>64</v>
      </c>
      <c r="J545">
        <v>536</v>
      </c>
      <c r="K545">
        <v>11</v>
      </c>
      <c r="L545">
        <v>387</v>
      </c>
      <c r="M545">
        <v>149</v>
      </c>
      <c r="N545">
        <v>91</v>
      </c>
      <c r="O545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f>Table1_1[[#This Row],[MntWines]]+Table1_1[[#This Row],[MntFruits]]+Table1_1[[#This Row],[MntMeatProducts]]+Table1_1[[#This Row],[MntFishProducts]]+Table1_1[[#This Row],[MntSweetProducts]]+Table1_1[[#This Row],[MntGoldProds]]</f>
        <v>1231</v>
      </c>
      <c r="AC545">
        <f>Table1_1[[#This Row],[NumWebPurchases]]+Table1_1[[#This Row],[NumCatalogPurchases]]+Table1_1[[#This Row],[NumStorePurchases]]</f>
        <v>17</v>
      </c>
      <c r="AD545">
        <f>ROUND(IF(Table1_1[[#This Row],[Total_Purchases]]=0,0,(Table1_1[[#This Row],[Total_Spend]]*(Table1_1[[#This Row],[NumWebPurchases]]/Table1_1[[#This Row],[Total_Purchases]]))),2)</f>
        <v>217.24</v>
      </c>
      <c r="AE545">
        <f>ROUND(IF(Table1_1[[#This Row],[Total_Purchases]]=0,0,(Table1_1[[#This Row],[Total_Spend]]*(Table1_1[[#This Row],[NumStorePurchases]]/Table1_1[[#This Row],[Total_Purchases]]))),2)</f>
        <v>724.12</v>
      </c>
      <c r="AF545">
        <f>ROUND(IF(Table1_1[[#This Row],[Total_Purchases]]=0,0,(Table1_1[[#This Row],[Total_Spend]]*(Table1_1[[#This Row],[NumCatalogPurchases]]/Table1_1[[#This Row],[Total_Purchases]]))),2)</f>
        <v>289.64999999999998</v>
      </c>
      <c r="AG5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45" s="6">
        <f ca="1">YEAR(TODAY())-B545</f>
        <v>71</v>
      </c>
      <c r="AI5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45" t="s">
        <v>32</v>
      </c>
    </row>
    <row r="546" spans="1:36" x14ac:dyDescent="0.3">
      <c r="A546">
        <v>2736</v>
      </c>
      <c r="B546">
        <v>1978</v>
      </c>
      <c r="C546" t="s">
        <v>28</v>
      </c>
      <c r="D546" t="s">
        <v>33</v>
      </c>
      <c r="E546">
        <v>73807</v>
      </c>
      <c r="F546">
        <v>0</v>
      </c>
      <c r="G546">
        <v>1</v>
      </c>
      <c r="H546" s="2" t="str">
        <f ca="1">TEXT(Table1_1[[#This Row],[Dt_Customer]],"yyyy-mm-dd")</f>
        <v>2013-01-02</v>
      </c>
      <c r="I546">
        <v>88</v>
      </c>
      <c r="J546">
        <v>366</v>
      </c>
      <c r="K546">
        <v>124</v>
      </c>
      <c r="L546">
        <v>156</v>
      </c>
      <c r="M546">
        <v>71</v>
      </c>
      <c r="N546">
        <v>78</v>
      </c>
      <c r="O546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f>Table1_1[[#This Row],[MntWines]]+Table1_1[[#This Row],[MntFruits]]+Table1_1[[#This Row],[MntMeatProducts]]+Table1_1[[#This Row],[MntFishProducts]]+Table1_1[[#This Row],[MntSweetProducts]]+Table1_1[[#This Row],[MntGoldProds]]</f>
        <v>849</v>
      </c>
      <c r="AC546">
        <f>Table1_1[[#This Row],[NumWebPurchases]]+Table1_1[[#This Row],[NumCatalogPurchases]]+Table1_1[[#This Row],[NumStorePurchases]]</f>
        <v>21</v>
      </c>
      <c r="AD546">
        <f>ROUND(IF(Table1_1[[#This Row],[Total_Purchases]]=0,0,(Table1_1[[#This Row],[Total_Spend]]*(Table1_1[[#This Row],[NumWebPurchases]]/Table1_1[[#This Row],[Total_Purchases]]))),2)</f>
        <v>202.14</v>
      </c>
      <c r="AE546">
        <f>ROUND(IF(Table1_1[[#This Row],[Total_Purchases]]=0,0,(Table1_1[[#This Row],[Total_Spend]]*(Table1_1[[#This Row],[NumStorePurchases]]/Table1_1[[#This Row],[Total_Purchases]]))),2)</f>
        <v>444.71</v>
      </c>
      <c r="AF546">
        <f>ROUND(IF(Table1_1[[#This Row],[Total_Purchases]]=0,0,(Table1_1[[#This Row],[Total_Spend]]*(Table1_1[[#This Row],[NumCatalogPurchases]]/Table1_1[[#This Row],[Total_Purchases]]))),2)</f>
        <v>202.14</v>
      </c>
      <c r="AG5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46" s="6">
        <f ca="1">YEAR(TODAY())-B546</f>
        <v>48</v>
      </c>
      <c r="AI5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46" t="s">
        <v>40</v>
      </c>
    </row>
    <row r="547" spans="1:36" x14ac:dyDescent="0.3">
      <c r="A547">
        <v>2740</v>
      </c>
      <c r="B547">
        <v>1958</v>
      </c>
      <c r="C547" t="s">
        <v>37</v>
      </c>
      <c r="D547" t="s">
        <v>42</v>
      </c>
      <c r="E547">
        <v>33438</v>
      </c>
      <c r="F547">
        <v>1</v>
      </c>
      <c r="G547">
        <v>1</v>
      </c>
      <c r="H547" s="2" t="str">
        <f ca="1">TEXT(Table1_1[[#This Row],[Dt_Customer]],"yyyy-mm-dd")</f>
        <v>2013-09-22</v>
      </c>
      <c r="I547">
        <v>81</v>
      </c>
      <c r="J547">
        <v>62</v>
      </c>
      <c r="K547">
        <v>1</v>
      </c>
      <c r="L547">
        <v>16</v>
      </c>
      <c r="M547">
        <v>3</v>
      </c>
      <c r="N547">
        <v>2</v>
      </c>
      <c r="O547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f>Table1_1[[#This Row],[MntWines]]+Table1_1[[#This Row],[MntFruits]]+Table1_1[[#This Row],[MntMeatProducts]]+Table1_1[[#This Row],[MntFishProducts]]+Table1_1[[#This Row],[MntSweetProducts]]+Table1_1[[#This Row],[MntGoldProds]]</f>
        <v>90</v>
      </c>
      <c r="AC547">
        <f>Table1_1[[#This Row],[NumWebPurchases]]+Table1_1[[#This Row],[NumCatalogPurchases]]+Table1_1[[#This Row],[NumStorePurchases]]</f>
        <v>7</v>
      </c>
      <c r="AD547">
        <f>ROUND(IF(Table1_1[[#This Row],[Total_Purchases]]=0,0,(Table1_1[[#This Row],[Total_Spend]]*(Table1_1[[#This Row],[NumWebPurchases]]/Table1_1[[#This Row],[Total_Purchases]]))),2)</f>
        <v>25.71</v>
      </c>
      <c r="AE547">
        <f>ROUND(IF(Table1_1[[#This Row],[Total_Purchases]]=0,0,(Table1_1[[#This Row],[Total_Spend]]*(Table1_1[[#This Row],[NumStorePurchases]]/Table1_1[[#This Row],[Total_Purchases]]))),2)</f>
        <v>51.43</v>
      </c>
      <c r="AF547">
        <f>ROUND(IF(Table1_1[[#This Row],[Total_Purchases]]=0,0,(Table1_1[[#This Row],[Total_Spend]]*(Table1_1[[#This Row],[NumCatalogPurchases]]/Table1_1[[#This Row],[Total_Purchases]]))),2)</f>
        <v>12.86</v>
      </c>
      <c r="AG5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47" s="6">
        <f ca="1">YEAR(TODAY())-B547</f>
        <v>68</v>
      </c>
      <c r="AI5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47" t="s">
        <v>30</v>
      </c>
    </row>
    <row r="548" spans="1:36" x14ac:dyDescent="0.3">
      <c r="A548">
        <v>2747</v>
      </c>
      <c r="B548">
        <v>1988</v>
      </c>
      <c r="C548" t="s">
        <v>37</v>
      </c>
      <c r="D548" t="s">
        <v>33</v>
      </c>
      <c r="E548">
        <v>67546</v>
      </c>
      <c r="F548">
        <v>0</v>
      </c>
      <c r="G548">
        <v>0</v>
      </c>
      <c r="H548" s="2" t="str">
        <f ca="1">TEXT(Table1_1[[#This Row],[Dt_Customer]],"yyyy-mm-dd")</f>
        <v>2012-08-31</v>
      </c>
      <c r="I548">
        <v>90</v>
      </c>
      <c r="J548">
        <v>864</v>
      </c>
      <c r="K548">
        <v>134</v>
      </c>
      <c r="L548">
        <v>768</v>
      </c>
      <c r="M548">
        <v>150</v>
      </c>
      <c r="N548">
        <v>38</v>
      </c>
      <c r="O548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f>Table1_1[[#This Row],[MntWines]]+Table1_1[[#This Row],[MntFruits]]+Table1_1[[#This Row],[MntMeatProducts]]+Table1_1[[#This Row],[MntFishProducts]]+Table1_1[[#This Row],[MntSweetProducts]]+Table1_1[[#This Row],[MntGoldProds]]</f>
        <v>2126</v>
      </c>
      <c r="AC548">
        <f>Table1_1[[#This Row],[NumWebPurchases]]+Table1_1[[#This Row],[NumCatalogPurchases]]+Table1_1[[#This Row],[NumStorePurchases]]</f>
        <v>19</v>
      </c>
      <c r="AD548">
        <f>ROUND(IF(Table1_1[[#This Row],[Total_Purchases]]=0,0,(Table1_1[[#This Row],[Total_Spend]]*(Table1_1[[#This Row],[NumWebPurchases]]/Table1_1[[#This Row],[Total_Purchases]]))),2)</f>
        <v>447.58</v>
      </c>
      <c r="AE548">
        <f>ROUND(IF(Table1_1[[#This Row],[Total_Purchases]]=0,0,(Table1_1[[#This Row],[Total_Spend]]*(Table1_1[[#This Row],[NumStorePurchases]]/Table1_1[[#This Row],[Total_Purchases]]))),2)</f>
        <v>559.47</v>
      </c>
      <c r="AF548">
        <f>ROUND(IF(Table1_1[[#This Row],[Total_Purchases]]=0,0,(Table1_1[[#This Row],[Total_Spend]]*(Table1_1[[#This Row],[NumCatalogPurchases]]/Table1_1[[#This Row],[Total_Purchases]]))),2)</f>
        <v>1118.95</v>
      </c>
      <c r="AG5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48" s="6">
        <f ca="1">YEAR(TODAY())-B548</f>
        <v>38</v>
      </c>
      <c r="AI5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48" t="s">
        <v>30</v>
      </c>
    </row>
    <row r="549" spans="1:36" x14ac:dyDescent="0.3">
      <c r="A549">
        <v>2781</v>
      </c>
      <c r="B549">
        <v>1981</v>
      </c>
      <c r="C549" t="s">
        <v>28</v>
      </c>
      <c r="D549" t="s">
        <v>31</v>
      </c>
      <c r="E549">
        <v>72066</v>
      </c>
      <c r="F549">
        <v>0</v>
      </c>
      <c r="G549">
        <v>0</v>
      </c>
      <c r="H549" s="2" t="str">
        <f ca="1">TEXT(Table1_1[[#This Row],[Dt_Customer]],"yyyy-mm-dd")</f>
        <v>2014-06-23</v>
      </c>
      <c r="I549">
        <v>55</v>
      </c>
      <c r="J549">
        <v>1003</v>
      </c>
      <c r="K549">
        <v>34</v>
      </c>
      <c r="L549">
        <v>536</v>
      </c>
      <c r="M549">
        <v>134</v>
      </c>
      <c r="N549">
        <v>51</v>
      </c>
      <c r="O549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f>Table1_1[[#This Row],[MntWines]]+Table1_1[[#This Row],[MntFruits]]+Table1_1[[#This Row],[MntMeatProducts]]+Table1_1[[#This Row],[MntFishProducts]]+Table1_1[[#This Row],[MntSweetProducts]]+Table1_1[[#This Row],[MntGoldProds]]</f>
        <v>1792</v>
      </c>
      <c r="AC549">
        <f>Table1_1[[#This Row],[NumWebPurchases]]+Table1_1[[#This Row],[NumCatalogPurchases]]+Table1_1[[#This Row],[NumStorePurchases]]</f>
        <v>16</v>
      </c>
      <c r="AD549">
        <f>ROUND(IF(Table1_1[[#This Row],[Total_Purchases]]=0,0,(Table1_1[[#This Row],[Total_Spend]]*(Table1_1[[#This Row],[NumWebPurchases]]/Table1_1[[#This Row],[Total_Purchases]]))),2)</f>
        <v>448</v>
      </c>
      <c r="AE549">
        <f>ROUND(IF(Table1_1[[#This Row],[Total_Purchases]]=0,0,(Table1_1[[#This Row],[Total_Spend]]*(Table1_1[[#This Row],[NumStorePurchases]]/Table1_1[[#This Row],[Total_Purchases]]))),2)</f>
        <v>672</v>
      </c>
      <c r="AF549">
        <f>ROUND(IF(Table1_1[[#This Row],[Total_Purchases]]=0,0,(Table1_1[[#This Row],[Total_Spend]]*(Table1_1[[#This Row],[NumCatalogPurchases]]/Table1_1[[#This Row],[Total_Purchases]]))),2)</f>
        <v>672</v>
      </c>
      <c r="AG5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49" s="6">
        <f ca="1">YEAR(TODAY())-B549</f>
        <v>45</v>
      </c>
      <c r="AI5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49" t="s">
        <v>43</v>
      </c>
    </row>
    <row r="550" spans="1:36" x14ac:dyDescent="0.3">
      <c r="A550">
        <v>2782</v>
      </c>
      <c r="B550">
        <v>1961</v>
      </c>
      <c r="C550" t="s">
        <v>37</v>
      </c>
      <c r="D550" t="s">
        <v>33</v>
      </c>
      <c r="E550">
        <v>54456</v>
      </c>
      <c r="F550">
        <v>0</v>
      </c>
      <c r="G550">
        <v>1</v>
      </c>
      <c r="H550" s="2" t="str">
        <f ca="1">TEXT(Table1_1[[#This Row],[Dt_Customer]],"yyyy-mm-dd")</f>
        <v>2013-07-11</v>
      </c>
      <c r="I550">
        <v>23</v>
      </c>
      <c r="J550">
        <v>352</v>
      </c>
      <c r="K550">
        <v>0</v>
      </c>
      <c r="L550">
        <v>27</v>
      </c>
      <c r="M550">
        <v>10</v>
      </c>
      <c r="N550">
        <v>0</v>
      </c>
      <c r="O550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f>Table1_1[[#This Row],[MntWines]]+Table1_1[[#This Row],[MntFruits]]+Table1_1[[#This Row],[MntMeatProducts]]+Table1_1[[#This Row],[MntFishProducts]]+Table1_1[[#This Row],[MntSweetProducts]]+Table1_1[[#This Row],[MntGoldProds]]</f>
        <v>404</v>
      </c>
      <c r="AC550">
        <f>Table1_1[[#This Row],[NumWebPurchases]]+Table1_1[[#This Row],[NumCatalogPurchases]]+Table1_1[[#This Row],[NumStorePurchases]]</f>
        <v>14</v>
      </c>
      <c r="AD550">
        <f>ROUND(IF(Table1_1[[#This Row],[Total_Purchases]]=0,0,(Table1_1[[#This Row],[Total_Spend]]*(Table1_1[[#This Row],[NumWebPurchases]]/Table1_1[[#This Row],[Total_Purchases]]))),2)</f>
        <v>173.14</v>
      </c>
      <c r="AE550">
        <f>ROUND(IF(Table1_1[[#This Row],[Total_Purchases]]=0,0,(Table1_1[[#This Row],[Total_Spend]]*(Table1_1[[#This Row],[NumStorePurchases]]/Table1_1[[#This Row],[Total_Purchases]]))),2)</f>
        <v>202</v>
      </c>
      <c r="AF550">
        <f>ROUND(IF(Table1_1[[#This Row],[Total_Purchases]]=0,0,(Table1_1[[#This Row],[Total_Spend]]*(Table1_1[[#This Row],[NumCatalogPurchases]]/Table1_1[[#This Row],[Total_Purchases]]))),2)</f>
        <v>28.86</v>
      </c>
      <c r="AG5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50" s="6">
        <f ca="1">YEAR(TODAY())-B550</f>
        <v>65</v>
      </c>
      <c r="AI5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50" t="s">
        <v>30</v>
      </c>
    </row>
    <row r="551" spans="1:36" x14ac:dyDescent="0.3">
      <c r="A551">
        <v>2793</v>
      </c>
      <c r="B551">
        <v>1976</v>
      </c>
      <c r="C551" t="s">
        <v>37</v>
      </c>
      <c r="D551" t="s">
        <v>29</v>
      </c>
      <c r="E551">
        <v>70179</v>
      </c>
      <c r="F551">
        <v>0</v>
      </c>
      <c r="G551">
        <v>1</v>
      </c>
      <c r="H551" s="2" t="str">
        <f ca="1">TEXT(Table1_1[[#This Row],[Dt_Customer]],"yyyy-mm-dd")</f>
        <v>2013-07-21</v>
      </c>
      <c r="I551">
        <v>10</v>
      </c>
      <c r="J551">
        <v>532</v>
      </c>
      <c r="K551">
        <v>88</v>
      </c>
      <c r="L551">
        <v>168</v>
      </c>
      <c r="M551">
        <v>69</v>
      </c>
      <c r="N551">
        <v>44</v>
      </c>
      <c r="O551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f>Table1_1[[#This Row],[MntWines]]+Table1_1[[#This Row],[MntFruits]]+Table1_1[[#This Row],[MntMeatProducts]]+Table1_1[[#This Row],[MntFishProducts]]+Table1_1[[#This Row],[MntSweetProducts]]+Table1_1[[#This Row],[MntGoldProds]]</f>
        <v>1034</v>
      </c>
      <c r="AC551">
        <f>Table1_1[[#This Row],[NumWebPurchases]]+Table1_1[[#This Row],[NumCatalogPurchases]]+Table1_1[[#This Row],[NumStorePurchases]]</f>
        <v>23</v>
      </c>
      <c r="AD551">
        <f>ROUND(IF(Table1_1[[#This Row],[Total_Purchases]]=0,0,(Table1_1[[#This Row],[Total_Spend]]*(Table1_1[[#This Row],[NumWebPurchases]]/Table1_1[[#This Row],[Total_Purchases]]))),2)</f>
        <v>314.7</v>
      </c>
      <c r="AE551">
        <f>ROUND(IF(Table1_1[[#This Row],[Total_Purchases]]=0,0,(Table1_1[[#This Row],[Total_Spend]]*(Table1_1[[#This Row],[NumStorePurchases]]/Table1_1[[#This Row],[Total_Purchases]]))),2)</f>
        <v>584.42999999999995</v>
      </c>
      <c r="AF551">
        <f>ROUND(IF(Table1_1[[#This Row],[Total_Purchases]]=0,0,(Table1_1[[#This Row],[Total_Spend]]*(Table1_1[[#This Row],[NumCatalogPurchases]]/Table1_1[[#This Row],[Total_Purchases]]))),2)</f>
        <v>134.87</v>
      </c>
      <c r="AG5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51" s="6">
        <f ca="1">YEAR(TODAY())-B551</f>
        <v>50</v>
      </c>
      <c r="AI5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51" t="s">
        <v>43</v>
      </c>
    </row>
    <row r="552" spans="1:36" x14ac:dyDescent="0.3">
      <c r="A552">
        <v>2795</v>
      </c>
      <c r="B552">
        <v>1958</v>
      </c>
      <c r="C552" t="s">
        <v>41</v>
      </c>
      <c r="D552" t="s">
        <v>31</v>
      </c>
      <c r="E552">
        <v>30523</v>
      </c>
      <c r="F552">
        <v>2</v>
      </c>
      <c r="G552">
        <v>1</v>
      </c>
      <c r="H552" s="2" t="str">
        <f ca="1">TEXT(Table1_1[[#This Row],[Dt_Customer]],"yyyy-mm-dd")</f>
        <v>2013-07-01</v>
      </c>
      <c r="I552">
        <v>0</v>
      </c>
      <c r="J552">
        <v>5</v>
      </c>
      <c r="K552">
        <v>0</v>
      </c>
      <c r="L552">
        <v>3</v>
      </c>
      <c r="M552">
        <v>0</v>
      </c>
      <c r="N552">
        <v>0</v>
      </c>
      <c r="O55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f>Table1_1[[#This Row],[MntWines]]+Table1_1[[#This Row],[MntFruits]]+Table1_1[[#This Row],[MntMeatProducts]]+Table1_1[[#This Row],[MntFishProducts]]+Table1_1[[#This Row],[MntSweetProducts]]+Table1_1[[#This Row],[MntGoldProds]]</f>
        <v>13</v>
      </c>
      <c r="AC552">
        <f>Table1_1[[#This Row],[NumWebPurchases]]+Table1_1[[#This Row],[NumCatalogPurchases]]+Table1_1[[#This Row],[NumStorePurchases]]</f>
        <v>3</v>
      </c>
      <c r="AD552">
        <f>ROUND(IF(Table1_1[[#This Row],[Total_Purchases]]=0,0,(Table1_1[[#This Row],[Total_Spend]]*(Table1_1[[#This Row],[NumWebPurchases]]/Table1_1[[#This Row],[Total_Purchases]]))),2)</f>
        <v>4.33</v>
      </c>
      <c r="AE552">
        <f>ROUND(IF(Table1_1[[#This Row],[Total_Purchases]]=0,0,(Table1_1[[#This Row],[Total_Spend]]*(Table1_1[[#This Row],[NumStorePurchases]]/Table1_1[[#This Row],[Total_Purchases]]))),2)</f>
        <v>8.67</v>
      </c>
      <c r="AF552">
        <f>ROUND(IF(Table1_1[[#This Row],[Total_Purchases]]=0,0,(Table1_1[[#This Row],[Total_Spend]]*(Table1_1[[#This Row],[NumCatalogPurchases]]/Table1_1[[#This Row],[Total_Purchases]]))),2)</f>
        <v>0</v>
      </c>
      <c r="AG5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52" s="6">
        <f ca="1">YEAR(TODAY())-B552</f>
        <v>68</v>
      </c>
      <c r="AI5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52" t="s">
        <v>32</v>
      </c>
    </row>
    <row r="553" spans="1:36" x14ac:dyDescent="0.3">
      <c r="A553">
        <v>2797</v>
      </c>
      <c r="B553">
        <v>1977</v>
      </c>
      <c r="C553" t="s">
        <v>28</v>
      </c>
      <c r="D553" t="s">
        <v>33</v>
      </c>
      <c r="E553">
        <v>72117</v>
      </c>
      <c r="F553">
        <v>0</v>
      </c>
      <c r="G553">
        <v>1</v>
      </c>
      <c r="H553" s="2" t="str">
        <f ca="1">TEXT(Table1_1[[#This Row],[Dt_Customer]],"yyyy-mm-dd")</f>
        <v>2013-08-20</v>
      </c>
      <c r="I553">
        <v>34</v>
      </c>
      <c r="J553">
        <v>707</v>
      </c>
      <c r="K553">
        <v>20</v>
      </c>
      <c r="L553">
        <v>171</v>
      </c>
      <c r="M553">
        <v>65</v>
      </c>
      <c r="N553">
        <v>60</v>
      </c>
      <c r="O553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f>Table1_1[[#This Row],[MntWines]]+Table1_1[[#This Row],[MntFruits]]+Table1_1[[#This Row],[MntMeatProducts]]+Table1_1[[#This Row],[MntFishProducts]]+Table1_1[[#This Row],[MntSweetProducts]]+Table1_1[[#This Row],[MntGoldProds]]</f>
        <v>1073</v>
      </c>
      <c r="AC553">
        <f>Table1_1[[#This Row],[NumWebPurchases]]+Table1_1[[#This Row],[NumCatalogPurchases]]+Table1_1[[#This Row],[NumStorePurchases]]</f>
        <v>25</v>
      </c>
      <c r="AD553">
        <f>ROUND(IF(Table1_1[[#This Row],[Total_Purchases]]=0,0,(Table1_1[[#This Row],[Total_Spend]]*(Table1_1[[#This Row],[NumWebPurchases]]/Table1_1[[#This Row],[Total_Purchases]]))),2)</f>
        <v>386.28</v>
      </c>
      <c r="AE553">
        <f>ROUND(IF(Table1_1[[#This Row],[Total_Purchases]]=0,0,(Table1_1[[#This Row],[Total_Spend]]*(Table1_1[[#This Row],[NumStorePurchases]]/Table1_1[[#This Row],[Total_Purchases]]))),2)</f>
        <v>386.28</v>
      </c>
      <c r="AF553">
        <f>ROUND(IF(Table1_1[[#This Row],[Total_Purchases]]=0,0,(Table1_1[[#This Row],[Total_Spend]]*(Table1_1[[#This Row],[NumCatalogPurchases]]/Table1_1[[#This Row],[Total_Purchases]]))),2)</f>
        <v>300.44</v>
      </c>
      <c r="AG5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53" s="6">
        <f ca="1">YEAR(TODAY())-B553</f>
        <v>49</v>
      </c>
      <c r="AI5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53" t="s">
        <v>30</v>
      </c>
    </row>
    <row r="554" spans="1:36" x14ac:dyDescent="0.3">
      <c r="A554">
        <v>2798</v>
      </c>
      <c r="B554">
        <v>1977</v>
      </c>
      <c r="C554" t="s">
        <v>37</v>
      </c>
      <c r="D554" t="s">
        <v>35</v>
      </c>
      <c r="E554">
        <v>102160</v>
      </c>
      <c r="F554">
        <v>0</v>
      </c>
      <c r="G554">
        <v>0</v>
      </c>
      <c r="H554" s="2" t="str">
        <f ca="1">TEXT(Table1_1[[#This Row],[Dt_Customer]],"yyyy-mm-dd")</f>
        <v>2012-11-02</v>
      </c>
      <c r="I554">
        <v>54</v>
      </c>
      <c r="J554">
        <v>763</v>
      </c>
      <c r="K554">
        <v>29</v>
      </c>
      <c r="L554">
        <v>138</v>
      </c>
      <c r="M554">
        <v>76</v>
      </c>
      <c r="N554">
        <v>176</v>
      </c>
      <c r="O554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1</v>
      </c>
      <c r="AA554">
        <v>0</v>
      </c>
      <c r="AB554">
        <f>Table1_1[[#This Row],[MntWines]]+Table1_1[[#This Row],[MntFruits]]+Table1_1[[#This Row],[MntMeatProducts]]+Table1_1[[#This Row],[MntFishProducts]]+Table1_1[[#This Row],[MntSweetProducts]]+Table1_1[[#This Row],[MntGoldProds]]</f>
        <v>1240</v>
      </c>
      <c r="AC554">
        <f>Table1_1[[#This Row],[NumWebPurchases]]+Table1_1[[#This Row],[NumCatalogPurchases]]+Table1_1[[#This Row],[NumStorePurchases]]</f>
        <v>26</v>
      </c>
      <c r="AD554">
        <f>ROUND(IF(Table1_1[[#This Row],[Total_Purchases]]=0,0,(Table1_1[[#This Row],[Total_Spend]]*(Table1_1[[#This Row],[NumWebPurchases]]/Table1_1[[#This Row],[Total_Purchases]]))),2)</f>
        <v>333.85</v>
      </c>
      <c r="AE554">
        <f>ROUND(IF(Table1_1[[#This Row],[Total_Purchases]]=0,0,(Table1_1[[#This Row],[Total_Spend]]*(Table1_1[[#This Row],[NumStorePurchases]]/Table1_1[[#This Row],[Total_Purchases]]))),2)</f>
        <v>476.92</v>
      </c>
      <c r="AF554">
        <f>ROUND(IF(Table1_1[[#This Row],[Total_Purchases]]=0,0,(Table1_1[[#This Row],[Total_Spend]]*(Table1_1[[#This Row],[NumCatalogPurchases]]/Table1_1[[#This Row],[Total_Purchases]]))),2)</f>
        <v>429.23</v>
      </c>
      <c r="AG554" t="str">
        <f xml:space="preserve"> IF(Table1_1[[#This Row],[ Income ]]&lt;50000, "Low income", IF(Table1_1[[#This Row],[ Income ]]&lt; 100000, "Lower middle", IF(Table1_1[[#This Row],[ Income ]]&lt; 150000, "Upper middle", "High income")))</f>
        <v>Upper middle</v>
      </c>
      <c r="AH554" s="6">
        <f ca="1">YEAR(TODAY())-B554</f>
        <v>49</v>
      </c>
      <c r="AI5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54" t="s">
        <v>43</v>
      </c>
    </row>
    <row r="555" spans="1:36" x14ac:dyDescent="0.3">
      <c r="A555">
        <v>2802</v>
      </c>
      <c r="B555">
        <v>1992</v>
      </c>
      <c r="C555" t="s">
        <v>38</v>
      </c>
      <c r="D555" t="s">
        <v>33</v>
      </c>
      <c r="E555">
        <v>87000</v>
      </c>
      <c r="F555">
        <v>0</v>
      </c>
      <c r="G555">
        <v>0</v>
      </c>
      <c r="H555" s="2" t="str">
        <f ca="1">TEXT(Table1_1[[#This Row],[Dt_Customer]],"yyyy-mm-dd")</f>
        <v>2012-12-15</v>
      </c>
      <c r="I555">
        <v>61</v>
      </c>
      <c r="J555">
        <v>196</v>
      </c>
      <c r="K555">
        <v>25</v>
      </c>
      <c r="L555">
        <v>607</v>
      </c>
      <c r="M555">
        <v>67</v>
      </c>
      <c r="N555">
        <v>17</v>
      </c>
      <c r="O555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f>Table1_1[[#This Row],[MntWines]]+Table1_1[[#This Row],[MntFruits]]+Table1_1[[#This Row],[MntMeatProducts]]+Table1_1[[#This Row],[MntFishProducts]]+Table1_1[[#This Row],[MntSweetProducts]]+Table1_1[[#This Row],[MntGoldProds]]</f>
        <v>961</v>
      </c>
      <c r="AC555">
        <f>Table1_1[[#This Row],[NumWebPurchases]]+Table1_1[[#This Row],[NumCatalogPurchases]]+Table1_1[[#This Row],[NumStorePurchases]]</f>
        <v>17</v>
      </c>
      <c r="AD555">
        <f>ROUND(IF(Table1_1[[#This Row],[Total_Purchases]]=0,0,(Table1_1[[#This Row],[Total_Spend]]*(Table1_1[[#This Row],[NumWebPurchases]]/Table1_1[[#This Row],[Total_Purchases]]))),2)</f>
        <v>226.12</v>
      </c>
      <c r="AE555">
        <f>ROUND(IF(Table1_1[[#This Row],[Total_Purchases]]=0,0,(Table1_1[[#This Row],[Total_Spend]]*(Table1_1[[#This Row],[NumStorePurchases]]/Table1_1[[#This Row],[Total_Purchases]]))),2)</f>
        <v>395.71</v>
      </c>
      <c r="AF555">
        <f>ROUND(IF(Table1_1[[#This Row],[Total_Purchases]]=0,0,(Table1_1[[#This Row],[Total_Spend]]*(Table1_1[[#This Row],[NumCatalogPurchases]]/Table1_1[[#This Row],[Total_Purchases]]))),2)</f>
        <v>339.18</v>
      </c>
      <c r="AG5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55" s="6">
        <f ca="1">YEAR(TODAY())-B555</f>
        <v>34</v>
      </c>
      <c r="AI5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55" t="s">
        <v>36</v>
      </c>
    </row>
    <row r="556" spans="1:36" x14ac:dyDescent="0.3">
      <c r="A556">
        <v>2804</v>
      </c>
      <c r="B556">
        <v>1975</v>
      </c>
      <c r="C556" t="s">
        <v>41</v>
      </c>
      <c r="D556" t="s">
        <v>31</v>
      </c>
      <c r="E556">
        <v>46098</v>
      </c>
      <c r="F556">
        <v>1</v>
      </c>
      <c r="G556">
        <v>1</v>
      </c>
      <c r="H556" s="2" t="str">
        <f ca="1">TEXT(Table1_1[[#This Row],[Dt_Customer]],"yyyy-mm-dd")</f>
        <v>2012-08-18</v>
      </c>
      <c r="I556">
        <v>86</v>
      </c>
      <c r="J556">
        <v>57</v>
      </c>
      <c r="K556">
        <v>0</v>
      </c>
      <c r="L556">
        <v>27</v>
      </c>
      <c r="M556">
        <v>0</v>
      </c>
      <c r="N556">
        <v>0</v>
      </c>
      <c r="O556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f>Table1_1[[#This Row],[MntWines]]+Table1_1[[#This Row],[MntFruits]]+Table1_1[[#This Row],[MntMeatProducts]]+Table1_1[[#This Row],[MntFishProducts]]+Table1_1[[#This Row],[MntSweetProducts]]+Table1_1[[#This Row],[MntGoldProds]]</f>
        <v>120</v>
      </c>
      <c r="AC556">
        <f>Table1_1[[#This Row],[NumWebPurchases]]+Table1_1[[#This Row],[NumCatalogPurchases]]+Table1_1[[#This Row],[NumStorePurchases]]</f>
        <v>7</v>
      </c>
      <c r="AD556">
        <f>ROUND(IF(Table1_1[[#This Row],[Total_Purchases]]=0,0,(Table1_1[[#This Row],[Total_Spend]]*(Table1_1[[#This Row],[NumWebPurchases]]/Table1_1[[#This Row],[Total_Purchases]]))),2)</f>
        <v>51.43</v>
      </c>
      <c r="AE556">
        <f>ROUND(IF(Table1_1[[#This Row],[Total_Purchases]]=0,0,(Table1_1[[#This Row],[Total_Spend]]*(Table1_1[[#This Row],[NumStorePurchases]]/Table1_1[[#This Row],[Total_Purchases]]))),2)</f>
        <v>34.29</v>
      </c>
      <c r="AF556">
        <f>ROUND(IF(Table1_1[[#This Row],[Total_Purchases]]=0,0,(Table1_1[[#This Row],[Total_Spend]]*(Table1_1[[#This Row],[NumCatalogPurchases]]/Table1_1[[#This Row],[Total_Purchases]]))),2)</f>
        <v>34.29</v>
      </c>
      <c r="AG5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56" s="6">
        <f ca="1">YEAR(TODAY())-B556</f>
        <v>51</v>
      </c>
      <c r="AI5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56" t="s">
        <v>40</v>
      </c>
    </row>
    <row r="557" spans="1:36" x14ac:dyDescent="0.3">
      <c r="A557">
        <v>2807</v>
      </c>
      <c r="B557">
        <v>1969</v>
      </c>
      <c r="C557" t="s">
        <v>28</v>
      </c>
      <c r="D557" t="s">
        <v>33</v>
      </c>
      <c r="E557">
        <v>56796</v>
      </c>
      <c r="F557">
        <v>0</v>
      </c>
      <c r="G557">
        <v>1</v>
      </c>
      <c r="H557" s="2" t="str">
        <f ca="1">TEXT(Table1_1[[#This Row],[Dt_Customer]],"yyyy-mm-dd")</f>
        <v>2013-02-16</v>
      </c>
      <c r="I557">
        <v>24</v>
      </c>
      <c r="J557">
        <v>656</v>
      </c>
      <c r="K557">
        <v>38</v>
      </c>
      <c r="L557">
        <v>161</v>
      </c>
      <c r="M557">
        <v>62</v>
      </c>
      <c r="N557">
        <v>47</v>
      </c>
      <c r="O557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f>Table1_1[[#This Row],[MntWines]]+Table1_1[[#This Row],[MntFruits]]+Table1_1[[#This Row],[MntMeatProducts]]+Table1_1[[#This Row],[MntFishProducts]]+Table1_1[[#This Row],[MntSweetProducts]]+Table1_1[[#This Row],[MntGoldProds]]</f>
        <v>1001</v>
      </c>
      <c r="AC557">
        <f>Table1_1[[#This Row],[NumWebPurchases]]+Table1_1[[#This Row],[NumCatalogPurchases]]+Table1_1[[#This Row],[NumStorePurchases]]</f>
        <v>24</v>
      </c>
      <c r="AD557">
        <f>ROUND(IF(Table1_1[[#This Row],[Total_Purchases]]=0,0,(Table1_1[[#This Row],[Total_Spend]]*(Table1_1[[#This Row],[NumWebPurchases]]/Table1_1[[#This Row],[Total_Purchases]]))),2)</f>
        <v>333.67</v>
      </c>
      <c r="AE557">
        <f>ROUND(IF(Table1_1[[#This Row],[Total_Purchases]]=0,0,(Table1_1[[#This Row],[Total_Spend]]*(Table1_1[[#This Row],[NumStorePurchases]]/Table1_1[[#This Row],[Total_Purchases]]))),2)</f>
        <v>291.95999999999998</v>
      </c>
      <c r="AF557">
        <f>ROUND(IF(Table1_1[[#This Row],[Total_Purchases]]=0,0,(Table1_1[[#This Row],[Total_Spend]]*(Table1_1[[#This Row],[NumCatalogPurchases]]/Table1_1[[#This Row],[Total_Purchases]]))),2)</f>
        <v>375.38</v>
      </c>
      <c r="AG5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57" s="6">
        <f ca="1">YEAR(TODAY())-B557</f>
        <v>57</v>
      </c>
      <c r="AI5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57" t="s">
        <v>30</v>
      </c>
    </row>
    <row r="558" spans="1:36" x14ac:dyDescent="0.3">
      <c r="A558">
        <v>2811</v>
      </c>
      <c r="B558">
        <v>1963</v>
      </c>
      <c r="C558" t="s">
        <v>37</v>
      </c>
      <c r="D558" t="s">
        <v>31</v>
      </c>
      <c r="E558">
        <v>48918</v>
      </c>
      <c r="F558">
        <v>1</v>
      </c>
      <c r="G558">
        <v>1</v>
      </c>
      <c r="H558" s="2" t="str">
        <f ca="1">TEXT(Table1_1[[#This Row],[Dt_Customer]],"yyyy-mm-dd")</f>
        <v>2014-04-12</v>
      </c>
      <c r="I558">
        <v>21</v>
      </c>
      <c r="J558">
        <v>52</v>
      </c>
      <c r="K558">
        <v>0</v>
      </c>
      <c r="L558">
        <v>9</v>
      </c>
      <c r="M558">
        <v>0</v>
      </c>
      <c r="N558">
        <v>0</v>
      </c>
      <c r="O558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558">
        <f>Table1_1[[#This Row],[NumWebPurchases]]+Table1_1[[#This Row],[NumCatalogPurchases]]+Table1_1[[#This Row],[NumStorePurchases]]</f>
        <v>5</v>
      </c>
      <c r="AD558">
        <f>ROUND(IF(Table1_1[[#This Row],[Total_Purchases]]=0,0,(Table1_1[[#This Row],[Total_Spend]]*(Table1_1[[#This Row],[NumWebPurchases]]/Table1_1[[#This Row],[Total_Purchases]]))),2)</f>
        <v>12.4</v>
      </c>
      <c r="AE558">
        <f>ROUND(IF(Table1_1[[#This Row],[Total_Purchases]]=0,0,(Table1_1[[#This Row],[Total_Spend]]*(Table1_1[[#This Row],[NumStorePurchases]]/Table1_1[[#This Row],[Total_Purchases]]))),2)</f>
        <v>49.6</v>
      </c>
      <c r="AF558">
        <f>ROUND(IF(Table1_1[[#This Row],[Total_Purchases]]=0,0,(Table1_1[[#This Row],[Total_Spend]]*(Table1_1[[#This Row],[NumCatalogPurchases]]/Table1_1[[#This Row],[Total_Purchases]]))),2)</f>
        <v>0</v>
      </c>
      <c r="AG5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58" s="6">
        <f ca="1">YEAR(TODAY())-B558</f>
        <v>63</v>
      </c>
      <c r="AI5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58" t="s">
        <v>30</v>
      </c>
    </row>
    <row r="559" spans="1:36" x14ac:dyDescent="0.3">
      <c r="A559">
        <v>2814</v>
      </c>
      <c r="B559">
        <v>1976</v>
      </c>
      <c r="C559" t="s">
        <v>41</v>
      </c>
      <c r="D559" t="s">
        <v>35</v>
      </c>
      <c r="E559">
        <v>30560</v>
      </c>
      <c r="F559">
        <v>1</v>
      </c>
      <c r="G559">
        <v>0</v>
      </c>
      <c r="H559" s="2" t="str">
        <f ca="1">TEXT(Table1_1[[#This Row],[Dt_Customer]],"yyyy-mm-dd")</f>
        <v>2013-06-27</v>
      </c>
      <c r="I559">
        <v>6</v>
      </c>
      <c r="J559">
        <v>9</v>
      </c>
      <c r="K559">
        <v>1</v>
      </c>
      <c r="L559">
        <v>5</v>
      </c>
      <c r="M559">
        <v>4</v>
      </c>
      <c r="N559">
        <v>5</v>
      </c>
      <c r="O559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559">
        <f>Table1_1[[#This Row],[NumWebPurchases]]+Table1_1[[#This Row],[NumCatalogPurchases]]+Table1_1[[#This Row],[NumStorePurchases]]</f>
        <v>4</v>
      </c>
      <c r="AD559">
        <f>ROUND(IF(Table1_1[[#This Row],[Total_Purchases]]=0,0,(Table1_1[[#This Row],[Total_Spend]]*(Table1_1[[#This Row],[NumWebPurchases]]/Table1_1[[#This Row],[Total_Purchases]]))),2)</f>
        <v>7.75</v>
      </c>
      <c r="AE559">
        <f>ROUND(IF(Table1_1[[#This Row],[Total_Purchases]]=0,0,(Table1_1[[#This Row],[Total_Spend]]*(Table1_1[[#This Row],[NumStorePurchases]]/Table1_1[[#This Row],[Total_Purchases]]))),2)</f>
        <v>23.25</v>
      </c>
      <c r="AF559">
        <f>ROUND(IF(Table1_1[[#This Row],[Total_Purchases]]=0,0,(Table1_1[[#This Row],[Total_Spend]]*(Table1_1[[#This Row],[NumCatalogPurchases]]/Table1_1[[#This Row],[Total_Purchases]]))),2)</f>
        <v>0</v>
      </c>
      <c r="AG5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59" s="6">
        <f ca="1">YEAR(TODAY())-B559</f>
        <v>50</v>
      </c>
      <c r="AI5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59" t="s">
        <v>43</v>
      </c>
    </row>
    <row r="560" spans="1:36" x14ac:dyDescent="0.3">
      <c r="A560">
        <v>2815</v>
      </c>
      <c r="B560">
        <v>1975</v>
      </c>
      <c r="C560" t="s">
        <v>28</v>
      </c>
      <c r="D560" t="s">
        <v>33</v>
      </c>
      <c r="E560">
        <v>33183</v>
      </c>
      <c r="F560">
        <v>1</v>
      </c>
      <c r="G560">
        <v>0</v>
      </c>
      <c r="H560" s="2" t="str">
        <f ca="1">TEXT(Table1_1[[#This Row],[Dt_Customer]],"yyyy-mm-dd")</f>
        <v>2014-02-24</v>
      </c>
      <c r="I560">
        <v>46</v>
      </c>
      <c r="J560">
        <v>7</v>
      </c>
      <c r="K560">
        <v>5</v>
      </c>
      <c r="L560">
        <v>39</v>
      </c>
      <c r="M560">
        <v>17</v>
      </c>
      <c r="N560">
        <v>15</v>
      </c>
      <c r="O560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f>Table1_1[[#This Row],[MntWines]]+Table1_1[[#This Row],[MntFruits]]+Table1_1[[#This Row],[MntMeatProducts]]+Table1_1[[#This Row],[MntFishProducts]]+Table1_1[[#This Row],[MntSweetProducts]]+Table1_1[[#This Row],[MntGoldProds]]</f>
        <v>120</v>
      </c>
      <c r="AC560">
        <f>Table1_1[[#This Row],[NumWebPurchases]]+Table1_1[[#This Row],[NumCatalogPurchases]]+Table1_1[[#This Row],[NumStorePurchases]]</f>
        <v>7</v>
      </c>
      <c r="AD560">
        <f>ROUND(IF(Table1_1[[#This Row],[Total_Purchases]]=0,0,(Table1_1[[#This Row],[Total_Spend]]*(Table1_1[[#This Row],[NumWebPurchases]]/Table1_1[[#This Row],[Total_Purchases]]))),2)</f>
        <v>68.569999999999993</v>
      </c>
      <c r="AE560">
        <f>ROUND(IF(Table1_1[[#This Row],[Total_Purchases]]=0,0,(Table1_1[[#This Row],[Total_Spend]]*(Table1_1[[#This Row],[NumStorePurchases]]/Table1_1[[#This Row],[Total_Purchases]]))),2)</f>
        <v>51.43</v>
      </c>
      <c r="AF560">
        <f>ROUND(IF(Table1_1[[#This Row],[Total_Purchases]]=0,0,(Table1_1[[#This Row],[Total_Spend]]*(Table1_1[[#This Row],[NumCatalogPurchases]]/Table1_1[[#This Row],[Total_Purchases]]))),2)</f>
        <v>0</v>
      </c>
      <c r="AG5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60" s="6">
        <f ca="1">YEAR(TODAY())-B560</f>
        <v>51</v>
      </c>
      <c r="AI5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60" t="s">
        <v>30</v>
      </c>
    </row>
    <row r="561" spans="1:36" x14ac:dyDescent="0.3">
      <c r="A561">
        <v>2826</v>
      </c>
      <c r="B561">
        <v>1967</v>
      </c>
      <c r="C561" t="s">
        <v>28</v>
      </c>
      <c r="D561" t="s">
        <v>33</v>
      </c>
      <c r="E561">
        <v>22574</v>
      </c>
      <c r="F561">
        <v>2</v>
      </c>
      <c r="G561">
        <v>1</v>
      </c>
      <c r="H561" s="2" t="str">
        <f ca="1">TEXT(Table1_1[[#This Row],[Dt_Customer]],"yyyy-mm-dd")</f>
        <v>2013-10-28</v>
      </c>
      <c r="I561">
        <v>28</v>
      </c>
      <c r="J561">
        <v>25</v>
      </c>
      <c r="K561">
        <v>0</v>
      </c>
      <c r="L561">
        <v>8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561">
        <f>Table1_1[[#This Row],[NumWebPurchases]]+Table1_1[[#This Row],[NumCatalogPurchases]]+Table1_1[[#This Row],[NumStorePurchases]]</f>
        <v>5</v>
      </c>
      <c r="AD561">
        <f>ROUND(IF(Table1_1[[#This Row],[Total_Purchases]]=0,0,(Table1_1[[#This Row],[Total_Spend]]*(Table1_1[[#This Row],[NumWebPurchases]]/Table1_1[[#This Row],[Total_Purchases]]))),2)</f>
        <v>14.8</v>
      </c>
      <c r="AE561">
        <f>ROUND(IF(Table1_1[[#This Row],[Total_Purchases]]=0,0,(Table1_1[[#This Row],[Total_Spend]]*(Table1_1[[#This Row],[NumStorePurchases]]/Table1_1[[#This Row],[Total_Purchases]]))),2)</f>
        <v>22.2</v>
      </c>
      <c r="AF561">
        <f>ROUND(IF(Table1_1[[#This Row],[Total_Purchases]]=0,0,(Table1_1[[#This Row],[Total_Spend]]*(Table1_1[[#This Row],[NumCatalogPurchases]]/Table1_1[[#This Row],[Total_Purchases]]))),2)</f>
        <v>0</v>
      </c>
      <c r="AG5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61" s="6">
        <f ca="1">YEAR(TODAY())-B561</f>
        <v>59</v>
      </c>
      <c r="AI5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61" t="s">
        <v>30</v>
      </c>
    </row>
    <row r="562" spans="1:36" x14ac:dyDescent="0.3">
      <c r="A562">
        <v>2829</v>
      </c>
      <c r="B562">
        <v>1955</v>
      </c>
      <c r="C562" t="s">
        <v>28</v>
      </c>
      <c r="D562" t="s">
        <v>33</v>
      </c>
      <c r="E562">
        <v>65210</v>
      </c>
      <c r="F562">
        <v>0</v>
      </c>
      <c r="G562">
        <v>1</v>
      </c>
      <c r="H562" s="2" t="str">
        <f ca="1">TEXT(Table1_1[[#This Row],[Dt_Customer]],"yyyy-mm-dd")</f>
        <v>2014-03-10</v>
      </c>
      <c r="I562">
        <v>25</v>
      </c>
      <c r="J562">
        <v>626</v>
      </c>
      <c r="K562">
        <v>0</v>
      </c>
      <c r="L562">
        <v>70</v>
      </c>
      <c r="M562">
        <v>0</v>
      </c>
      <c r="N562">
        <v>7</v>
      </c>
      <c r="O56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f>Table1_1[[#This Row],[MntWines]]+Table1_1[[#This Row],[MntFruits]]+Table1_1[[#This Row],[MntMeatProducts]]+Table1_1[[#This Row],[MntFishProducts]]+Table1_1[[#This Row],[MntSweetProducts]]+Table1_1[[#This Row],[MntGoldProds]]</f>
        <v>731</v>
      </c>
      <c r="AC562">
        <f>Table1_1[[#This Row],[NumWebPurchases]]+Table1_1[[#This Row],[NumCatalogPurchases]]+Table1_1[[#This Row],[NumStorePurchases]]</f>
        <v>20</v>
      </c>
      <c r="AD562">
        <f>ROUND(IF(Table1_1[[#This Row],[Total_Purchases]]=0,0,(Table1_1[[#This Row],[Total_Spend]]*(Table1_1[[#This Row],[NumWebPurchases]]/Table1_1[[#This Row],[Total_Purchases]]))),2)</f>
        <v>328.95</v>
      </c>
      <c r="AE562">
        <f>ROUND(IF(Table1_1[[#This Row],[Total_Purchases]]=0,0,(Table1_1[[#This Row],[Total_Spend]]*(Table1_1[[#This Row],[NumStorePurchases]]/Table1_1[[#This Row],[Total_Purchases]]))),2)</f>
        <v>292.39999999999998</v>
      </c>
      <c r="AF562">
        <f>ROUND(IF(Table1_1[[#This Row],[Total_Purchases]]=0,0,(Table1_1[[#This Row],[Total_Spend]]*(Table1_1[[#This Row],[NumCatalogPurchases]]/Table1_1[[#This Row],[Total_Purchases]]))),2)</f>
        <v>109.65</v>
      </c>
      <c r="AG5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62" s="6">
        <f ca="1">YEAR(TODAY())-B562</f>
        <v>71</v>
      </c>
      <c r="AI5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62" t="s">
        <v>32</v>
      </c>
    </row>
    <row r="563" spans="1:36" x14ac:dyDescent="0.3">
      <c r="A563">
        <v>2831</v>
      </c>
      <c r="B563">
        <v>1976</v>
      </c>
      <c r="C563" t="s">
        <v>28</v>
      </c>
      <c r="D563" t="s">
        <v>35</v>
      </c>
      <c r="E563">
        <v>78416</v>
      </c>
      <c r="F563">
        <v>0</v>
      </c>
      <c r="G563">
        <v>1</v>
      </c>
      <c r="H563" s="2" t="str">
        <f ca="1">TEXT(Table1_1[[#This Row],[Dt_Customer]],"yyyy-mm-dd")</f>
        <v>2014-06-27</v>
      </c>
      <c r="I563">
        <v>99</v>
      </c>
      <c r="J563">
        <v>453</v>
      </c>
      <c r="K563">
        <v>38</v>
      </c>
      <c r="L563">
        <v>279</v>
      </c>
      <c r="M563">
        <v>188</v>
      </c>
      <c r="N563">
        <v>38</v>
      </c>
      <c r="O563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f>Table1_1[[#This Row],[MntWines]]+Table1_1[[#This Row],[MntFruits]]+Table1_1[[#This Row],[MntMeatProducts]]+Table1_1[[#This Row],[MntFishProducts]]+Table1_1[[#This Row],[MntSweetProducts]]+Table1_1[[#This Row],[MntGoldProds]]</f>
        <v>1179</v>
      </c>
      <c r="AC563">
        <f>Table1_1[[#This Row],[NumWebPurchases]]+Table1_1[[#This Row],[NumCatalogPurchases]]+Table1_1[[#This Row],[NumStorePurchases]]</f>
        <v>24</v>
      </c>
      <c r="AD563">
        <f>ROUND(IF(Table1_1[[#This Row],[Total_Purchases]]=0,0,(Table1_1[[#This Row],[Total_Spend]]*(Table1_1[[#This Row],[NumWebPurchases]]/Table1_1[[#This Row],[Total_Purchases]]))),2)</f>
        <v>343.88</v>
      </c>
      <c r="AE563">
        <f>ROUND(IF(Table1_1[[#This Row],[Total_Purchases]]=0,0,(Table1_1[[#This Row],[Total_Spend]]*(Table1_1[[#This Row],[NumStorePurchases]]/Table1_1[[#This Row],[Total_Purchases]]))),2)</f>
        <v>491.25</v>
      </c>
      <c r="AF563">
        <f>ROUND(IF(Table1_1[[#This Row],[Total_Purchases]]=0,0,(Table1_1[[#This Row],[Total_Spend]]*(Table1_1[[#This Row],[NumCatalogPurchases]]/Table1_1[[#This Row],[Total_Purchases]]))),2)</f>
        <v>343.88</v>
      </c>
      <c r="AG5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63" s="6">
        <f ca="1">YEAR(TODAY())-B563</f>
        <v>50</v>
      </c>
      <c r="AI5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63" t="s">
        <v>30</v>
      </c>
    </row>
    <row r="564" spans="1:36" x14ac:dyDescent="0.3">
      <c r="A564">
        <v>2836</v>
      </c>
      <c r="B564">
        <v>1972</v>
      </c>
      <c r="C564" t="s">
        <v>37</v>
      </c>
      <c r="D564" t="s">
        <v>33</v>
      </c>
      <c r="E564">
        <v>43269</v>
      </c>
      <c r="F564">
        <v>1</v>
      </c>
      <c r="G564">
        <v>0</v>
      </c>
      <c r="H564" s="2" t="str">
        <f ca="1">TEXT(Table1_1[[#This Row],[Dt_Customer]],"yyyy-mm-dd")</f>
        <v>2013-09-16</v>
      </c>
      <c r="I564">
        <v>61</v>
      </c>
      <c r="J564">
        <v>10</v>
      </c>
      <c r="K564">
        <v>1</v>
      </c>
      <c r="L564">
        <v>7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f>Table1_1[[#This Row],[MntWines]]+Table1_1[[#This Row],[MntFruits]]+Table1_1[[#This Row],[MntMeatProducts]]+Table1_1[[#This Row],[MntFishProducts]]+Table1_1[[#This Row],[MntSweetProducts]]+Table1_1[[#This Row],[MntGoldProds]]</f>
        <v>19</v>
      </c>
      <c r="AC564">
        <f>Table1_1[[#This Row],[NumWebPurchases]]+Table1_1[[#This Row],[NumCatalogPurchases]]+Table1_1[[#This Row],[NumStorePurchases]]</f>
        <v>3</v>
      </c>
      <c r="AD564">
        <f>ROUND(IF(Table1_1[[#This Row],[Total_Purchases]]=0,0,(Table1_1[[#This Row],[Total_Spend]]*(Table1_1[[#This Row],[NumWebPurchases]]/Table1_1[[#This Row],[Total_Purchases]]))),2)</f>
        <v>6.33</v>
      </c>
      <c r="AE564">
        <f>ROUND(IF(Table1_1[[#This Row],[Total_Purchases]]=0,0,(Table1_1[[#This Row],[Total_Spend]]*(Table1_1[[#This Row],[NumStorePurchases]]/Table1_1[[#This Row],[Total_Purchases]]))),2)</f>
        <v>12.67</v>
      </c>
      <c r="AF564">
        <f>ROUND(IF(Table1_1[[#This Row],[Total_Purchases]]=0,0,(Table1_1[[#This Row],[Total_Spend]]*(Table1_1[[#This Row],[NumCatalogPurchases]]/Table1_1[[#This Row],[Total_Purchases]]))),2)</f>
        <v>0</v>
      </c>
      <c r="AG5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64" s="6">
        <f ca="1">YEAR(TODAY())-B564</f>
        <v>54</v>
      </c>
      <c r="AI5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64" t="s">
        <v>39</v>
      </c>
    </row>
    <row r="565" spans="1:36" x14ac:dyDescent="0.3">
      <c r="A565">
        <v>2849</v>
      </c>
      <c r="B565">
        <v>1979</v>
      </c>
      <c r="C565" t="s">
        <v>28</v>
      </c>
      <c r="D565" t="s">
        <v>31</v>
      </c>
      <c r="E565">
        <v>60474</v>
      </c>
      <c r="F565">
        <v>0</v>
      </c>
      <c r="G565">
        <v>1</v>
      </c>
      <c r="H565" s="2" t="str">
        <f ca="1">TEXT(Table1_1[[#This Row],[Dt_Customer]],"yyyy-mm-dd")</f>
        <v>2013-04-01</v>
      </c>
      <c r="I565">
        <v>25</v>
      </c>
      <c r="J565">
        <v>265</v>
      </c>
      <c r="K565">
        <v>199</v>
      </c>
      <c r="L565">
        <v>303</v>
      </c>
      <c r="M565">
        <v>234</v>
      </c>
      <c r="N565">
        <v>9</v>
      </c>
      <c r="O565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>Table1_1[[#This Row],[MntWines]]+Table1_1[[#This Row],[MntFruits]]+Table1_1[[#This Row],[MntMeatProducts]]+Table1_1[[#This Row],[MntFishProducts]]+Table1_1[[#This Row],[MntSweetProducts]]+Table1_1[[#This Row],[MntGoldProds]]</f>
        <v>1180</v>
      </c>
      <c r="AC565">
        <f>Table1_1[[#This Row],[NumWebPurchases]]+Table1_1[[#This Row],[NumCatalogPurchases]]+Table1_1[[#This Row],[NumStorePurchases]]</f>
        <v>24</v>
      </c>
      <c r="AD565">
        <f>ROUND(IF(Table1_1[[#This Row],[Total_Purchases]]=0,0,(Table1_1[[#This Row],[Total_Spend]]*(Table1_1[[#This Row],[NumWebPurchases]]/Table1_1[[#This Row],[Total_Purchases]]))),2)</f>
        <v>491.67</v>
      </c>
      <c r="AE565">
        <f>ROUND(IF(Table1_1[[#This Row],[Total_Purchases]]=0,0,(Table1_1[[#This Row],[Total_Spend]]*(Table1_1[[#This Row],[NumStorePurchases]]/Table1_1[[#This Row],[Total_Purchases]]))),2)</f>
        <v>590</v>
      </c>
      <c r="AF565">
        <f>ROUND(IF(Table1_1[[#This Row],[Total_Purchases]]=0,0,(Table1_1[[#This Row],[Total_Spend]]*(Table1_1[[#This Row],[NumCatalogPurchases]]/Table1_1[[#This Row],[Total_Purchases]]))),2)</f>
        <v>98.33</v>
      </c>
      <c r="AG5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65" s="6">
        <f ca="1">YEAR(TODAY())-B565</f>
        <v>47</v>
      </c>
      <c r="AI5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65" t="s">
        <v>32</v>
      </c>
    </row>
    <row r="566" spans="1:36" x14ac:dyDescent="0.3">
      <c r="A566">
        <v>2853</v>
      </c>
      <c r="B566">
        <v>1980</v>
      </c>
      <c r="C566" t="s">
        <v>28</v>
      </c>
      <c r="D566" t="s">
        <v>31</v>
      </c>
      <c r="E566">
        <v>51766</v>
      </c>
      <c r="F566">
        <v>1</v>
      </c>
      <c r="G566">
        <v>0</v>
      </c>
      <c r="H566" s="2" t="str">
        <f ca="1">TEXT(Table1_1[[#This Row],[Dt_Customer]],"yyyy-mm-dd")</f>
        <v>2014-03-11</v>
      </c>
      <c r="I566">
        <v>74</v>
      </c>
      <c r="J566">
        <v>60</v>
      </c>
      <c r="K566">
        <v>51</v>
      </c>
      <c r="L566">
        <v>87</v>
      </c>
      <c r="M566">
        <v>6</v>
      </c>
      <c r="N566">
        <v>20</v>
      </c>
      <c r="O566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f>Table1_1[[#This Row],[MntWines]]+Table1_1[[#This Row],[MntFruits]]+Table1_1[[#This Row],[MntMeatProducts]]+Table1_1[[#This Row],[MntFishProducts]]+Table1_1[[#This Row],[MntSweetProducts]]+Table1_1[[#This Row],[MntGoldProds]]</f>
        <v>275</v>
      </c>
      <c r="AC566">
        <f>Table1_1[[#This Row],[NumWebPurchases]]+Table1_1[[#This Row],[NumCatalogPurchases]]+Table1_1[[#This Row],[NumStorePurchases]]</f>
        <v>10</v>
      </c>
      <c r="AD566">
        <f>ROUND(IF(Table1_1[[#This Row],[Total_Purchases]]=0,0,(Table1_1[[#This Row],[Total_Spend]]*(Table1_1[[#This Row],[NumWebPurchases]]/Table1_1[[#This Row],[Total_Purchases]]))),2)</f>
        <v>110</v>
      </c>
      <c r="AE566">
        <f>ROUND(IF(Table1_1[[#This Row],[Total_Purchases]]=0,0,(Table1_1[[#This Row],[Total_Spend]]*(Table1_1[[#This Row],[NumStorePurchases]]/Table1_1[[#This Row],[Total_Purchases]]))),2)</f>
        <v>110</v>
      </c>
      <c r="AF566">
        <f>ROUND(IF(Table1_1[[#This Row],[Total_Purchases]]=0,0,(Table1_1[[#This Row],[Total_Spend]]*(Table1_1[[#This Row],[NumCatalogPurchases]]/Table1_1[[#This Row],[Total_Purchases]]))),2)</f>
        <v>55</v>
      </c>
      <c r="AG5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66" s="6">
        <f ca="1">YEAR(TODAY())-B566</f>
        <v>46</v>
      </c>
      <c r="AI5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66" t="s">
        <v>32</v>
      </c>
    </row>
    <row r="567" spans="1:36" x14ac:dyDescent="0.3">
      <c r="A567">
        <v>2861</v>
      </c>
      <c r="B567">
        <v>1983</v>
      </c>
      <c r="C567" t="s">
        <v>28</v>
      </c>
      <c r="D567" t="s">
        <v>31</v>
      </c>
      <c r="E567">
        <v>24072</v>
      </c>
      <c r="F567">
        <v>1</v>
      </c>
      <c r="G567">
        <v>0</v>
      </c>
      <c r="H567" s="2" t="str">
        <f ca="1">TEXT(Table1_1[[#This Row],[Dt_Customer]],"yyyy-mm-dd")</f>
        <v>2013-04-16</v>
      </c>
      <c r="I567">
        <v>79</v>
      </c>
      <c r="J567">
        <v>9</v>
      </c>
      <c r="K567">
        <v>1</v>
      </c>
      <c r="L567">
        <v>6</v>
      </c>
      <c r="M567">
        <v>3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567">
        <f>Table1_1[[#This Row],[NumWebPurchases]]+Table1_1[[#This Row],[NumCatalogPurchases]]+Table1_1[[#This Row],[NumStorePurchases]]</f>
        <v>3</v>
      </c>
      <c r="AD567">
        <f>ROUND(IF(Table1_1[[#This Row],[Total_Purchases]]=0,0,(Table1_1[[#This Row],[Total_Spend]]*(Table1_1[[#This Row],[NumWebPurchases]]/Table1_1[[#This Row],[Total_Purchases]]))),2)</f>
        <v>7.67</v>
      </c>
      <c r="AE567">
        <f>ROUND(IF(Table1_1[[#This Row],[Total_Purchases]]=0,0,(Table1_1[[#This Row],[Total_Spend]]*(Table1_1[[#This Row],[NumStorePurchases]]/Table1_1[[#This Row],[Total_Purchases]]))),2)</f>
        <v>15.33</v>
      </c>
      <c r="AF567">
        <f>ROUND(IF(Table1_1[[#This Row],[Total_Purchases]]=0,0,(Table1_1[[#This Row],[Total_Spend]]*(Table1_1[[#This Row],[NumCatalogPurchases]]/Table1_1[[#This Row],[Total_Purchases]]))),2)</f>
        <v>0</v>
      </c>
      <c r="AG5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67" s="6">
        <f ca="1">YEAR(TODAY())-B567</f>
        <v>43</v>
      </c>
      <c r="AI5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67" t="s">
        <v>30</v>
      </c>
    </row>
    <row r="568" spans="1:36" x14ac:dyDescent="0.3">
      <c r="A568">
        <v>2863</v>
      </c>
      <c r="B568">
        <v>1970</v>
      </c>
      <c r="C568" t="s">
        <v>28</v>
      </c>
      <c r="D568" t="s">
        <v>31</v>
      </c>
      <c r="E568">
        <v>51381.5</v>
      </c>
      <c r="F568">
        <v>1</v>
      </c>
      <c r="G568">
        <v>2</v>
      </c>
      <c r="H568" s="2" t="str">
        <f ca="1">TEXT(Table1_1[[#This Row],[Dt_Customer]],"yyyy-mm-dd")</f>
        <v>2013-08-23</v>
      </c>
      <c r="I568">
        <v>67</v>
      </c>
      <c r="J568">
        <v>738</v>
      </c>
      <c r="K568">
        <v>20</v>
      </c>
      <c r="L568">
        <v>172</v>
      </c>
      <c r="M568">
        <v>52</v>
      </c>
      <c r="N568">
        <v>50</v>
      </c>
      <c r="O568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f>Table1_1[[#This Row],[MntWines]]+Table1_1[[#This Row],[MntFruits]]+Table1_1[[#This Row],[MntMeatProducts]]+Table1_1[[#This Row],[MntFishProducts]]+Table1_1[[#This Row],[MntSweetProducts]]+Table1_1[[#This Row],[MntGoldProds]]</f>
        <v>1052</v>
      </c>
      <c r="AC568">
        <f>Table1_1[[#This Row],[NumWebPurchases]]+Table1_1[[#This Row],[NumCatalogPurchases]]+Table1_1[[#This Row],[NumStorePurchases]]</f>
        <v>15</v>
      </c>
      <c r="AD568">
        <f>ROUND(IF(Table1_1[[#This Row],[Total_Purchases]]=0,0,(Table1_1[[#This Row],[Total_Spend]]*(Table1_1[[#This Row],[NumWebPurchases]]/Table1_1[[#This Row],[Total_Purchases]]))),2)</f>
        <v>140.27000000000001</v>
      </c>
      <c r="AE568">
        <f>ROUND(IF(Table1_1[[#This Row],[Total_Purchases]]=0,0,(Table1_1[[#This Row],[Total_Spend]]*(Table1_1[[#This Row],[NumStorePurchases]]/Table1_1[[#This Row],[Total_Purchases]]))),2)</f>
        <v>701.33</v>
      </c>
      <c r="AF568">
        <f>ROUND(IF(Table1_1[[#This Row],[Total_Purchases]]=0,0,(Table1_1[[#This Row],[Total_Spend]]*(Table1_1[[#This Row],[NumCatalogPurchases]]/Table1_1[[#This Row],[Total_Purchases]]))),2)</f>
        <v>210.4</v>
      </c>
      <c r="AG5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68" s="6">
        <f ca="1">YEAR(TODAY())-B568</f>
        <v>56</v>
      </c>
      <c r="AI5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68" t="s">
        <v>30</v>
      </c>
    </row>
    <row r="569" spans="1:36" x14ac:dyDescent="0.3">
      <c r="A569">
        <v>2868</v>
      </c>
      <c r="B569">
        <v>1949</v>
      </c>
      <c r="C569" t="s">
        <v>37</v>
      </c>
      <c r="D569" t="s">
        <v>31</v>
      </c>
      <c r="E569">
        <v>26518</v>
      </c>
      <c r="F569">
        <v>1</v>
      </c>
      <c r="G569">
        <v>1</v>
      </c>
      <c r="H569" s="2" t="str">
        <f ca="1">TEXT(Table1_1[[#This Row],[Dt_Customer]],"yyyy-mm-dd")</f>
        <v>2013-04-08</v>
      </c>
      <c r="I569">
        <v>33</v>
      </c>
      <c r="J569">
        <v>20</v>
      </c>
      <c r="K569">
        <v>1</v>
      </c>
      <c r="L569">
        <v>28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569">
        <f>Table1_1[[#This Row],[NumWebPurchases]]+Table1_1[[#This Row],[NumCatalogPurchases]]+Table1_1[[#This Row],[NumStorePurchases]]</f>
        <v>5</v>
      </c>
      <c r="AD569">
        <f>ROUND(IF(Table1_1[[#This Row],[Total_Purchases]]=0,0,(Table1_1[[#This Row],[Total_Spend]]*(Table1_1[[#This Row],[NumWebPurchases]]/Table1_1[[#This Row],[Total_Purchases]]))),2)</f>
        <v>22.8</v>
      </c>
      <c r="AE569">
        <f>ROUND(IF(Table1_1[[#This Row],[Total_Purchases]]=0,0,(Table1_1[[#This Row],[Total_Spend]]*(Table1_1[[#This Row],[NumStorePurchases]]/Table1_1[[#This Row],[Total_Purchases]]))),2)</f>
        <v>34.200000000000003</v>
      </c>
      <c r="AF569">
        <f>ROUND(IF(Table1_1[[#This Row],[Total_Purchases]]=0,0,(Table1_1[[#This Row],[Total_Spend]]*(Table1_1[[#This Row],[NumCatalogPurchases]]/Table1_1[[#This Row],[Total_Purchases]]))),2)</f>
        <v>0</v>
      </c>
      <c r="AG5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69" s="6">
        <f ca="1">YEAR(TODAY())-B569</f>
        <v>77</v>
      </c>
      <c r="AI5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69" t="s">
        <v>34</v>
      </c>
    </row>
    <row r="570" spans="1:36" x14ac:dyDescent="0.3">
      <c r="A570">
        <v>2870</v>
      </c>
      <c r="B570">
        <v>1973</v>
      </c>
      <c r="C570" t="s">
        <v>28</v>
      </c>
      <c r="D570" t="s">
        <v>33</v>
      </c>
      <c r="E570">
        <v>49094</v>
      </c>
      <c r="F570">
        <v>0</v>
      </c>
      <c r="G570">
        <v>1</v>
      </c>
      <c r="H570" s="2" t="str">
        <f ca="1">TEXT(Table1_1[[#This Row],[Dt_Customer]],"yyyy-mm-dd")</f>
        <v>2012-09-21</v>
      </c>
      <c r="I570">
        <v>6</v>
      </c>
      <c r="J570">
        <v>376</v>
      </c>
      <c r="K570">
        <v>0</v>
      </c>
      <c r="L570">
        <v>38</v>
      </c>
      <c r="M570">
        <v>11</v>
      </c>
      <c r="N570">
        <v>8</v>
      </c>
      <c r="O570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f>Table1_1[[#This Row],[MntWines]]+Table1_1[[#This Row],[MntFruits]]+Table1_1[[#This Row],[MntMeatProducts]]+Table1_1[[#This Row],[MntFishProducts]]+Table1_1[[#This Row],[MntSweetProducts]]+Table1_1[[#This Row],[MntGoldProds]]</f>
        <v>502</v>
      </c>
      <c r="AC570">
        <f>Table1_1[[#This Row],[NumWebPurchases]]+Table1_1[[#This Row],[NumCatalogPurchases]]+Table1_1[[#This Row],[NumStorePurchases]]</f>
        <v>15</v>
      </c>
      <c r="AD570">
        <f>ROUND(IF(Table1_1[[#This Row],[Total_Purchases]]=0,0,(Table1_1[[#This Row],[Total_Spend]]*(Table1_1[[#This Row],[NumWebPurchases]]/Table1_1[[#This Row],[Total_Purchases]]))),2)</f>
        <v>200.8</v>
      </c>
      <c r="AE570">
        <f>ROUND(IF(Table1_1[[#This Row],[Total_Purchases]]=0,0,(Table1_1[[#This Row],[Total_Spend]]*(Table1_1[[#This Row],[NumStorePurchases]]/Table1_1[[#This Row],[Total_Purchases]]))),2)</f>
        <v>200.8</v>
      </c>
      <c r="AF570">
        <f>ROUND(IF(Table1_1[[#This Row],[Total_Purchases]]=0,0,(Table1_1[[#This Row],[Total_Spend]]*(Table1_1[[#This Row],[NumCatalogPurchases]]/Table1_1[[#This Row],[Total_Purchases]]))),2)</f>
        <v>100.4</v>
      </c>
      <c r="AG5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70" s="6">
        <f ca="1">YEAR(TODAY())-B570</f>
        <v>53</v>
      </c>
      <c r="AI5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70" t="s">
        <v>30</v>
      </c>
    </row>
    <row r="571" spans="1:36" x14ac:dyDescent="0.3">
      <c r="A571">
        <v>2874</v>
      </c>
      <c r="B571">
        <v>1988</v>
      </c>
      <c r="C571" t="s">
        <v>38</v>
      </c>
      <c r="D571" t="s">
        <v>29</v>
      </c>
      <c r="E571">
        <v>35388</v>
      </c>
      <c r="F571">
        <v>1</v>
      </c>
      <c r="G571">
        <v>0</v>
      </c>
      <c r="H571" s="2" t="str">
        <f ca="1">TEXT(Table1_1[[#This Row],[Dt_Customer]],"yyyy-mm-dd")</f>
        <v>2013-03-07</v>
      </c>
      <c r="I571">
        <v>20</v>
      </c>
      <c r="J571">
        <v>6</v>
      </c>
      <c r="K571">
        <v>4</v>
      </c>
      <c r="L571">
        <v>7</v>
      </c>
      <c r="M571">
        <v>4</v>
      </c>
      <c r="N571">
        <v>3</v>
      </c>
      <c r="O571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571">
        <f>Table1_1[[#This Row],[NumWebPurchases]]+Table1_1[[#This Row],[NumCatalogPurchases]]+Table1_1[[#This Row],[NumStorePurchases]]</f>
        <v>4</v>
      </c>
      <c r="AD571">
        <f>ROUND(IF(Table1_1[[#This Row],[Total_Purchases]]=0,0,(Table1_1[[#This Row],[Total_Spend]]*(Table1_1[[#This Row],[NumWebPurchases]]/Table1_1[[#This Row],[Total_Purchases]]))),2)</f>
        <v>8</v>
      </c>
      <c r="AE571">
        <f>ROUND(IF(Table1_1[[#This Row],[Total_Purchases]]=0,0,(Table1_1[[#This Row],[Total_Spend]]*(Table1_1[[#This Row],[NumStorePurchases]]/Table1_1[[#This Row],[Total_Purchases]]))),2)</f>
        <v>24</v>
      </c>
      <c r="AF571">
        <f>ROUND(IF(Table1_1[[#This Row],[Total_Purchases]]=0,0,(Table1_1[[#This Row],[Total_Spend]]*(Table1_1[[#This Row],[NumCatalogPurchases]]/Table1_1[[#This Row],[Total_Purchases]]))),2)</f>
        <v>0</v>
      </c>
      <c r="AG5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71" s="6">
        <f ca="1">YEAR(TODAY())-B571</f>
        <v>38</v>
      </c>
      <c r="AI5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571" t="s">
        <v>43</v>
      </c>
    </row>
    <row r="572" spans="1:36" x14ac:dyDescent="0.3">
      <c r="A572">
        <v>2875</v>
      </c>
      <c r="B572">
        <v>1978</v>
      </c>
      <c r="C572" t="s">
        <v>28</v>
      </c>
      <c r="D572" t="s">
        <v>33</v>
      </c>
      <c r="E572">
        <v>67023</v>
      </c>
      <c r="F572">
        <v>0</v>
      </c>
      <c r="G572">
        <v>0</v>
      </c>
      <c r="H572" s="2" t="str">
        <f ca="1">TEXT(Table1_1[[#This Row],[Dt_Customer]],"yyyy-mm-dd")</f>
        <v>2014-03-04</v>
      </c>
      <c r="I572">
        <v>93</v>
      </c>
      <c r="J572">
        <v>444</v>
      </c>
      <c r="K572">
        <v>44</v>
      </c>
      <c r="L572">
        <v>382</v>
      </c>
      <c r="M572">
        <v>11</v>
      </c>
      <c r="N572">
        <v>8</v>
      </c>
      <c r="O57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f>Table1_1[[#This Row],[MntWines]]+Table1_1[[#This Row],[MntFruits]]+Table1_1[[#This Row],[MntMeatProducts]]+Table1_1[[#This Row],[MntFishProducts]]+Table1_1[[#This Row],[MntSweetProducts]]+Table1_1[[#This Row],[MntGoldProds]]</f>
        <v>906</v>
      </c>
      <c r="AC572">
        <f>Table1_1[[#This Row],[NumWebPurchases]]+Table1_1[[#This Row],[NumCatalogPurchases]]+Table1_1[[#This Row],[NumStorePurchases]]</f>
        <v>23</v>
      </c>
      <c r="AD572">
        <f>ROUND(IF(Table1_1[[#This Row],[Total_Purchases]]=0,0,(Table1_1[[#This Row],[Total_Spend]]*(Table1_1[[#This Row],[NumWebPurchases]]/Table1_1[[#This Row],[Total_Purchases]]))),2)</f>
        <v>118.17</v>
      </c>
      <c r="AE572">
        <f>ROUND(IF(Table1_1[[#This Row],[Total_Purchases]]=0,0,(Table1_1[[#This Row],[Total_Spend]]*(Table1_1[[#This Row],[NumStorePurchases]]/Table1_1[[#This Row],[Total_Purchases]]))),2)</f>
        <v>512.09</v>
      </c>
      <c r="AF572">
        <f>ROUND(IF(Table1_1[[#This Row],[Total_Purchases]]=0,0,(Table1_1[[#This Row],[Total_Spend]]*(Table1_1[[#This Row],[NumCatalogPurchases]]/Table1_1[[#This Row],[Total_Purchases]]))),2)</f>
        <v>275.74</v>
      </c>
      <c r="AG5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72" s="6">
        <f ca="1">YEAR(TODAY())-B572</f>
        <v>48</v>
      </c>
      <c r="AI5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72" t="s">
        <v>30</v>
      </c>
    </row>
    <row r="573" spans="1:36" x14ac:dyDescent="0.3">
      <c r="A573">
        <v>2877</v>
      </c>
      <c r="B573">
        <v>1974</v>
      </c>
      <c r="C573" t="s">
        <v>41</v>
      </c>
      <c r="D573" t="s">
        <v>35</v>
      </c>
      <c r="E573">
        <v>46014</v>
      </c>
      <c r="F573">
        <v>1</v>
      </c>
      <c r="G573">
        <v>1</v>
      </c>
      <c r="H573" s="2" t="str">
        <f ca="1">TEXT(Table1_1[[#This Row],[Dt_Customer]],"yyyy-mm-dd")</f>
        <v>2013-01-21</v>
      </c>
      <c r="I573">
        <v>21</v>
      </c>
      <c r="J573">
        <v>410</v>
      </c>
      <c r="K573">
        <v>0</v>
      </c>
      <c r="L573">
        <v>59</v>
      </c>
      <c r="M573">
        <v>19</v>
      </c>
      <c r="N573">
        <v>9</v>
      </c>
      <c r="O573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f>Table1_1[[#This Row],[MntWines]]+Table1_1[[#This Row],[MntFruits]]+Table1_1[[#This Row],[MntMeatProducts]]+Table1_1[[#This Row],[MntFishProducts]]+Table1_1[[#This Row],[MntSweetProducts]]+Table1_1[[#This Row],[MntGoldProds]]</f>
        <v>541</v>
      </c>
      <c r="AC573">
        <f>Table1_1[[#This Row],[NumWebPurchases]]+Table1_1[[#This Row],[NumCatalogPurchases]]+Table1_1[[#This Row],[NumStorePurchases]]</f>
        <v>16</v>
      </c>
      <c r="AD573">
        <f>ROUND(IF(Table1_1[[#This Row],[Total_Purchases]]=0,0,(Table1_1[[#This Row],[Total_Spend]]*(Table1_1[[#This Row],[NumWebPurchases]]/Table1_1[[#This Row],[Total_Purchases]]))),2)</f>
        <v>236.69</v>
      </c>
      <c r="AE573">
        <f>ROUND(IF(Table1_1[[#This Row],[Total_Purchases]]=0,0,(Table1_1[[#This Row],[Total_Spend]]*(Table1_1[[#This Row],[NumStorePurchases]]/Table1_1[[#This Row],[Total_Purchases]]))),2)</f>
        <v>270.5</v>
      </c>
      <c r="AF573">
        <f>ROUND(IF(Table1_1[[#This Row],[Total_Purchases]]=0,0,(Table1_1[[#This Row],[Total_Spend]]*(Table1_1[[#This Row],[NumCatalogPurchases]]/Table1_1[[#This Row],[Total_Purchases]]))),2)</f>
        <v>33.81</v>
      </c>
      <c r="AG5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73" s="6">
        <f ca="1">YEAR(TODAY())-B573</f>
        <v>52</v>
      </c>
      <c r="AI5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73" t="s">
        <v>43</v>
      </c>
    </row>
    <row r="574" spans="1:36" x14ac:dyDescent="0.3">
      <c r="A574">
        <v>2878</v>
      </c>
      <c r="B574">
        <v>1947</v>
      </c>
      <c r="C574" t="s">
        <v>37</v>
      </c>
      <c r="D574" t="s">
        <v>33</v>
      </c>
      <c r="E574">
        <v>67472</v>
      </c>
      <c r="F574">
        <v>0</v>
      </c>
      <c r="G574">
        <v>1</v>
      </c>
      <c r="H574" s="2" t="str">
        <f ca="1">TEXT(Table1_1[[#This Row],[Dt_Customer]],"yyyy-mm-dd")</f>
        <v>2013-09-28</v>
      </c>
      <c r="I574">
        <v>93</v>
      </c>
      <c r="J574">
        <v>162</v>
      </c>
      <c r="K574">
        <v>31</v>
      </c>
      <c r="L574">
        <v>127</v>
      </c>
      <c r="M574">
        <v>8</v>
      </c>
      <c r="N574">
        <v>17</v>
      </c>
      <c r="O574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f>Table1_1[[#This Row],[MntWines]]+Table1_1[[#This Row],[MntFruits]]+Table1_1[[#This Row],[MntMeatProducts]]+Table1_1[[#This Row],[MntFishProducts]]+Table1_1[[#This Row],[MntSweetProducts]]+Table1_1[[#This Row],[MntGoldProds]]</f>
        <v>414</v>
      </c>
      <c r="AC574">
        <f>Table1_1[[#This Row],[NumWebPurchases]]+Table1_1[[#This Row],[NumCatalogPurchases]]+Table1_1[[#This Row],[NumStorePurchases]]</f>
        <v>13</v>
      </c>
      <c r="AD574">
        <f>ROUND(IF(Table1_1[[#This Row],[Total_Purchases]]=0,0,(Table1_1[[#This Row],[Total_Spend]]*(Table1_1[[#This Row],[NumWebPurchases]]/Table1_1[[#This Row],[Total_Purchases]]))),2)</f>
        <v>127.38</v>
      </c>
      <c r="AE574">
        <f>ROUND(IF(Table1_1[[#This Row],[Total_Purchases]]=0,0,(Table1_1[[#This Row],[Total_Spend]]*(Table1_1[[#This Row],[NumStorePurchases]]/Table1_1[[#This Row],[Total_Purchases]]))),2)</f>
        <v>222.92</v>
      </c>
      <c r="AF574">
        <f>ROUND(IF(Table1_1[[#This Row],[Total_Purchases]]=0,0,(Table1_1[[#This Row],[Total_Spend]]*(Table1_1[[#This Row],[NumCatalogPurchases]]/Table1_1[[#This Row],[Total_Purchases]]))),2)</f>
        <v>63.69</v>
      </c>
      <c r="AG5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74" s="6">
        <f ca="1">YEAR(TODAY())-B574</f>
        <v>79</v>
      </c>
      <c r="AI5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74" t="s">
        <v>30</v>
      </c>
    </row>
    <row r="575" spans="1:36" x14ac:dyDescent="0.3">
      <c r="A575">
        <v>2882</v>
      </c>
      <c r="B575">
        <v>1975</v>
      </c>
      <c r="C575" t="s">
        <v>38</v>
      </c>
      <c r="D575" t="s">
        <v>29</v>
      </c>
      <c r="E575">
        <v>67893</v>
      </c>
      <c r="F575">
        <v>0</v>
      </c>
      <c r="G575">
        <v>1</v>
      </c>
      <c r="H575" s="2" t="str">
        <f ca="1">TEXT(Table1_1[[#This Row],[Dt_Customer]],"yyyy-mm-dd")</f>
        <v>2012-10-01</v>
      </c>
      <c r="I575">
        <v>31</v>
      </c>
      <c r="J575">
        <v>711</v>
      </c>
      <c r="K575">
        <v>28</v>
      </c>
      <c r="L575">
        <v>142</v>
      </c>
      <c r="M575">
        <v>49</v>
      </c>
      <c r="N575">
        <v>18</v>
      </c>
      <c r="O575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f>Table1_1[[#This Row],[MntWines]]+Table1_1[[#This Row],[MntFruits]]+Table1_1[[#This Row],[MntMeatProducts]]+Table1_1[[#This Row],[MntFishProducts]]+Table1_1[[#This Row],[MntSweetProducts]]+Table1_1[[#This Row],[MntGoldProds]]</f>
        <v>995</v>
      </c>
      <c r="AC575">
        <f>Table1_1[[#This Row],[NumWebPurchases]]+Table1_1[[#This Row],[NumCatalogPurchases]]+Table1_1[[#This Row],[NumStorePurchases]]</f>
        <v>14</v>
      </c>
      <c r="AD575">
        <f>ROUND(IF(Table1_1[[#This Row],[Total_Purchases]]=0,0,(Table1_1[[#This Row],[Total_Spend]]*(Table1_1[[#This Row],[NumWebPurchases]]/Table1_1[[#This Row],[Total_Purchases]]))),2)</f>
        <v>213.21</v>
      </c>
      <c r="AE575">
        <f>ROUND(IF(Table1_1[[#This Row],[Total_Purchases]]=0,0,(Table1_1[[#This Row],[Total_Spend]]*(Table1_1[[#This Row],[NumStorePurchases]]/Table1_1[[#This Row],[Total_Purchases]]))),2)</f>
        <v>639.64</v>
      </c>
      <c r="AF575">
        <f>ROUND(IF(Table1_1[[#This Row],[Total_Purchases]]=0,0,(Table1_1[[#This Row],[Total_Spend]]*(Table1_1[[#This Row],[NumCatalogPurchases]]/Table1_1[[#This Row],[Total_Purchases]]))),2)</f>
        <v>142.13999999999999</v>
      </c>
      <c r="AG5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75" s="6">
        <f ca="1">YEAR(TODAY())-B575</f>
        <v>51</v>
      </c>
      <c r="AI5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75" t="s">
        <v>43</v>
      </c>
    </row>
    <row r="576" spans="1:36" x14ac:dyDescent="0.3">
      <c r="A576">
        <v>2886</v>
      </c>
      <c r="B576">
        <v>1971</v>
      </c>
      <c r="C576" t="s">
        <v>41</v>
      </c>
      <c r="D576" t="s">
        <v>29</v>
      </c>
      <c r="E576">
        <v>74290</v>
      </c>
      <c r="F576">
        <v>0</v>
      </c>
      <c r="G576">
        <v>1</v>
      </c>
      <c r="H576" s="2" t="str">
        <f ca="1">TEXT(Table1_1[[#This Row],[Dt_Customer]],"yyyy-mm-dd")</f>
        <v>2013-08-12</v>
      </c>
      <c r="I576">
        <v>70</v>
      </c>
      <c r="J576">
        <v>1121</v>
      </c>
      <c r="K576">
        <v>0</v>
      </c>
      <c r="L576">
        <v>72</v>
      </c>
      <c r="M576">
        <v>0</v>
      </c>
      <c r="N576">
        <v>12</v>
      </c>
      <c r="O576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f>Table1_1[[#This Row],[MntWines]]+Table1_1[[#This Row],[MntFruits]]+Table1_1[[#This Row],[MntMeatProducts]]+Table1_1[[#This Row],[MntFishProducts]]+Table1_1[[#This Row],[MntSweetProducts]]+Table1_1[[#This Row],[MntGoldProds]]</f>
        <v>1217</v>
      </c>
      <c r="AC576">
        <f>Table1_1[[#This Row],[NumWebPurchases]]+Table1_1[[#This Row],[NumCatalogPurchases]]+Table1_1[[#This Row],[NumStorePurchases]]</f>
        <v>28</v>
      </c>
      <c r="AD576">
        <f>ROUND(IF(Table1_1[[#This Row],[Total_Purchases]]=0,0,(Table1_1[[#This Row],[Total_Spend]]*(Table1_1[[#This Row],[NumWebPurchases]]/Table1_1[[#This Row],[Total_Purchases]]))),2)</f>
        <v>434.64</v>
      </c>
      <c r="AE576">
        <f>ROUND(IF(Table1_1[[#This Row],[Total_Purchases]]=0,0,(Table1_1[[#This Row],[Total_Spend]]*(Table1_1[[#This Row],[NumStorePurchases]]/Table1_1[[#This Row],[Total_Purchases]]))),2)</f>
        <v>434.64</v>
      </c>
      <c r="AF576">
        <f>ROUND(IF(Table1_1[[#This Row],[Total_Purchases]]=0,0,(Table1_1[[#This Row],[Total_Spend]]*(Table1_1[[#This Row],[NumCatalogPurchases]]/Table1_1[[#This Row],[Total_Purchases]]))),2)</f>
        <v>347.71</v>
      </c>
      <c r="AG5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76" s="6">
        <f ca="1">YEAR(TODAY())-B576</f>
        <v>55</v>
      </c>
      <c r="AI5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76" t="s">
        <v>30</v>
      </c>
    </row>
    <row r="577" spans="1:36" x14ac:dyDescent="0.3">
      <c r="A577">
        <v>2891</v>
      </c>
      <c r="B577">
        <v>1963</v>
      </c>
      <c r="C577" t="s">
        <v>28</v>
      </c>
      <c r="D577" t="s">
        <v>29</v>
      </c>
      <c r="E577">
        <v>68118</v>
      </c>
      <c r="F577">
        <v>0</v>
      </c>
      <c r="G577">
        <v>1</v>
      </c>
      <c r="H577" s="2" t="str">
        <f ca="1">TEXT(Table1_1[[#This Row],[Dt_Customer]],"yyyy-mm-dd")</f>
        <v>2013-10-18</v>
      </c>
      <c r="I577">
        <v>51</v>
      </c>
      <c r="J577">
        <v>595</v>
      </c>
      <c r="K577">
        <v>23</v>
      </c>
      <c r="L577">
        <v>123</v>
      </c>
      <c r="M577">
        <v>10</v>
      </c>
      <c r="N577">
        <v>23</v>
      </c>
      <c r="O577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f>Table1_1[[#This Row],[MntWines]]+Table1_1[[#This Row],[MntFruits]]+Table1_1[[#This Row],[MntMeatProducts]]+Table1_1[[#This Row],[MntFishProducts]]+Table1_1[[#This Row],[MntSweetProducts]]+Table1_1[[#This Row],[MntGoldProds]]</f>
        <v>928</v>
      </c>
      <c r="AC577">
        <f>Table1_1[[#This Row],[NumWebPurchases]]+Table1_1[[#This Row],[NumCatalogPurchases]]+Table1_1[[#This Row],[NumStorePurchases]]</f>
        <v>21</v>
      </c>
      <c r="AD577">
        <f>ROUND(IF(Table1_1[[#This Row],[Total_Purchases]]=0,0,(Table1_1[[#This Row],[Total_Spend]]*(Table1_1[[#This Row],[NumWebPurchases]]/Table1_1[[#This Row],[Total_Purchases]]))),2)</f>
        <v>353.52</v>
      </c>
      <c r="AE577">
        <f>ROUND(IF(Table1_1[[#This Row],[Total_Purchases]]=0,0,(Table1_1[[#This Row],[Total_Spend]]*(Table1_1[[#This Row],[NumStorePurchases]]/Table1_1[[#This Row],[Total_Purchases]]))),2)</f>
        <v>176.76</v>
      </c>
      <c r="AF577">
        <f>ROUND(IF(Table1_1[[#This Row],[Total_Purchases]]=0,0,(Table1_1[[#This Row],[Total_Spend]]*(Table1_1[[#This Row],[NumCatalogPurchases]]/Table1_1[[#This Row],[Total_Purchases]]))),2)</f>
        <v>397.71</v>
      </c>
      <c r="AG5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77" s="6">
        <f ca="1">YEAR(TODAY())-B577</f>
        <v>63</v>
      </c>
      <c r="AI5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77" t="s">
        <v>34</v>
      </c>
    </row>
    <row r="578" spans="1:36" x14ac:dyDescent="0.3">
      <c r="A578">
        <v>2894</v>
      </c>
      <c r="B578">
        <v>1985</v>
      </c>
      <c r="C578" t="s">
        <v>28</v>
      </c>
      <c r="D578" t="s">
        <v>31</v>
      </c>
      <c r="E578">
        <v>72903</v>
      </c>
      <c r="F578">
        <v>0</v>
      </c>
      <c r="G578">
        <v>0</v>
      </c>
      <c r="H578" s="2" t="str">
        <f ca="1">TEXT(Table1_1[[#This Row],[Dt_Customer]],"yyyy-mm-dd")</f>
        <v>2013-10-29</v>
      </c>
      <c r="I578">
        <v>74</v>
      </c>
      <c r="J578">
        <v>1067</v>
      </c>
      <c r="K578">
        <v>138</v>
      </c>
      <c r="L578">
        <v>750</v>
      </c>
      <c r="M578">
        <v>0</v>
      </c>
      <c r="N578">
        <v>19</v>
      </c>
      <c r="O578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f>Table1_1[[#This Row],[MntWines]]+Table1_1[[#This Row],[MntFruits]]+Table1_1[[#This Row],[MntMeatProducts]]+Table1_1[[#This Row],[MntFishProducts]]+Table1_1[[#This Row],[MntSweetProducts]]+Table1_1[[#This Row],[MntGoldProds]]</f>
        <v>2013</v>
      </c>
      <c r="AC578">
        <f>Table1_1[[#This Row],[NumWebPurchases]]+Table1_1[[#This Row],[NumCatalogPurchases]]+Table1_1[[#This Row],[NumStorePurchases]]</f>
        <v>20</v>
      </c>
      <c r="AD578">
        <f>ROUND(IF(Table1_1[[#This Row],[Total_Purchases]]=0,0,(Table1_1[[#This Row],[Total_Spend]]*(Table1_1[[#This Row],[NumWebPurchases]]/Table1_1[[#This Row],[Total_Purchases]]))),2)</f>
        <v>704.55</v>
      </c>
      <c r="AE578">
        <f>ROUND(IF(Table1_1[[#This Row],[Total_Purchases]]=0,0,(Table1_1[[#This Row],[Total_Spend]]*(Table1_1[[#This Row],[NumStorePurchases]]/Table1_1[[#This Row],[Total_Purchases]]))),2)</f>
        <v>805.2</v>
      </c>
      <c r="AF578">
        <f>ROUND(IF(Table1_1[[#This Row],[Total_Purchases]]=0,0,(Table1_1[[#This Row],[Total_Spend]]*(Table1_1[[#This Row],[NumCatalogPurchases]]/Table1_1[[#This Row],[Total_Purchases]]))),2)</f>
        <v>503.25</v>
      </c>
      <c r="AG5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78" s="6">
        <f ca="1">YEAR(TODAY())-B578</f>
        <v>41</v>
      </c>
      <c r="AI5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78" t="s">
        <v>30</v>
      </c>
    </row>
    <row r="579" spans="1:36" x14ac:dyDescent="0.3">
      <c r="A579">
        <v>2895</v>
      </c>
      <c r="B579">
        <v>1963</v>
      </c>
      <c r="C579" t="s">
        <v>28</v>
      </c>
      <c r="D579" t="s">
        <v>31</v>
      </c>
      <c r="E579">
        <v>49980</v>
      </c>
      <c r="F579">
        <v>0</v>
      </c>
      <c r="G579">
        <v>1</v>
      </c>
      <c r="H579" s="2" t="str">
        <f ca="1">TEXT(Table1_1[[#This Row],[Dt_Customer]],"yyyy-mm-dd")</f>
        <v>2013-10-23</v>
      </c>
      <c r="I579">
        <v>79</v>
      </c>
      <c r="J579">
        <v>104</v>
      </c>
      <c r="K579">
        <v>1</v>
      </c>
      <c r="L579">
        <v>54</v>
      </c>
      <c r="M579">
        <v>13</v>
      </c>
      <c r="N579">
        <v>9</v>
      </c>
      <c r="O579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f>Table1_1[[#This Row],[MntWines]]+Table1_1[[#This Row],[MntFruits]]+Table1_1[[#This Row],[MntMeatProducts]]+Table1_1[[#This Row],[MntFishProducts]]+Table1_1[[#This Row],[MntSweetProducts]]+Table1_1[[#This Row],[MntGoldProds]]</f>
        <v>195</v>
      </c>
      <c r="AC579">
        <f>Table1_1[[#This Row],[NumWebPurchases]]+Table1_1[[#This Row],[NumCatalogPurchases]]+Table1_1[[#This Row],[NumStorePurchases]]</f>
        <v>9</v>
      </c>
      <c r="AD579">
        <f>ROUND(IF(Table1_1[[#This Row],[Total_Purchases]]=0,0,(Table1_1[[#This Row],[Total_Spend]]*(Table1_1[[#This Row],[NumWebPurchases]]/Table1_1[[#This Row],[Total_Purchases]]))),2)</f>
        <v>65</v>
      </c>
      <c r="AE579">
        <f>ROUND(IF(Table1_1[[#This Row],[Total_Purchases]]=0,0,(Table1_1[[#This Row],[Total_Spend]]*(Table1_1[[#This Row],[NumStorePurchases]]/Table1_1[[#This Row],[Total_Purchases]]))),2)</f>
        <v>108.33</v>
      </c>
      <c r="AF579">
        <f>ROUND(IF(Table1_1[[#This Row],[Total_Purchases]]=0,0,(Table1_1[[#This Row],[Total_Spend]]*(Table1_1[[#This Row],[NumCatalogPurchases]]/Table1_1[[#This Row],[Total_Purchases]]))),2)</f>
        <v>21.67</v>
      </c>
      <c r="AG5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79" s="6">
        <f ca="1">YEAR(TODAY())-B579</f>
        <v>63</v>
      </c>
      <c r="AI5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79" t="s">
        <v>40</v>
      </c>
    </row>
    <row r="580" spans="1:36" x14ac:dyDescent="0.3">
      <c r="A580">
        <v>2902</v>
      </c>
      <c r="B580">
        <v>1958</v>
      </c>
      <c r="C580" t="s">
        <v>28</v>
      </c>
      <c r="D580" t="s">
        <v>35</v>
      </c>
      <c r="E580">
        <v>51381.5</v>
      </c>
      <c r="F580">
        <v>1</v>
      </c>
      <c r="G580">
        <v>1</v>
      </c>
      <c r="H580" s="2" t="str">
        <f ca="1">TEXT(Table1_1[[#This Row],[Dt_Customer]],"yyyy-mm-dd")</f>
        <v>2012-09-03</v>
      </c>
      <c r="I580">
        <v>87</v>
      </c>
      <c r="J580">
        <v>19</v>
      </c>
      <c r="K580">
        <v>4</v>
      </c>
      <c r="L580">
        <v>12</v>
      </c>
      <c r="M580">
        <v>2</v>
      </c>
      <c r="N580">
        <v>2</v>
      </c>
      <c r="O580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580">
        <f>Table1_1[[#This Row],[NumWebPurchases]]+Table1_1[[#This Row],[NumCatalogPurchases]]+Table1_1[[#This Row],[NumStorePurchases]]</f>
        <v>4</v>
      </c>
      <c r="AD580">
        <f>ROUND(IF(Table1_1[[#This Row],[Total_Purchases]]=0,0,(Table1_1[[#This Row],[Total_Spend]]*(Table1_1[[#This Row],[NumWebPurchases]]/Table1_1[[#This Row],[Total_Purchases]]))),2)</f>
        <v>11.25</v>
      </c>
      <c r="AE580">
        <f>ROUND(IF(Table1_1[[#This Row],[Total_Purchases]]=0,0,(Table1_1[[#This Row],[Total_Spend]]*(Table1_1[[#This Row],[NumStorePurchases]]/Table1_1[[#This Row],[Total_Purchases]]))),2)</f>
        <v>33.75</v>
      </c>
      <c r="AF580">
        <f>ROUND(IF(Table1_1[[#This Row],[Total_Purchases]]=0,0,(Table1_1[[#This Row],[Total_Spend]]*(Table1_1[[#This Row],[NumCatalogPurchases]]/Table1_1[[#This Row],[Total_Purchases]]))),2)</f>
        <v>0</v>
      </c>
      <c r="AG5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0" s="6">
        <f ca="1">YEAR(TODAY())-B580</f>
        <v>68</v>
      </c>
      <c r="AI5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80" t="s">
        <v>36</v>
      </c>
    </row>
    <row r="581" spans="1:36" x14ac:dyDescent="0.3">
      <c r="A581">
        <v>2909</v>
      </c>
      <c r="B581">
        <v>1974</v>
      </c>
      <c r="C581" t="s">
        <v>37</v>
      </c>
      <c r="D581" t="s">
        <v>33</v>
      </c>
      <c r="E581">
        <v>78128</v>
      </c>
      <c r="F581">
        <v>0</v>
      </c>
      <c r="G581">
        <v>1</v>
      </c>
      <c r="H581" s="2" t="str">
        <f ca="1">TEXT(Table1_1[[#This Row],[Dt_Customer]],"yyyy-mm-dd")</f>
        <v>2014-02-19</v>
      </c>
      <c r="I581">
        <v>89</v>
      </c>
      <c r="J581">
        <v>934</v>
      </c>
      <c r="K581">
        <v>24</v>
      </c>
      <c r="L581">
        <v>230</v>
      </c>
      <c r="M581">
        <v>16</v>
      </c>
      <c r="N581">
        <v>24</v>
      </c>
      <c r="O581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f>Table1_1[[#This Row],[MntWines]]+Table1_1[[#This Row],[MntFruits]]+Table1_1[[#This Row],[MntMeatProducts]]+Table1_1[[#This Row],[MntFishProducts]]+Table1_1[[#This Row],[MntSweetProducts]]+Table1_1[[#This Row],[MntGoldProds]]</f>
        <v>1264</v>
      </c>
      <c r="AC581">
        <f>Table1_1[[#This Row],[NumWebPurchases]]+Table1_1[[#This Row],[NumCatalogPurchases]]+Table1_1[[#This Row],[NumStorePurchases]]</f>
        <v>18</v>
      </c>
      <c r="AD581">
        <f>ROUND(IF(Table1_1[[#This Row],[Total_Purchases]]=0,0,(Table1_1[[#This Row],[Total_Spend]]*(Table1_1[[#This Row],[NumWebPurchases]]/Table1_1[[#This Row],[Total_Purchases]]))),2)</f>
        <v>561.78</v>
      </c>
      <c r="AE581">
        <f>ROUND(IF(Table1_1[[#This Row],[Total_Purchases]]=0,0,(Table1_1[[#This Row],[Total_Spend]]*(Table1_1[[#This Row],[NumStorePurchases]]/Table1_1[[#This Row],[Total_Purchases]]))),2)</f>
        <v>421.33</v>
      </c>
      <c r="AF581">
        <f>ROUND(IF(Table1_1[[#This Row],[Total_Purchases]]=0,0,(Table1_1[[#This Row],[Total_Spend]]*(Table1_1[[#This Row],[NumCatalogPurchases]]/Table1_1[[#This Row],[Total_Purchases]]))),2)</f>
        <v>280.89</v>
      </c>
      <c r="AG5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1" s="6">
        <f ca="1">YEAR(TODAY())-B581</f>
        <v>52</v>
      </c>
      <c r="AI5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1" t="s">
        <v>39</v>
      </c>
    </row>
    <row r="582" spans="1:36" x14ac:dyDescent="0.3">
      <c r="A582">
        <v>2918</v>
      </c>
      <c r="B582">
        <v>1981</v>
      </c>
      <c r="C582" t="s">
        <v>28</v>
      </c>
      <c r="D582" t="s">
        <v>29</v>
      </c>
      <c r="E582">
        <v>28510</v>
      </c>
      <c r="F582">
        <v>1</v>
      </c>
      <c r="G582">
        <v>1</v>
      </c>
      <c r="H582" s="2" t="str">
        <f ca="1">TEXT(Table1_1[[#This Row],[Dt_Customer]],"yyyy-mm-dd")</f>
        <v>2013-04-13</v>
      </c>
      <c r="I582">
        <v>72</v>
      </c>
      <c r="J582">
        <v>44</v>
      </c>
      <c r="K582">
        <v>5</v>
      </c>
      <c r="L582">
        <v>19</v>
      </c>
      <c r="M582">
        <v>0</v>
      </c>
      <c r="N582">
        <v>4</v>
      </c>
      <c r="O58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f>Table1_1[[#This Row],[MntWines]]+Table1_1[[#This Row],[MntFruits]]+Table1_1[[#This Row],[MntMeatProducts]]+Table1_1[[#This Row],[MntFishProducts]]+Table1_1[[#This Row],[MntSweetProducts]]+Table1_1[[#This Row],[MntGoldProds]]</f>
        <v>91</v>
      </c>
      <c r="AC582">
        <f>Table1_1[[#This Row],[NumWebPurchases]]+Table1_1[[#This Row],[NumCatalogPurchases]]+Table1_1[[#This Row],[NumStorePurchases]]</f>
        <v>6</v>
      </c>
      <c r="AD582">
        <f>ROUND(IF(Table1_1[[#This Row],[Total_Purchases]]=0,0,(Table1_1[[#This Row],[Total_Spend]]*(Table1_1[[#This Row],[NumWebPurchases]]/Table1_1[[#This Row],[Total_Purchases]]))),2)</f>
        <v>30.33</v>
      </c>
      <c r="AE582">
        <f>ROUND(IF(Table1_1[[#This Row],[Total_Purchases]]=0,0,(Table1_1[[#This Row],[Total_Spend]]*(Table1_1[[#This Row],[NumStorePurchases]]/Table1_1[[#This Row],[Total_Purchases]]))),2)</f>
        <v>60.67</v>
      </c>
      <c r="AF582">
        <f>ROUND(IF(Table1_1[[#This Row],[Total_Purchases]]=0,0,(Table1_1[[#This Row],[Total_Spend]]*(Table1_1[[#This Row],[NumCatalogPurchases]]/Table1_1[[#This Row],[Total_Purchases]]))),2)</f>
        <v>0</v>
      </c>
      <c r="AG5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82" s="6">
        <f ca="1">YEAR(TODAY())-B582</f>
        <v>45</v>
      </c>
      <c r="AI5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2" t="s">
        <v>30</v>
      </c>
    </row>
    <row r="583" spans="1:36" x14ac:dyDescent="0.3">
      <c r="A583">
        <v>2920</v>
      </c>
      <c r="B583">
        <v>1975</v>
      </c>
      <c r="C583" t="s">
        <v>37</v>
      </c>
      <c r="D583" t="s">
        <v>31</v>
      </c>
      <c r="E583">
        <v>52614</v>
      </c>
      <c r="F583">
        <v>0</v>
      </c>
      <c r="G583">
        <v>1</v>
      </c>
      <c r="H583" s="2" t="str">
        <f ca="1">TEXT(Table1_1[[#This Row],[Dt_Customer]],"yyyy-mm-dd")</f>
        <v>2012-12-01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f>Table1_1[[#This Row],[MntWines]]+Table1_1[[#This Row],[MntFruits]]+Table1_1[[#This Row],[MntMeatProducts]]+Table1_1[[#This Row],[MntFishProducts]]+Table1_1[[#This Row],[MntSweetProducts]]+Table1_1[[#This Row],[MntGoldProds]]</f>
        <v>990</v>
      </c>
      <c r="AC583">
        <f>Table1_1[[#This Row],[NumWebPurchases]]+Table1_1[[#This Row],[NumCatalogPurchases]]+Table1_1[[#This Row],[NumStorePurchases]]</f>
        <v>14</v>
      </c>
      <c r="AD583">
        <f>ROUND(IF(Table1_1[[#This Row],[Total_Purchases]]=0,0,(Table1_1[[#This Row],[Total_Spend]]*(Table1_1[[#This Row],[NumWebPurchases]]/Table1_1[[#This Row],[Total_Purchases]]))),2)</f>
        <v>141.43</v>
      </c>
      <c r="AE583">
        <f>ROUND(IF(Table1_1[[#This Row],[Total_Purchases]]=0,0,(Table1_1[[#This Row],[Total_Spend]]*(Table1_1[[#This Row],[NumStorePurchases]]/Table1_1[[#This Row],[Total_Purchases]]))),2)</f>
        <v>565.71</v>
      </c>
      <c r="AF583">
        <f>ROUND(IF(Table1_1[[#This Row],[Total_Purchases]]=0,0,(Table1_1[[#This Row],[Total_Spend]]*(Table1_1[[#This Row],[NumCatalogPurchases]]/Table1_1[[#This Row],[Total_Purchases]]))),2)</f>
        <v>282.86</v>
      </c>
      <c r="AG5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3" s="6">
        <f ca="1">YEAR(TODAY())-B583</f>
        <v>51</v>
      </c>
      <c r="AI5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3" t="s">
        <v>46</v>
      </c>
    </row>
    <row r="584" spans="1:36" x14ac:dyDescent="0.3">
      <c r="A584">
        <v>2926</v>
      </c>
      <c r="B584">
        <v>1952</v>
      </c>
      <c r="C584" t="s">
        <v>41</v>
      </c>
      <c r="D584" t="s">
        <v>35</v>
      </c>
      <c r="E584">
        <v>55951</v>
      </c>
      <c r="F584">
        <v>0</v>
      </c>
      <c r="G584">
        <v>1</v>
      </c>
      <c r="H584" s="2" t="str">
        <f ca="1">TEXT(Table1_1[[#This Row],[Dt_Customer]],"yyyy-mm-dd")</f>
        <v>2012-08-23</v>
      </c>
      <c r="I584">
        <v>62</v>
      </c>
      <c r="J584">
        <v>1241</v>
      </c>
      <c r="K584">
        <v>0</v>
      </c>
      <c r="L584">
        <v>80</v>
      </c>
      <c r="M584">
        <v>0</v>
      </c>
      <c r="N584">
        <v>13</v>
      </c>
      <c r="O584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f>Table1_1[[#This Row],[MntWines]]+Table1_1[[#This Row],[MntFruits]]+Table1_1[[#This Row],[MntMeatProducts]]+Table1_1[[#This Row],[MntFishProducts]]+Table1_1[[#This Row],[MntSweetProducts]]+Table1_1[[#This Row],[MntGoldProds]]</f>
        <v>1374</v>
      </c>
      <c r="AC584">
        <f>Table1_1[[#This Row],[NumWebPurchases]]+Table1_1[[#This Row],[NumCatalogPurchases]]+Table1_1[[#This Row],[NumStorePurchases]]</f>
        <v>20</v>
      </c>
      <c r="AD584">
        <f>ROUND(IF(Table1_1[[#This Row],[Total_Purchases]]=0,0,(Table1_1[[#This Row],[Total_Spend]]*(Table1_1[[#This Row],[NumWebPurchases]]/Table1_1[[#This Row],[Total_Purchases]]))),2)</f>
        <v>206.1</v>
      </c>
      <c r="AE584">
        <f>ROUND(IF(Table1_1[[#This Row],[Total_Purchases]]=0,0,(Table1_1[[#This Row],[Total_Spend]]*(Table1_1[[#This Row],[NumStorePurchases]]/Table1_1[[#This Row],[Total_Purchases]]))),2)</f>
        <v>755.7</v>
      </c>
      <c r="AF584">
        <f>ROUND(IF(Table1_1[[#This Row],[Total_Purchases]]=0,0,(Table1_1[[#This Row],[Total_Spend]]*(Table1_1[[#This Row],[NumCatalogPurchases]]/Table1_1[[#This Row],[Total_Purchases]]))),2)</f>
        <v>412.2</v>
      </c>
      <c r="AG5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4" s="6">
        <f ca="1">YEAR(TODAY())-B584</f>
        <v>74</v>
      </c>
      <c r="AI5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84" t="s">
        <v>43</v>
      </c>
    </row>
    <row r="585" spans="1:36" x14ac:dyDescent="0.3">
      <c r="A585">
        <v>2928</v>
      </c>
      <c r="B585">
        <v>1975</v>
      </c>
      <c r="C585" t="s">
        <v>37</v>
      </c>
      <c r="D585" t="s">
        <v>31</v>
      </c>
      <c r="E585">
        <v>52614</v>
      </c>
      <c r="F585">
        <v>0</v>
      </c>
      <c r="G585">
        <v>1</v>
      </c>
      <c r="H585" s="2" t="str">
        <f ca="1">TEXT(Table1_1[[#This Row],[Dt_Customer]],"yyyy-mm-dd")</f>
        <v>2012-12-01</v>
      </c>
      <c r="I585">
        <v>63</v>
      </c>
      <c r="J585">
        <v>789</v>
      </c>
      <c r="K585">
        <v>0</v>
      </c>
      <c r="L585">
        <v>142</v>
      </c>
      <c r="M585">
        <v>12</v>
      </c>
      <c r="N585">
        <v>9</v>
      </c>
      <c r="O585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f>Table1_1[[#This Row],[MntWines]]+Table1_1[[#This Row],[MntFruits]]+Table1_1[[#This Row],[MntMeatProducts]]+Table1_1[[#This Row],[MntFishProducts]]+Table1_1[[#This Row],[MntSweetProducts]]+Table1_1[[#This Row],[MntGoldProds]]</f>
        <v>990</v>
      </c>
      <c r="AC585">
        <f>Table1_1[[#This Row],[NumWebPurchases]]+Table1_1[[#This Row],[NumCatalogPurchases]]+Table1_1[[#This Row],[NumStorePurchases]]</f>
        <v>14</v>
      </c>
      <c r="AD585">
        <f>ROUND(IF(Table1_1[[#This Row],[Total_Purchases]]=0,0,(Table1_1[[#This Row],[Total_Spend]]*(Table1_1[[#This Row],[NumWebPurchases]]/Table1_1[[#This Row],[Total_Purchases]]))),2)</f>
        <v>141.43</v>
      </c>
      <c r="AE585">
        <f>ROUND(IF(Table1_1[[#This Row],[Total_Purchases]]=0,0,(Table1_1[[#This Row],[Total_Spend]]*(Table1_1[[#This Row],[NumStorePurchases]]/Table1_1[[#This Row],[Total_Purchases]]))),2)</f>
        <v>565.71</v>
      </c>
      <c r="AF585">
        <f>ROUND(IF(Table1_1[[#This Row],[Total_Purchases]]=0,0,(Table1_1[[#This Row],[Total_Spend]]*(Table1_1[[#This Row],[NumCatalogPurchases]]/Table1_1[[#This Row],[Total_Purchases]]))),2)</f>
        <v>282.86</v>
      </c>
      <c r="AG5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5" s="6">
        <f ca="1">YEAR(TODAY())-B585</f>
        <v>51</v>
      </c>
      <c r="AI5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5" t="s">
        <v>30</v>
      </c>
    </row>
    <row r="586" spans="1:36" x14ac:dyDescent="0.3">
      <c r="A586">
        <v>2929</v>
      </c>
      <c r="B586">
        <v>1976</v>
      </c>
      <c r="C586" t="s">
        <v>28</v>
      </c>
      <c r="D586" t="s">
        <v>31</v>
      </c>
      <c r="E586">
        <v>20180</v>
      </c>
      <c r="F586">
        <v>0</v>
      </c>
      <c r="G586">
        <v>0</v>
      </c>
      <c r="H586" s="2" t="str">
        <f ca="1">TEXT(Table1_1[[#This Row],[Dt_Customer]],"yyyy-mm-dd")</f>
        <v>2013-02-20</v>
      </c>
      <c r="I586">
        <v>27</v>
      </c>
      <c r="J586">
        <v>18</v>
      </c>
      <c r="K586">
        <v>42</v>
      </c>
      <c r="L586">
        <v>24</v>
      </c>
      <c r="M586">
        <v>15</v>
      </c>
      <c r="N586">
        <v>20</v>
      </c>
      <c r="O586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586">
        <f>Table1_1[[#This Row],[NumWebPurchases]]+Table1_1[[#This Row],[NumCatalogPurchases]]+Table1_1[[#This Row],[NumStorePurchases]]</f>
        <v>7</v>
      </c>
      <c r="AD586">
        <f>ROUND(IF(Table1_1[[#This Row],[Total_Purchases]]=0,0,(Table1_1[[#This Row],[Total_Spend]]*(Table1_1[[#This Row],[NumWebPurchases]]/Table1_1[[#This Row],[Total_Purchases]]))),2)</f>
        <v>39.14</v>
      </c>
      <c r="AE586">
        <f>ROUND(IF(Table1_1[[#This Row],[Total_Purchases]]=0,0,(Table1_1[[#This Row],[Total_Spend]]*(Table1_1[[#This Row],[NumStorePurchases]]/Table1_1[[#This Row],[Total_Purchases]]))),2)</f>
        <v>78.290000000000006</v>
      </c>
      <c r="AF586">
        <f>ROUND(IF(Table1_1[[#This Row],[Total_Purchases]]=0,0,(Table1_1[[#This Row],[Total_Spend]]*(Table1_1[[#This Row],[NumCatalogPurchases]]/Table1_1[[#This Row],[Total_Purchases]]))),2)</f>
        <v>19.57</v>
      </c>
      <c r="AG5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86" s="6">
        <f ca="1">YEAR(TODAY())-B586</f>
        <v>50</v>
      </c>
      <c r="AI5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6" t="s">
        <v>30</v>
      </c>
    </row>
    <row r="587" spans="1:36" x14ac:dyDescent="0.3">
      <c r="A587">
        <v>2930</v>
      </c>
      <c r="B587">
        <v>1978</v>
      </c>
      <c r="C587" t="s">
        <v>41</v>
      </c>
      <c r="D587" t="s">
        <v>31</v>
      </c>
      <c r="E587">
        <v>68092</v>
      </c>
      <c r="F587">
        <v>0</v>
      </c>
      <c r="G587">
        <v>0</v>
      </c>
      <c r="H587" s="2" t="str">
        <f ca="1">TEXT(Table1_1[[#This Row],[Dt_Customer]],"yyyy-mm-dd")</f>
        <v>2013-12-16</v>
      </c>
      <c r="I587">
        <v>7</v>
      </c>
      <c r="J587">
        <v>852</v>
      </c>
      <c r="K587">
        <v>60</v>
      </c>
      <c r="L587">
        <v>207</v>
      </c>
      <c r="M587">
        <v>78</v>
      </c>
      <c r="N587">
        <v>36</v>
      </c>
      <c r="O587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f>Table1_1[[#This Row],[MntWines]]+Table1_1[[#This Row],[MntFruits]]+Table1_1[[#This Row],[MntMeatProducts]]+Table1_1[[#This Row],[MntFishProducts]]+Table1_1[[#This Row],[MntSweetProducts]]+Table1_1[[#This Row],[MntGoldProds]]</f>
        <v>1281</v>
      </c>
      <c r="AC587">
        <f>Table1_1[[#This Row],[NumWebPurchases]]+Table1_1[[#This Row],[NumCatalogPurchases]]+Table1_1[[#This Row],[NumStorePurchases]]</f>
        <v>18</v>
      </c>
      <c r="AD587">
        <f>ROUND(IF(Table1_1[[#This Row],[Total_Purchases]]=0,0,(Table1_1[[#This Row],[Total_Spend]]*(Table1_1[[#This Row],[NumWebPurchases]]/Table1_1[[#This Row],[Total_Purchases]]))),2)</f>
        <v>142.33000000000001</v>
      </c>
      <c r="AE587">
        <f>ROUND(IF(Table1_1[[#This Row],[Total_Purchases]]=0,0,(Table1_1[[#This Row],[Total_Spend]]*(Table1_1[[#This Row],[NumStorePurchases]]/Table1_1[[#This Row],[Total_Purchases]]))),2)</f>
        <v>711.67</v>
      </c>
      <c r="AF587">
        <f>ROUND(IF(Table1_1[[#This Row],[Total_Purchases]]=0,0,(Table1_1[[#This Row],[Total_Spend]]*(Table1_1[[#This Row],[NumCatalogPurchases]]/Table1_1[[#This Row],[Total_Purchases]]))),2)</f>
        <v>427</v>
      </c>
      <c r="AG5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7" s="6">
        <f ca="1">YEAR(TODAY())-B587</f>
        <v>48</v>
      </c>
      <c r="AI5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7" t="s">
        <v>43</v>
      </c>
    </row>
    <row r="588" spans="1:36" x14ac:dyDescent="0.3">
      <c r="A588">
        <v>2931</v>
      </c>
      <c r="B588">
        <v>1978</v>
      </c>
      <c r="C588" t="s">
        <v>28</v>
      </c>
      <c r="D588" t="s">
        <v>29</v>
      </c>
      <c r="E588">
        <v>71847</v>
      </c>
      <c r="F588">
        <v>0</v>
      </c>
      <c r="G588">
        <v>0</v>
      </c>
      <c r="H588" s="2" t="str">
        <f ca="1">TEXT(Table1_1[[#This Row],[Dt_Customer]],"yyyy-mm-dd")</f>
        <v>2012-09-21</v>
      </c>
      <c r="I588">
        <v>95</v>
      </c>
      <c r="J588">
        <v>737</v>
      </c>
      <c r="K588">
        <v>21</v>
      </c>
      <c r="L588">
        <v>106</v>
      </c>
      <c r="M588">
        <v>55</v>
      </c>
      <c r="N588">
        <v>63</v>
      </c>
      <c r="O588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f>Table1_1[[#This Row],[MntWines]]+Table1_1[[#This Row],[MntFruits]]+Table1_1[[#This Row],[MntMeatProducts]]+Table1_1[[#This Row],[MntFishProducts]]+Table1_1[[#This Row],[MntSweetProducts]]+Table1_1[[#This Row],[MntGoldProds]]</f>
        <v>1192</v>
      </c>
      <c r="AC588">
        <f>Table1_1[[#This Row],[NumWebPurchases]]+Table1_1[[#This Row],[NumCatalogPurchases]]+Table1_1[[#This Row],[NumStorePurchases]]</f>
        <v>22</v>
      </c>
      <c r="AD588">
        <f>ROUND(IF(Table1_1[[#This Row],[Total_Purchases]]=0,0,(Table1_1[[#This Row],[Total_Spend]]*(Table1_1[[#This Row],[NumWebPurchases]]/Table1_1[[#This Row],[Total_Purchases]]))),2)</f>
        <v>325.08999999999997</v>
      </c>
      <c r="AE588">
        <f>ROUND(IF(Table1_1[[#This Row],[Total_Purchases]]=0,0,(Table1_1[[#This Row],[Total_Spend]]*(Table1_1[[#This Row],[NumStorePurchases]]/Table1_1[[#This Row],[Total_Purchases]]))),2)</f>
        <v>487.64</v>
      </c>
      <c r="AF588">
        <f>ROUND(IF(Table1_1[[#This Row],[Total_Purchases]]=0,0,(Table1_1[[#This Row],[Total_Spend]]*(Table1_1[[#This Row],[NumCatalogPurchases]]/Table1_1[[#This Row],[Total_Purchases]]))),2)</f>
        <v>379.27</v>
      </c>
      <c r="AG5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88" s="6">
        <f ca="1">YEAR(TODAY())-B588</f>
        <v>48</v>
      </c>
      <c r="AI5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8" t="s">
        <v>30</v>
      </c>
    </row>
    <row r="589" spans="1:36" x14ac:dyDescent="0.3">
      <c r="A589">
        <v>2936</v>
      </c>
      <c r="B589">
        <v>1982</v>
      </c>
      <c r="C589" t="s">
        <v>41</v>
      </c>
      <c r="D589" t="s">
        <v>35</v>
      </c>
      <c r="E589">
        <v>23661</v>
      </c>
      <c r="F589">
        <v>1</v>
      </c>
      <c r="G589">
        <v>0</v>
      </c>
      <c r="H589" s="2" t="str">
        <f ca="1">TEXT(Table1_1[[#This Row],[Dt_Customer]],"yyyy-mm-dd")</f>
        <v>2013-12-04</v>
      </c>
      <c r="I589">
        <v>46</v>
      </c>
      <c r="J589">
        <v>18</v>
      </c>
      <c r="K589">
        <v>0</v>
      </c>
      <c r="L589">
        <v>4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589">
        <f>Table1_1[[#This Row],[NumWebPurchases]]+Table1_1[[#This Row],[NumCatalogPurchases]]+Table1_1[[#This Row],[NumStorePurchases]]</f>
        <v>4</v>
      </c>
      <c r="AD589">
        <f>ROUND(IF(Table1_1[[#This Row],[Total_Purchases]]=0,0,(Table1_1[[#This Row],[Total_Spend]]*(Table1_1[[#This Row],[NumWebPurchases]]/Table1_1[[#This Row],[Total_Purchases]]))),2)</f>
        <v>5.75</v>
      </c>
      <c r="AE589">
        <f>ROUND(IF(Table1_1[[#This Row],[Total_Purchases]]=0,0,(Table1_1[[#This Row],[Total_Spend]]*(Table1_1[[#This Row],[NumStorePurchases]]/Table1_1[[#This Row],[Total_Purchases]]))),2)</f>
        <v>17.25</v>
      </c>
      <c r="AF589">
        <f>ROUND(IF(Table1_1[[#This Row],[Total_Purchases]]=0,0,(Table1_1[[#This Row],[Total_Spend]]*(Table1_1[[#This Row],[NumCatalogPurchases]]/Table1_1[[#This Row],[Total_Purchases]]))),2)</f>
        <v>0</v>
      </c>
      <c r="AG5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89" s="6">
        <f ca="1">YEAR(TODAY())-B589</f>
        <v>44</v>
      </c>
      <c r="AI5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89" t="s">
        <v>43</v>
      </c>
    </row>
    <row r="590" spans="1:36" x14ac:dyDescent="0.3">
      <c r="A590">
        <v>2937</v>
      </c>
      <c r="B590">
        <v>1974</v>
      </c>
      <c r="C590" t="s">
        <v>37</v>
      </c>
      <c r="D590" t="s">
        <v>31</v>
      </c>
      <c r="E590">
        <v>68352</v>
      </c>
      <c r="F590">
        <v>0</v>
      </c>
      <c r="G590">
        <v>1</v>
      </c>
      <c r="H590" s="2" t="str">
        <f ca="1">TEXT(Table1_1[[#This Row],[Dt_Customer]],"yyyy-mm-dd")</f>
        <v>2013-08-28</v>
      </c>
      <c r="I590">
        <v>47</v>
      </c>
      <c r="J590">
        <v>614</v>
      </c>
      <c r="K590">
        <v>16</v>
      </c>
      <c r="L590">
        <v>132</v>
      </c>
      <c r="M590">
        <v>43</v>
      </c>
      <c r="N590">
        <v>33</v>
      </c>
      <c r="O590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f>Table1_1[[#This Row],[MntWines]]+Table1_1[[#This Row],[MntFruits]]+Table1_1[[#This Row],[MntMeatProducts]]+Table1_1[[#This Row],[MntFishProducts]]+Table1_1[[#This Row],[MntSweetProducts]]+Table1_1[[#This Row],[MntGoldProds]]</f>
        <v>871</v>
      </c>
      <c r="AC590">
        <f>Table1_1[[#This Row],[NumWebPurchases]]+Table1_1[[#This Row],[NumCatalogPurchases]]+Table1_1[[#This Row],[NumStorePurchases]]</f>
        <v>22</v>
      </c>
      <c r="AD590">
        <f>ROUND(IF(Table1_1[[#This Row],[Total_Purchases]]=0,0,(Table1_1[[#This Row],[Total_Spend]]*(Table1_1[[#This Row],[NumWebPurchases]]/Table1_1[[#This Row],[Total_Purchases]]))),2)</f>
        <v>316.73</v>
      </c>
      <c r="AE590">
        <f>ROUND(IF(Table1_1[[#This Row],[Total_Purchases]]=0,0,(Table1_1[[#This Row],[Total_Spend]]*(Table1_1[[#This Row],[NumStorePurchases]]/Table1_1[[#This Row],[Total_Purchases]]))),2)</f>
        <v>356.32</v>
      </c>
      <c r="AF590">
        <f>ROUND(IF(Table1_1[[#This Row],[Total_Purchases]]=0,0,(Table1_1[[#This Row],[Total_Spend]]*(Table1_1[[#This Row],[NumCatalogPurchases]]/Table1_1[[#This Row],[Total_Purchases]]))),2)</f>
        <v>197.95</v>
      </c>
      <c r="AG5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90" s="6">
        <f ca="1">YEAR(TODAY())-B590</f>
        <v>52</v>
      </c>
      <c r="AI5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90" t="s">
        <v>32</v>
      </c>
    </row>
    <row r="591" spans="1:36" x14ac:dyDescent="0.3">
      <c r="A591">
        <v>2939</v>
      </c>
      <c r="B591">
        <v>1970</v>
      </c>
      <c r="C591" t="s">
        <v>41</v>
      </c>
      <c r="D591" t="s">
        <v>35</v>
      </c>
      <c r="E591">
        <v>79419</v>
      </c>
      <c r="F591">
        <v>0</v>
      </c>
      <c r="G591">
        <v>0</v>
      </c>
      <c r="H591" s="2" t="str">
        <f ca="1">TEXT(Table1_1[[#This Row],[Dt_Customer]],"yyyy-mm-dd")</f>
        <v>2014-06-22</v>
      </c>
      <c r="I591">
        <v>96</v>
      </c>
      <c r="J591">
        <v>751</v>
      </c>
      <c r="K591">
        <v>127</v>
      </c>
      <c r="L591">
        <v>687</v>
      </c>
      <c r="M591">
        <v>20</v>
      </c>
      <c r="N591">
        <v>15</v>
      </c>
      <c r="O591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f>Table1_1[[#This Row],[MntWines]]+Table1_1[[#This Row],[MntFruits]]+Table1_1[[#This Row],[MntMeatProducts]]+Table1_1[[#This Row],[MntFishProducts]]+Table1_1[[#This Row],[MntSweetProducts]]+Table1_1[[#This Row],[MntGoldProds]]</f>
        <v>1631</v>
      </c>
      <c r="AC591">
        <f>Table1_1[[#This Row],[NumWebPurchases]]+Table1_1[[#This Row],[NumCatalogPurchases]]+Table1_1[[#This Row],[NumStorePurchases]]</f>
        <v>14</v>
      </c>
      <c r="AD591">
        <f>ROUND(IF(Table1_1[[#This Row],[Total_Purchases]]=0,0,(Table1_1[[#This Row],[Total_Spend]]*(Table1_1[[#This Row],[NumWebPurchases]]/Table1_1[[#This Row],[Total_Purchases]]))),2)</f>
        <v>466</v>
      </c>
      <c r="AE591">
        <f>ROUND(IF(Table1_1[[#This Row],[Total_Purchases]]=0,0,(Table1_1[[#This Row],[Total_Spend]]*(Table1_1[[#This Row],[NumStorePurchases]]/Table1_1[[#This Row],[Total_Purchases]]))),2)</f>
        <v>466</v>
      </c>
      <c r="AF591">
        <f>ROUND(IF(Table1_1[[#This Row],[Total_Purchases]]=0,0,(Table1_1[[#This Row],[Total_Spend]]*(Table1_1[[#This Row],[NumCatalogPurchases]]/Table1_1[[#This Row],[Total_Purchases]]))),2)</f>
        <v>699</v>
      </c>
      <c r="AG5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91" s="6">
        <f ca="1">YEAR(TODAY())-B591</f>
        <v>56</v>
      </c>
      <c r="AI5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91" t="s">
        <v>32</v>
      </c>
    </row>
    <row r="592" spans="1:36" x14ac:dyDescent="0.3">
      <c r="A592">
        <v>2942</v>
      </c>
      <c r="B592">
        <v>1964</v>
      </c>
      <c r="C592" t="s">
        <v>28</v>
      </c>
      <c r="D592" t="s">
        <v>31</v>
      </c>
      <c r="E592">
        <v>45906</v>
      </c>
      <c r="F592">
        <v>0</v>
      </c>
      <c r="G592">
        <v>1</v>
      </c>
      <c r="H592" s="2" t="str">
        <f ca="1">TEXT(Table1_1[[#This Row],[Dt_Customer]],"yyyy-mm-dd")</f>
        <v>2013-05-07</v>
      </c>
      <c r="I592">
        <v>20</v>
      </c>
      <c r="J592">
        <v>305</v>
      </c>
      <c r="K592">
        <v>3</v>
      </c>
      <c r="L592">
        <v>27</v>
      </c>
      <c r="M592">
        <v>4</v>
      </c>
      <c r="N592">
        <v>3</v>
      </c>
      <c r="O59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f>Table1_1[[#This Row],[MntWines]]+Table1_1[[#This Row],[MntFruits]]+Table1_1[[#This Row],[MntMeatProducts]]+Table1_1[[#This Row],[MntFishProducts]]+Table1_1[[#This Row],[MntSweetProducts]]+Table1_1[[#This Row],[MntGoldProds]]</f>
        <v>486</v>
      </c>
      <c r="AC592">
        <f>Table1_1[[#This Row],[NumWebPurchases]]+Table1_1[[#This Row],[NumCatalogPurchases]]+Table1_1[[#This Row],[NumStorePurchases]]</f>
        <v>13</v>
      </c>
      <c r="AD592">
        <f>ROUND(IF(Table1_1[[#This Row],[Total_Purchases]]=0,0,(Table1_1[[#This Row],[Total_Spend]]*(Table1_1[[#This Row],[NumWebPurchases]]/Table1_1[[#This Row],[Total_Purchases]]))),2)</f>
        <v>186.92</v>
      </c>
      <c r="AE592">
        <f>ROUND(IF(Table1_1[[#This Row],[Total_Purchases]]=0,0,(Table1_1[[#This Row],[Total_Spend]]*(Table1_1[[#This Row],[NumStorePurchases]]/Table1_1[[#This Row],[Total_Purchases]]))),2)</f>
        <v>149.54</v>
      </c>
      <c r="AF592">
        <f>ROUND(IF(Table1_1[[#This Row],[Total_Purchases]]=0,0,(Table1_1[[#This Row],[Total_Spend]]*(Table1_1[[#This Row],[NumCatalogPurchases]]/Table1_1[[#This Row],[Total_Purchases]]))),2)</f>
        <v>149.54</v>
      </c>
      <c r="AG5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2" s="6">
        <f ca="1">YEAR(TODAY())-B592</f>
        <v>62</v>
      </c>
      <c r="AI5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592" t="s">
        <v>30</v>
      </c>
    </row>
    <row r="593" spans="1:36" x14ac:dyDescent="0.3">
      <c r="A593">
        <v>2945</v>
      </c>
      <c r="B593">
        <v>1955</v>
      </c>
      <c r="C593" t="s">
        <v>37</v>
      </c>
      <c r="D593" t="s">
        <v>35</v>
      </c>
      <c r="E593">
        <v>46015</v>
      </c>
      <c r="F593">
        <v>1</v>
      </c>
      <c r="G593">
        <v>1</v>
      </c>
      <c r="H593" s="2" t="str">
        <f ca="1">TEXT(Table1_1[[#This Row],[Dt_Customer]],"yyyy-mm-dd")</f>
        <v>2014-04-13</v>
      </c>
      <c r="I593">
        <v>25</v>
      </c>
      <c r="J593">
        <v>38</v>
      </c>
      <c r="K593">
        <v>0</v>
      </c>
      <c r="L593">
        <v>2</v>
      </c>
      <c r="M593">
        <v>0</v>
      </c>
      <c r="N593">
        <v>0</v>
      </c>
      <c r="O593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593">
        <f>Table1_1[[#This Row],[NumWebPurchases]]+Table1_1[[#This Row],[NumCatalogPurchases]]+Table1_1[[#This Row],[NumStorePurchases]]</f>
        <v>4</v>
      </c>
      <c r="AD593">
        <f>ROUND(IF(Table1_1[[#This Row],[Total_Purchases]]=0,0,(Table1_1[[#This Row],[Total_Spend]]*(Table1_1[[#This Row],[NumWebPurchases]]/Table1_1[[#This Row],[Total_Purchases]]))),2)</f>
        <v>11.5</v>
      </c>
      <c r="AE593">
        <f>ROUND(IF(Table1_1[[#This Row],[Total_Purchases]]=0,0,(Table1_1[[#This Row],[Total_Spend]]*(Table1_1[[#This Row],[NumStorePurchases]]/Table1_1[[#This Row],[Total_Purchases]]))),2)</f>
        <v>34.5</v>
      </c>
      <c r="AF593">
        <f>ROUND(IF(Table1_1[[#This Row],[Total_Purchases]]=0,0,(Table1_1[[#This Row],[Total_Spend]]*(Table1_1[[#This Row],[NumCatalogPurchases]]/Table1_1[[#This Row],[Total_Purchases]]))),2)</f>
        <v>0</v>
      </c>
      <c r="AG5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3" s="6">
        <f ca="1">YEAR(TODAY())-B593</f>
        <v>71</v>
      </c>
      <c r="AI5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93" t="s">
        <v>32</v>
      </c>
    </row>
    <row r="594" spans="1:36" x14ac:dyDescent="0.3">
      <c r="A594">
        <v>2948</v>
      </c>
      <c r="B594">
        <v>1954</v>
      </c>
      <c r="C594" t="s">
        <v>41</v>
      </c>
      <c r="D594" t="s">
        <v>29</v>
      </c>
      <c r="E594">
        <v>62637</v>
      </c>
      <c r="F594">
        <v>0</v>
      </c>
      <c r="G594">
        <v>1</v>
      </c>
      <c r="H594" s="2" t="str">
        <f ca="1">TEXT(Table1_1[[#This Row],[Dt_Customer]],"yyyy-mm-dd")</f>
        <v>2014-03-01</v>
      </c>
      <c r="I594">
        <v>76</v>
      </c>
      <c r="J594">
        <v>104</v>
      </c>
      <c r="K594">
        <v>12</v>
      </c>
      <c r="L594">
        <v>48</v>
      </c>
      <c r="M594">
        <v>4</v>
      </c>
      <c r="N594">
        <v>12</v>
      </c>
      <c r="O594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f>Table1_1[[#This Row],[MntWines]]+Table1_1[[#This Row],[MntFruits]]+Table1_1[[#This Row],[MntMeatProducts]]+Table1_1[[#This Row],[MntFishProducts]]+Table1_1[[#This Row],[MntSweetProducts]]+Table1_1[[#This Row],[MntGoldProds]]</f>
        <v>185</v>
      </c>
      <c r="AC594">
        <f>Table1_1[[#This Row],[NumWebPurchases]]+Table1_1[[#This Row],[NumCatalogPurchases]]+Table1_1[[#This Row],[NumStorePurchases]]</f>
        <v>9</v>
      </c>
      <c r="AD594">
        <f>ROUND(IF(Table1_1[[#This Row],[Total_Purchases]]=0,0,(Table1_1[[#This Row],[Total_Spend]]*(Table1_1[[#This Row],[NumWebPurchases]]/Table1_1[[#This Row],[Total_Purchases]]))),2)</f>
        <v>41.11</v>
      </c>
      <c r="AE594">
        <f>ROUND(IF(Table1_1[[#This Row],[Total_Purchases]]=0,0,(Table1_1[[#This Row],[Total_Spend]]*(Table1_1[[#This Row],[NumStorePurchases]]/Table1_1[[#This Row],[Total_Purchases]]))),2)</f>
        <v>102.78</v>
      </c>
      <c r="AF594">
        <f>ROUND(IF(Table1_1[[#This Row],[Total_Purchases]]=0,0,(Table1_1[[#This Row],[Total_Spend]]*(Table1_1[[#This Row],[NumCatalogPurchases]]/Table1_1[[#This Row],[Total_Purchases]]))),2)</f>
        <v>41.11</v>
      </c>
      <c r="AG5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94" s="6">
        <f ca="1">YEAR(TODAY())-B594</f>
        <v>72</v>
      </c>
      <c r="AI5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594" t="s">
        <v>32</v>
      </c>
    </row>
    <row r="595" spans="1:36" x14ac:dyDescent="0.3">
      <c r="A595">
        <v>2952</v>
      </c>
      <c r="B595">
        <v>1977</v>
      </c>
      <c r="C595" t="s">
        <v>41</v>
      </c>
      <c r="D595" t="s">
        <v>31</v>
      </c>
      <c r="E595">
        <v>36273</v>
      </c>
      <c r="F595">
        <v>1</v>
      </c>
      <c r="G595">
        <v>0</v>
      </c>
      <c r="H595" s="2" t="str">
        <f ca="1">TEXT(Table1_1[[#This Row],[Dt_Customer]],"yyyy-mm-dd")</f>
        <v>2014-04-16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595">
        <f>Table1_1[[#This Row],[NumWebPurchases]]+Table1_1[[#This Row],[NumCatalogPurchases]]+Table1_1[[#This Row],[NumStorePurchases]]</f>
        <v>6</v>
      </c>
      <c r="AD595">
        <f>ROUND(IF(Table1_1[[#This Row],[Total_Purchases]]=0,0,(Table1_1[[#This Row],[Total_Spend]]*(Table1_1[[#This Row],[NumWebPurchases]]/Table1_1[[#This Row],[Total_Purchases]]))),2)</f>
        <v>38</v>
      </c>
      <c r="AE595">
        <f>ROUND(IF(Table1_1[[#This Row],[Total_Purchases]]=0,0,(Table1_1[[#This Row],[Total_Spend]]*(Table1_1[[#This Row],[NumStorePurchases]]/Table1_1[[#This Row],[Total_Purchases]]))),2)</f>
        <v>38</v>
      </c>
      <c r="AF595">
        <f>ROUND(IF(Table1_1[[#This Row],[Total_Purchases]]=0,0,(Table1_1[[#This Row],[Total_Spend]]*(Table1_1[[#This Row],[NumCatalogPurchases]]/Table1_1[[#This Row],[Total_Purchases]]))),2)</f>
        <v>0</v>
      </c>
      <c r="AG5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5" s="6">
        <f ca="1">YEAR(TODAY())-B595</f>
        <v>49</v>
      </c>
      <c r="AI5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95" t="s">
        <v>30</v>
      </c>
    </row>
    <row r="596" spans="1:36" x14ac:dyDescent="0.3">
      <c r="A596">
        <v>2958</v>
      </c>
      <c r="B596">
        <v>1978</v>
      </c>
      <c r="C596" t="s">
        <v>28</v>
      </c>
      <c r="D596" t="s">
        <v>33</v>
      </c>
      <c r="E596">
        <v>28442</v>
      </c>
      <c r="F596">
        <v>2</v>
      </c>
      <c r="G596">
        <v>0</v>
      </c>
      <c r="H596" s="2" t="str">
        <f ca="1">TEXT(Table1_1[[#This Row],[Dt_Customer]],"yyyy-mm-dd")</f>
        <v>2014-02-24</v>
      </c>
      <c r="I596">
        <v>53</v>
      </c>
      <c r="J596">
        <v>19</v>
      </c>
      <c r="K596">
        <v>3</v>
      </c>
      <c r="L596">
        <v>10</v>
      </c>
      <c r="M596">
        <v>11</v>
      </c>
      <c r="N596">
        <v>8</v>
      </c>
      <c r="O596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596">
        <f>Table1_1[[#This Row],[NumWebPurchases]]+Table1_1[[#This Row],[NumCatalogPurchases]]+Table1_1[[#This Row],[NumStorePurchases]]</f>
        <v>7</v>
      </c>
      <c r="AD596">
        <f>ROUND(IF(Table1_1[[#This Row],[Total_Purchases]]=0,0,(Table1_1[[#This Row],[Total_Spend]]*(Table1_1[[#This Row],[NumWebPurchases]]/Table1_1[[#This Row],[Total_Purchases]]))),2)</f>
        <v>16.29</v>
      </c>
      <c r="AE596">
        <f>ROUND(IF(Table1_1[[#This Row],[Total_Purchases]]=0,0,(Table1_1[[#This Row],[Total_Spend]]*(Table1_1[[#This Row],[NumStorePurchases]]/Table1_1[[#This Row],[Total_Purchases]]))),2)</f>
        <v>32.57</v>
      </c>
      <c r="AF596">
        <f>ROUND(IF(Table1_1[[#This Row],[Total_Purchases]]=0,0,(Table1_1[[#This Row],[Total_Spend]]*(Table1_1[[#This Row],[NumCatalogPurchases]]/Table1_1[[#This Row],[Total_Purchases]]))),2)</f>
        <v>8.14</v>
      </c>
      <c r="AG5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6" s="6">
        <f ca="1">YEAR(TODAY())-B596</f>
        <v>48</v>
      </c>
      <c r="AI5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96" t="s">
        <v>30</v>
      </c>
    </row>
    <row r="597" spans="1:36" x14ac:dyDescent="0.3">
      <c r="A597">
        <v>2961</v>
      </c>
      <c r="B597">
        <v>1982</v>
      </c>
      <c r="C597" t="s">
        <v>28</v>
      </c>
      <c r="D597" t="s">
        <v>33</v>
      </c>
      <c r="E597">
        <v>42081</v>
      </c>
      <c r="F597">
        <v>1</v>
      </c>
      <c r="G597">
        <v>0</v>
      </c>
      <c r="H597" s="2" t="str">
        <f ca="1">TEXT(Table1_1[[#This Row],[Dt_Customer]],"yyyy-mm-dd")</f>
        <v>2013-02-26</v>
      </c>
      <c r="I597">
        <v>86</v>
      </c>
      <c r="J597">
        <v>175</v>
      </c>
      <c r="K597">
        <v>10</v>
      </c>
      <c r="L597">
        <v>110</v>
      </c>
      <c r="M597">
        <v>54</v>
      </c>
      <c r="N597">
        <v>6</v>
      </c>
      <c r="O597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f>Table1_1[[#This Row],[MntWines]]+Table1_1[[#This Row],[MntFruits]]+Table1_1[[#This Row],[MntMeatProducts]]+Table1_1[[#This Row],[MntFishProducts]]+Table1_1[[#This Row],[MntSweetProducts]]+Table1_1[[#This Row],[MntGoldProds]]</f>
        <v>382</v>
      </c>
      <c r="AC597">
        <f>Table1_1[[#This Row],[NumWebPurchases]]+Table1_1[[#This Row],[NumCatalogPurchases]]+Table1_1[[#This Row],[NumStorePurchases]]</f>
        <v>13</v>
      </c>
      <c r="AD597">
        <f>ROUND(IF(Table1_1[[#This Row],[Total_Purchases]]=0,0,(Table1_1[[#This Row],[Total_Spend]]*(Table1_1[[#This Row],[NumWebPurchases]]/Table1_1[[#This Row],[Total_Purchases]]))),2)</f>
        <v>176.31</v>
      </c>
      <c r="AE597">
        <f>ROUND(IF(Table1_1[[#This Row],[Total_Purchases]]=0,0,(Table1_1[[#This Row],[Total_Spend]]*(Table1_1[[#This Row],[NumStorePurchases]]/Table1_1[[#This Row],[Total_Purchases]]))),2)</f>
        <v>117.54</v>
      </c>
      <c r="AF597">
        <f>ROUND(IF(Table1_1[[#This Row],[Total_Purchases]]=0,0,(Table1_1[[#This Row],[Total_Spend]]*(Table1_1[[#This Row],[NumCatalogPurchases]]/Table1_1[[#This Row],[Total_Purchases]]))),2)</f>
        <v>88.15</v>
      </c>
      <c r="AG5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7" s="6">
        <f ca="1">YEAR(TODAY())-B597</f>
        <v>44</v>
      </c>
      <c r="AI5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97" t="s">
        <v>30</v>
      </c>
    </row>
    <row r="598" spans="1:36" x14ac:dyDescent="0.3">
      <c r="A598">
        <v>2963</v>
      </c>
      <c r="B598">
        <v>1979</v>
      </c>
      <c r="C598" t="s">
        <v>28</v>
      </c>
      <c r="D598" t="s">
        <v>35</v>
      </c>
      <c r="E598">
        <v>75507</v>
      </c>
      <c r="F598">
        <v>0</v>
      </c>
      <c r="G598">
        <v>0</v>
      </c>
      <c r="H598" s="2" t="str">
        <f ca="1">TEXT(Table1_1[[#This Row],[Dt_Customer]],"yyyy-mm-dd")</f>
        <v>2014-05-02</v>
      </c>
      <c r="I598">
        <v>56</v>
      </c>
      <c r="J598">
        <v>709</v>
      </c>
      <c r="K598">
        <v>93</v>
      </c>
      <c r="L598">
        <v>374</v>
      </c>
      <c r="M598">
        <v>104</v>
      </c>
      <c r="N598">
        <v>80</v>
      </c>
      <c r="O598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f>Table1_1[[#This Row],[MntWines]]+Table1_1[[#This Row],[MntFruits]]+Table1_1[[#This Row],[MntMeatProducts]]+Table1_1[[#This Row],[MntFishProducts]]+Table1_1[[#This Row],[MntSweetProducts]]+Table1_1[[#This Row],[MntGoldProds]]</f>
        <v>1440</v>
      </c>
      <c r="AC598">
        <f>Table1_1[[#This Row],[NumWebPurchases]]+Table1_1[[#This Row],[NumCatalogPurchases]]+Table1_1[[#This Row],[NumStorePurchases]]</f>
        <v>20</v>
      </c>
      <c r="AD598">
        <f>ROUND(IF(Table1_1[[#This Row],[Total_Purchases]]=0,0,(Table1_1[[#This Row],[Total_Spend]]*(Table1_1[[#This Row],[NumWebPurchases]]/Table1_1[[#This Row],[Total_Purchases]]))),2)</f>
        <v>576</v>
      </c>
      <c r="AE598">
        <f>ROUND(IF(Table1_1[[#This Row],[Total_Purchases]]=0,0,(Table1_1[[#This Row],[Total_Spend]]*(Table1_1[[#This Row],[NumStorePurchases]]/Table1_1[[#This Row],[Total_Purchases]]))),2)</f>
        <v>432</v>
      </c>
      <c r="AF598">
        <f>ROUND(IF(Table1_1[[#This Row],[Total_Purchases]]=0,0,(Table1_1[[#This Row],[Total_Spend]]*(Table1_1[[#This Row],[NumCatalogPurchases]]/Table1_1[[#This Row],[Total_Purchases]]))),2)</f>
        <v>432</v>
      </c>
      <c r="AG5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598" s="6">
        <f ca="1">YEAR(TODAY())-B598</f>
        <v>47</v>
      </c>
      <c r="AI5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98" t="s">
        <v>36</v>
      </c>
    </row>
    <row r="599" spans="1:36" x14ac:dyDescent="0.3">
      <c r="A599">
        <v>2964</v>
      </c>
      <c r="B599">
        <v>1981</v>
      </c>
      <c r="C599" t="s">
        <v>28</v>
      </c>
      <c r="D599" t="s">
        <v>33</v>
      </c>
      <c r="E599">
        <v>26872</v>
      </c>
      <c r="F599">
        <v>0</v>
      </c>
      <c r="G599">
        <v>0</v>
      </c>
      <c r="H599" s="2" t="str">
        <f ca="1">TEXT(Table1_1[[#This Row],[Dt_Customer]],"yyyy-mm-dd")</f>
        <v>2013-10-16</v>
      </c>
      <c r="I599">
        <v>0</v>
      </c>
      <c r="J599">
        <v>3</v>
      </c>
      <c r="K599">
        <v>10</v>
      </c>
      <c r="L599">
        <v>8</v>
      </c>
      <c r="M599">
        <v>3</v>
      </c>
      <c r="N599">
        <v>16</v>
      </c>
      <c r="O599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599">
        <f>Table1_1[[#This Row],[NumWebPurchases]]+Table1_1[[#This Row],[NumCatalogPurchases]]+Table1_1[[#This Row],[NumStorePurchases]]</f>
        <v>4</v>
      </c>
      <c r="AD599">
        <f>ROUND(IF(Table1_1[[#This Row],[Total_Purchases]]=0,0,(Table1_1[[#This Row],[Total_Spend]]*(Table1_1[[#This Row],[NumWebPurchases]]/Table1_1[[#This Row],[Total_Purchases]]))),2)</f>
        <v>18</v>
      </c>
      <c r="AE599">
        <f>ROUND(IF(Table1_1[[#This Row],[Total_Purchases]]=0,0,(Table1_1[[#This Row],[Total_Spend]]*(Table1_1[[#This Row],[NumStorePurchases]]/Table1_1[[#This Row],[Total_Purchases]]))),2)</f>
        <v>36</v>
      </c>
      <c r="AF599">
        <f>ROUND(IF(Table1_1[[#This Row],[Total_Purchases]]=0,0,(Table1_1[[#This Row],[Total_Spend]]*(Table1_1[[#This Row],[NumCatalogPurchases]]/Table1_1[[#This Row],[Total_Purchases]]))),2)</f>
        <v>18</v>
      </c>
      <c r="AG5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599" s="6">
        <f ca="1">YEAR(TODAY())-B599</f>
        <v>45</v>
      </c>
      <c r="AI5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599" t="s">
        <v>32</v>
      </c>
    </row>
    <row r="600" spans="1:36" x14ac:dyDescent="0.3">
      <c r="A600">
        <v>2968</v>
      </c>
      <c r="B600">
        <v>1943</v>
      </c>
      <c r="C600" t="s">
        <v>37</v>
      </c>
      <c r="D600" t="s">
        <v>29</v>
      </c>
      <c r="E600">
        <v>48948</v>
      </c>
      <c r="F600">
        <v>0</v>
      </c>
      <c r="G600">
        <v>0</v>
      </c>
      <c r="H600" s="2" t="str">
        <f ca="1">TEXT(Table1_1[[#This Row],[Dt_Customer]],"yyyy-mm-dd")</f>
        <v>2013-02-01</v>
      </c>
      <c r="I600">
        <v>53</v>
      </c>
      <c r="J600">
        <v>437</v>
      </c>
      <c r="K600">
        <v>8</v>
      </c>
      <c r="L600">
        <v>206</v>
      </c>
      <c r="M600">
        <v>160</v>
      </c>
      <c r="N600">
        <v>49</v>
      </c>
      <c r="O600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f>Table1_1[[#This Row],[MntWines]]+Table1_1[[#This Row],[MntFruits]]+Table1_1[[#This Row],[MntMeatProducts]]+Table1_1[[#This Row],[MntFishProducts]]+Table1_1[[#This Row],[MntSweetProducts]]+Table1_1[[#This Row],[MntGoldProds]]</f>
        <v>902</v>
      </c>
      <c r="AC600">
        <f>Table1_1[[#This Row],[NumWebPurchases]]+Table1_1[[#This Row],[NumCatalogPurchases]]+Table1_1[[#This Row],[NumStorePurchases]]</f>
        <v>22</v>
      </c>
      <c r="AD600">
        <f>ROUND(IF(Table1_1[[#This Row],[Total_Purchases]]=0,0,(Table1_1[[#This Row],[Total_Spend]]*(Table1_1[[#This Row],[NumWebPurchases]]/Table1_1[[#This Row],[Total_Purchases]]))),2)</f>
        <v>287</v>
      </c>
      <c r="AE600">
        <f>ROUND(IF(Table1_1[[#This Row],[Total_Purchases]]=0,0,(Table1_1[[#This Row],[Total_Spend]]*(Table1_1[[#This Row],[NumStorePurchases]]/Table1_1[[#This Row],[Total_Purchases]]))),2)</f>
        <v>205</v>
      </c>
      <c r="AF600">
        <f>ROUND(IF(Table1_1[[#This Row],[Total_Purchases]]=0,0,(Table1_1[[#This Row],[Total_Spend]]*(Table1_1[[#This Row],[NumCatalogPurchases]]/Table1_1[[#This Row],[Total_Purchases]]))),2)</f>
        <v>410</v>
      </c>
      <c r="AG6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00" s="6">
        <f ca="1">YEAR(TODAY())-B600</f>
        <v>83</v>
      </c>
      <c r="AI6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00" t="s">
        <v>36</v>
      </c>
    </row>
    <row r="601" spans="1:36" x14ac:dyDescent="0.3">
      <c r="A601">
        <v>2975</v>
      </c>
      <c r="B601">
        <v>1976</v>
      </c>
      <c r="C601" t="s">
        <v>28</v>
      </c>
      <c r="D601" t="s">
        <v>35</v>
      </c>
      <c r="E601">
        <v>85606</v>
      </c>
      <c r="F601">
        <v>0</v>
      </c>
      <c r="G601">
        <v>1</v>
      </c>
      <c r="H601" s="2" t="str">
        <f ca="1">TEXT(Table1_1[[#This Row],[Dt_Customer]],"yyyy-mm-dd")</f>
        <v>2012-11-12</v>
      </c>
      <c r="I601">
        <v>89</v>
      </c>
      <c r="J601">
        <v>717</v>
      </c>
      <c r="K601">
        <v>42</v>
      </c>
      <c r="L601">
        <v>864</v>
      </c>
      <c r="M601">
        <v>219</v>
      </c>
      <c r="N601">
        <v>30</v>
      </c>
      <c r="O601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f>Table1_1[[#This Row],[MntWines]]+Table1_1[[#This Row],[MntFruits]]+Table1_1[[#This Row],[MntMeatProducts]]+Table1_1[[#This Row],[MntFishProducts]]+Table1_1[[#This Row],[MntSweetProducts]]+Table1_1[[#This Row],[MntGoldProds]]</f>
        <v>1956</v>
      </c>
      <c r="AC601">
        <f>Table1_1[[#This Row],[NumWebPurchases]]+Table1_1[[#This Row],[NumCatalogPurchases]]+Table1_1[[#This Row],[NumStorePurchases]]</f>
        <v>22</v>
      </c>
      <c r="AD601">
        <f>ROUND(IF(Table1_1[[#This Row],[Total_Purchases]]=0,0,(Table1_1[[#This Row],[Total_Spend]]*(Table1_1[[#This Row],[NumWebPurchases]]/Table1_1[[#This Row],[Total_Purchases]]))),2)</f>
        <v>533.45000000000005</v>
      </c>
      <c r="AE601">
        <f>ROUND(IF(Table1_1[[#This Row],[Total_Purchases]]=0,0,(Table1_1[[#This Row],[Total_Spend]]*(Table1_1[[#This Row],[NumStorePurchases]]/Table1_1[[#This Row],[Total_Purchases]]))),2)</f>
        <v>800.18</v>
      </c>
      <c r="AF601">
        <f>ROUND(IF(Table1_1[[#This Row],[Total_Purchases]]=0,0,(Table1_1[[#This Row],[Total_Spend]]*(Table1_1[[#This Row],[NumCatalogPurchases]]/Table1_1[[#This Row],[Total_Purchases]]))),2)</f>
        <v>622.36</v>
      </c>
      <c r="AG6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01" s="6">
        <f ca="1">YEAR(TODAY())-B601</f>
        <v>50</v>
      </c>
      <c r="AI6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01" t="s">
        <v>30</v>
      </c>
    </row>
    <row r="602" spans="1:36" x14ac:dyDescent="0.3">
      <c r="A602">
        <v>2980</v>
      </c>
      <c r="B602">
        <v>1952</v>
      </c>
      <c r="C602" t="s">
        <v>41</v>
      </c>
      <c r="D602" t="s">
        <v>31</v>
      </c>
      <c r="E602">
        <v>8820</v>
      </c>
      <c r="F602">
        <v>1</v>
      </c>
      <c r="G602">
        <v>1</v>
      </c>
      <c r="H602" s="2" t="str">
        <f ca="1">TEXT(Table1_1[[#This Row],[Dt_Customer]],"yyyy-mm-dd")</f>
        <v>2013-03-22</v>
      </c>
      <c r="I602">
        <v>52</v>
      </c>
      <c r="J602">
        <v>12</v>
      </c>
      <c r="K602">
        <v>0</v>
      </c>
      <c r="L602">
        <v>13</v>
      </c>
      <c r="M602">
        <v>4</v>
      </c>
      <c r="N602">
        <v>2</v>
      </c>
      <c r="O60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602">
        <f>Table1_1[[#This Row],[NumWebPurchases]]+Table1_1[[#This Row],[NumCatalogPurchases]]+Table1_1[[#This Row],[NumStorePurchases]]</f>
        <v>6</v>
      </c>
      <c r="AD602">
        <f>ROUND(IF(Table1_1[[#This Row],[Total_Purchases]]=0,0,(Table1_1[[#This Row],[Total_Spend]]*(Table1_1[[#This Row],[NumWebPurchases]]/Table1_1[[#This Row],[Total_Purchases]]))),2)</f>
        <v>17.5</v>
      </c>
      <c r="AE602">
        <f>ROUND(IF(Table1_1[[#This Row],[Total_Purchases]]=0,0,(Table1_1[[#This Row],[Total_Spend]]*(Table1_1[[#This Row],[NumStorePurchases]]/Table1_1[[#This Row],[Total_Purchases]]))),2)</f>
        <v>17.5</v>
      </c>
      <c r="AF602">
        <f>ROUND(IF(Table1_1[[#This Row],[Total_Purchases]]=0,0,(Table1_1[[#This Row],[Total_Spend]]*(Table1_1[[#This Row],[NumCatalogPurchases]]/Table1_1[[#This Row],[Total_Purchases]]))),2)</f>
        <v>0</v>
      </c>
      <c r="AG6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02" s="6">
        <f ca="1">YEAR(TODAY())-B602</f>
        <v>74</v>
      </c>
      <c r="AI6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02" t="s">
        <v>32</v>
      </c>
    </row>
    <row r="603" spans="1:36" x14ac:dyDescent="0.3">
      <c r="A603">
        <v>2986</v>
      </c>
      <c r="B603">
        <v>1976</v>
      </c>
      <c r="C603" t="s">
        <v>28</v>
      </c>
      <c r="D603" t="s">
        <v>33</v>
      </c>
      <c r="E603">
        <v>30772</v>
      </c>
      <c r="F603">
        <v>1</v>
      </c>
      <c r="G603">
        <v>1</v>
      </c>
      <c r="H603" s="2" t="str">
        <f ca="1">TEXT(Table1_1[[#This Row],[Dt_Customer]],"yyyy-mm-dd")</f>
        <v>2014-03-12</v>
      </c>
      <c r="I603">
        <v>89</v>
      </c>
      <c r="J603">
        <v>7</v>
      </c>
      <c r="K603">
        <v>2</v>
      </c>
      <c r="L603">
        <v>4</v>
      </c>
      <c r="M603">
        <v>2</v>
      </c>
      <c r="N603">
        <v>1</v>
      </c>
      <c r="O603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603">
        <f>Table1_1[[#This Row],[NumWebPurchases]]+Table1_1[[#This Row],[NumCatalogPurchases]]+Table1_1[[#This Row],[NumStorePurchases]]</f>
        <v>3</v>
      </c>
      <c r="AD603">
        <f>ROUND(IF(Table1_1[[#This Row],[Total_Purchases]]=0,0,(Table1_1[[#This Row],[Total_Spend]]*(Table1_1[[#This Row],[NumWebPurchases]]/Table1_1[[#This Row],[Total_Purchases]]))),2)</f>
        <v>6.67</v>
      </c>
      <c r="AE603">
        <f>ROUND(IF(Table1_1[[#This Row],[Total_Purchases]]=0,0,(Table1_1[[#This Row],[Total_Spend]]*(Table1_1[[#This Row],[NumStorePurchases]]/Table1_1[[#This Row],[Total_Purchases]]))),2)</f>
        <v>13.33</v>
      </c>
      <c r="AF603">
        <f>ROUND(IF(Table1_1[[#This Row],[Total_Purchases]]=0,0,(Table1_1[[#This Row],[Total_Spend]]*(Table1_1[[#This Row],[NumCatalogPurchases]]/Table1_1[[#This Row],[Total_Purchases]]))),2)</f>
        <v>0</v>
      </c>
      <c r="AG6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03" s="6">
        <f ca="1">YEAR(TODAY())-B603</f>
        <v>50</v>
      </c>
      <c r="AI6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03" t="s">
        <v>32</v>
      </c>
    </row>
    <row r="604" spans="1:36" x14ac:dyDescent="0.3">
      <c r="A604">
        <v>2995</v>
      </c>
      <c r="B604">
        <v>1957</v>
      </c>
      <c r="C604" t="s">
        <v>41</v>
      </c>
      <c r="D604" t="s">
        <v>35</v>
      </c>
      <c r="E604">
        <v>66636</v>
      </c>
      <c r="F604">
        <v>0</v>
      </c>
      <c r="G604">
        <v>0</v>
      </c>
      <c r="H604" s="2" t="str">
        <f ca="1">TEXT(Table1_1[[#This Row],[Dt_Customer]],"yyyy-mm-dd")</f>
        <v>2013-08-17</v>
      </c>
      <c r="I604">
        <v>64</v>
      </c>
      <c r="J604">
        <v>291</v>
      </c>
      <c r="K604">
        <v>10</v>
      </c>
      <c r="L604">
        <v>689</v>
      </c>
      <c r="M604">
        <v>84</v>
      </c>
      <c r="N604">
        <v>10</v>
      </c>
      <c r="O604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f>Table1_1[[#This Row],[MntWines]]+Table1_1[[#This Row],[MntFruits]]+Table1_1[[#This Row],[MntMeatProducts]]+Table1_1[[#This Row],[MntFishProducts]]+Table1_1[[#This Row],[MntSweetProducts]]+Table1_1[[#This Row],[MntGoldProds]]</f>
        <v>1084</v>
      </c>
      <c r="AC604">
        <f>Table1_1[[#This Row],[NumWebPurchases]]+Table1_1[[#This Row],[NumCatalogPurchases]]+Table1_1[[#This Row],[NumStorePurchases]]</f>
        <v>16</v>
      </c>
      <c r="AD604">
        <f>ROUND(IF(Table1_1[[#This Row],[Total_Purchases]]=0,0,(Table1_1[[#This Row],[Total_Spend]]*(Table1_1[[#This Row],[NumWebPurchases]]/Table1_1[[#This Row],[Total_Purchases]]))),2)</f>
        <v>203.25</v>
      </c>
      <c r="AE604">
        <f>ROUND(IF(Table1_1[[#This Row],[Total_Purchases]]=0,0,(Table1_1[[#This Row],[Total_Spend]]*(Table1_1[[#This Row],[NumStorePurchases]]/Table1_1[[#This Row],[Total_Purchases]]))),2)</f>
        <v>609.75</v>
      </c>
      <c r="AF604">
        <f>ROUND(IF(Table1_1[[#This Row],[Total_Purchases]]=0,0,(Table1_1[[#This Row],[Total_Spend]]*(Table1_1[[#This Row],[NumCatalogPurchases]]/Table1_1[[#This Row],[Total_Purchases]]))),2)</f>
        <v>271</v>
      </c>
      <c r="AG6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04" s="6">
        <f ca="1">YEAR(TODAY())-B604</f>
        <v>69</v>
      </c>
      <c r="AI6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04" t="s">
        <v>30</v>
      </c>
    </row>
    <row r="605" spans="1:36" x14ac:dyDescent="0.3">
      <c r="A605">
        <v>3005</v>
      </c>
      <c r="B605">
        <v>1992</v>
      </c>
      <c r="C605" t="s">
        <v>28</v>
      </c>
      <c r="D605" t="s">
        <v>31</v>
      </c>
      <c r="E605">
        <v>83528</v>
      </c>
      <c r="F605">
        <v>0</v>
      </c>
      <c r="G605">
        <v>0</v>
      </c>
      <c r="H605" s="2" t="str">
        <f ca="1">TEXT(Table1_1[[#This Row],[Dt_Customer]],"yyyy-mm-dd")</f>
        <v>2014-05-01</v>
      </c>
      <c r="I605">
        <v>7</v>
      </c>
      <c r="J605">
        <v>530</v>
      </c>
      <c r="K605">
        <v>117</v>
      </c>
      <c r="L605">
        <v>678</v>
      </c>
      <c r="M605">
        <v>134</v>
      </c>
      <c r="N605">
        <v>44</v>
      </c>
      <c r="O605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1</v>
      </c>
      <c r="AA605">
        <v>0</v>
      </c>
      <c r="AB605">
        <f>Table1_1[[#This Row],[MntWines]]+Table1_1[[#This Row],[MntFruits]]+Table1_1[[#This Row],[MntMeatProducts]]+Table1_1[[#This Row],[MntFishProducts]]+Table1_1[[#This Row],[MntSweetProducts]]+Table1_1[[#This Row],[MntGoldProds]]</f>
        <v>1650</v>
      </c>
      <c r="AC605">
        <f>Table1_1[[#This Row],[NumWebPurchases]]+Table1_1[[#This Row],[NumCatalogPurchases]]+Table1_1[[#This Row],[NumStorePurchases]]</f>
        <v>22</v>
      </c>
      <c r="AD605">
        <f>ROUND(IF(Table1_1[[#This Row],[Total_Purchases]]=0,0,(Table1_1[[#This Row],[Total_Spend]]*(Table1_1[[#This Row],[NumWebPurchases]]/Table1_1[[#This Row],[Total_Purchases]]))),2)</f>
        <v>300</v>
      </c>
      <c r="AE605">
        <f>ROUND(IF(Table1_1[[#This Row],[Total_Purchases]]=0,0,(Table1_1[[#This Row],[Total_Spend]]*(Table1_1[[#This Row],[NumStorePurchases]]/Table1_1[[#This Row],[Total_Purchases]]))),2)</f>
        <v>600</v>
      </c>
      <c r="AF605">
        <f>ROUND(IF(Table1_1[[#This Row],[Total_Purchases]]=0,0,(Table1_1[[#This Row],[Total_Spend]]*(Table1_1[[#This Row],[NumCatalogPurchases]]/Table1_1[[#This Row],[Total_Purchases]]))),2)</f>
        <v>750</v>
      </c>
      <c r="AG6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05" s="6">
        <f ca="1">YEAR(TODAY())-B605</f>
        <v>34</v>
      </c>
      <c r="AI6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05" t="s">
        <v>30</v>
      </c>
    </row>
    <row r="606" spans="1:36" x14ac:dyDescent="0.3">
      <c r="A606">
        <v>3006</v>
      </c>
      <c r="B606">
        <v>1976</v>
      </c>
      <c r="C606" t="s">
        <v>28</v>
      </c>
      <c r="D606" t="s">
        <v>29</v>
      </c>
      <c r="E606">
        <v>30992</v>
      </c>
      <c r="F606">
        <v>1</v>
      </c>
      <c r="G606">
        <v>0</v>
      </c>
      <c r="H606" s="2" t="str">
        <f ca="1">TEXT(Table1_1[[#This Row],[Dt_Customer]],"yyyy-mm-dd")</f>
        <v>2013-04-22</v>
      </c>
      <c r="I606">
        <v>83</v>
      </c>
      <c r="J606">
        <v>17</v>
      </c>
      <c r="K606">
        <v>0</v>
      </c>
      <c r="L606">
        <v>14</v>
      </c>
      <c r="M606">
        <v>7</v>
      </c>
      <c r="N606">
        <v>3</v>
      </c>
      <c r="O606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606">
        <f>Table1_1[[#This Row],[NumWebPurchases]]+Table1_1[[#This Row],[NumCatalogPurchases]]+Table1_1[[#This Row],[NumStorePurchases]]</f>
        <v>4</v>
      </c>
      <c r="AD606">
        <f>ROUND(IF(Table1_1[[#This Row],[Total_Purchases]]=0,0,(Table1_1[[#This Row],[Total_Spend]]*(Table1_1[[#This Row],[NumWebPurchases]]/Table1_1[[#This Row],[Total_Purchases]]))),2)</f>
        <v>10.75</v>
      </c>
      <c r="AE606">
        <f>ROUND(IF(Table1_1[[#This Row],[Total_Purchases]]=0,0,(Table1_1[[#This Row],[Total_Spend]]*(Table1_1[[#This Row],[NumStorePurchases]]/Table1_1[[#This Row],[Total_Purchases]]))),2)</f>
        <v>32.25</v>
      </c>
      <c r="AF606">
        <f>ROUND(IF(Table1_1[[#This Row],[Total_Purchases]]=0,0,(Table1_1[[#This Row],[Total_Spend]]*(Table1_1[[#This Row],[NumCatalogPurchases]]/Table1_1[[#This Row],[Total_Purchases]]))),2)</f>
        <v>0</v>
      </c>
      <c r="AG6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06" s="6">
        <f ca="1">YEAR(TODAY())-B606</f>
        <v>50</v>
      </c>
      <c r="AI6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06" t="s">
        <v>32</v>
      </c>
    </row>
    <row r="607" spans="1:36" x14ac:dyDescent="0.3">
      <c r="A607">
        <v>3007</v>
      </c>
      <c r="B607">
        <v>1966</v>
      </c>
      <c r="C607" t="s">
        <v>28</v>
      </c>
      <c r="D607" t="s">
        <v>35</v>
      </c>
      <c r="E607">
        <v>37758</v>
      </c>
      <c r="F607">
        <v>1</v>
      </c>
      <c r="G607">
        <v>1</v>
      </c>
      <c r="H607" s="2" t="str">
        <f ca="1">TEXT(Table1_1[[#This Row],[Dt_Customer]],"yyyy-mm-dd")</f>
        <v>2012-10-04</v>
      </c>
      <c r="I607">
        <v>49</v>
      </c>
      <c r="J607">
        <v>27</v>
      </c>
      <c r="K607">
        <v>2</v>
      </c>
      <c r="L607">
        <v>10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607">
        <f>Table1_1[[#This Row],[NumWebPurchases]]+Table1_1[[#This Row],[NumCatalogPurchases]]+Table1_1[[#This Row],[NumStorePurchases]]</f>
        <v>4</v>
      </c>
      <c r="AD607">
        <f>ROUND(IF(Table1_1[[#This Row],[Total_Purchases]]=0,0,(Table1_1[[#This Row],[Total_Spend]]*(Table1_1[[#This Row],[NumWebPurchases]]/Table1_1[[#This Row],[Total_Purchases]]))),2)</f>
        <v>10</v>
      </c>
      <c r="AE607">
        <f>ROUND(IF(Table1_1[[#This Row],[Total_Purchases]]=0,0,(Table1_1[[#This Row],[Total_Spend]]*(Table1_1[[#This Row],[NumStorePurchases]]/Table1_1[[#This Row],[Total_Purchases]]))),2)</f>
        <v>30</v>
      </c>
      <c r="AF607">
        <f>ROUND(IF(Table1_1[[#This Row],[Total_Purchases]]=0,0,(Table1_1[[#This Row],[Total_Spend]]*(Table1_1[[#This Row],[NumCatalogPurchases]]/Table1_1[[#This Row],[Total_Purchases]]))),2)</f>
        <v>0</v>
      </c>
      <c r="AG6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07" s="6">
        <f ca="1">YEAR(TODAY())-B607</f>
        <v>60</v>
      </c>
      <c r="AI6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07" t="s">
        <v>40</v>
      </c>
    </row>
    <row r="608" spans="1:36" x14ac:dyDescent="0.3">
      <c r="A608">
        <v>3009</v>
      </c>
      <c r="B608">
        <v>1962</v>
      </c>
      <c r="C608" t="s">
        <v>37</v>
      </c>
      <c r="D608" t="s">
        <v>42</v>
      </c>
      <c r="E608">
        <v>71670</v>
      </c>
      <c r="F608">
        <v>0</v>
      </c>
      <c r="G608">
        <v>0</v>
      </c>
      <c r="H608" s="2" t="str">
        <f ca="1">TEXT(Table1_1[[#This Row],[Dt_Customer]],"yyyy-mm-dd")</f>
        <v>2013-07-09</v>
      </c>
      <c r="I608">
        <v>8</v>
      </c>
      <c r="J608">
        <v>1462</v>
      </c>
      <c r="K608">
        <v>16</v>
      </c>
      <c r="L608">
        <v>128</v>
      </c>
      <c r="M608">
        <v>0</v>
      </c>
      <c r="N608">
        <v>0</v>
      </c>
      <c r="O608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1</v>
      </c>
      <c r="AA608">
        <v>0</v>
      </c>
      <c r="AB608">
        <f>Table1_1[[#This Row],[MntWines]]+Table1_1[[#This Row],[MntFruits]]+Table1_1[[#This Row],[MntMeatProducts]]+Table1_1[[#This Row],[MntFishProducts]]+Table1_1[[#This Row],[MntSweetProducts]]+Table1_1[[#This Row],[MntGoldProds]]</f>
        <v>1766</v>
      </c>
      <c r="AC608">
        <f>Table1_1[[#This Row],[NumWebPurchases]]+Table1_1[[#This Row],[NumCatalogPurchases]]+Table1_1[[#This Row],[NumStorePurchases]]</f>
        <v>14</v>
      </c>
      <c r="AD608">
        <f>ROUND(IF(Table1_1[[#This Row],[Total_Purchases]]=0,0,(Table1_1[[#This Row],[Total_Spend]]*(Table1_1[[#This Row],[NumWebPurchases]]/Table1_1[[#This Row],[Total_Purchases]]))),2)</f>
        <v>630.71</v>
      </c>
      <c r="AE608">
        <f>ROUND(IF(Table1_1[[#This Row],[Total_Purchases]]=0,0,(Table1_1[[#This Row],[Total_Spend]]*(Table1_1[[#This Row],[NumStorePurchases]]/Table1_1[[#This Row],[Total_Purchases]]))),2)</f>
        <v>756.86</v>
      </c>
      <c r="AF608">
        <f>ROUND(IF(Table1_1[[#This Row],[Total_Purchases]]=0,0,(Table1_1[[#This Row],[Total_Spend]]*(Table1_1[[#This Row],[NumCatalogPurchases]]/Table1_1[[#This Row],[Total_Purchases]]))),2)</f>
        <v>378.43</v>
      </c>
      <c r="AG6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08" s="6">
        <f ca="1">YEAR(TODAY())-B608</f>
        <v>64</v>
      </c>
      <c r="AI6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08" t="s">
        <v>30</v>
      </c>
    </row>
    <row r="609" spans="1:36" x14ac:dyDescent="0.3">
      <c r="A609">
        <v>3010</v>
      </c>
      <c r="B609">
        <v>1989</v>
      </c>
      <c r="C609" t="s">
        <v>41</v>
      </c>
      <c r="D609" t="s">
        <v>35</v>
      </c>
      <c r="E609">
        <v>88420</v>
      </c>
      <c r="F609">
        <v>0</v>
      </c>
      <c r="G609">
        <v>0</v>
      </c>
      <c r="H609" s="2" t="str">
        <f ca="1">TEXT(Table1_1[[#This Row],[Dt_Customer]],"yyyy-mm-dd")</f>
        <v>2014-05-02</v>
      </c>
      <c r="I609">
        <v>87</v>
      </c>
      <c r="J609">
        <v>957</v>
      </c>
      <c r="K609">
        <v>153</v>
      </c>
      <c r="L609">
        <v>612</v>
      </c>
      <c r="M609">
        <v>99</v>
      </c>
      <c r="N609">
        <v>95</v>
      </c>
      <c r="O609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f>Table1_1[[#This Row],[MntWines]]+Table1_1[[#This Row],[MntFruits]]+Table1_1[[#This Row],[MntMeatProducts]]+Table1_1[[#This Row],[MntFishProducts]]+Table1_1[[#This Row],[MntSweetProducts]]+Table1_1[[#This Row],[MntGoldProds]]</f>
        <v>2069</v>
      </c>
      <c r="AC609">
        <f>Table1_1[[#This Row],[NumWebPurchases]]+Table1_1[[#This Row],[NumCatalogPurchases]]+Table1_1[[#This Row],[NumStorePurchases]]</f>
        <v>19</v>
      </c>
      <c r="AD609">
        <f>ROUND(IF(Table1_1[[#This Row],[Total_Purchases]]=0,0,(Table1_1[[#This Row],[Total_Spend]]*(Table1_1[[#This Row],[NumWebPurchases]]/Table1_1[[#This Row],[Total_Purchases]]))),2)</f>
        <v>435.58</v>
      </c>
      <c r="AE609">
        <f>ROUND(IF(Table1_1[[#This Row],[Total_Purchases]]=0,0,(Table1_1[[#This Row],[Total_Spend]]*(Table1_1[[#This Row],[NumStorePurchases]]/Table1_1[[#This Row],[Total_Purchases]]))),2)</f>
        <v>871.16</v>
      </c>
      <c r="AF609">
        <f>ROUND(IF(Table1_1[[#This Row],[Total_Purchases]]=0,0,(Table1_1[[#This Row],[Total_Spend]]*(Table1_1[[#This Row],[NumCatalogPurchases]]/Table1_1[[#This Row],[Total_Purchases]]))),2)</f>
        <v>762.26</v>
      </c>
      <c r="AG6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09" s="6">
        <f ca="1">YEAR(TODAY())-B609</f>
        <v>37</v>
      </c>
      <c r="AI6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09" t="s">
        <v>30</v>
      </c>
    </row>
    <row r="610" spans="1:36" x14ac:dyDescent="0.3">
      <c r="A610">
        <v>3011</v>
      </c>
      <c r="B610">
        <v>1965</v>
      </c>
      <c r="C610" t="s">
        <v>28</v>
      </c>
      <c r="D610" t="s">
        <v>33</v>
      </c>
      <c r="E610">
        <v>69139</v>
      </c>
      <c r="F610">
        <v>0</v>
      </c>
      <c r="G610">
        <v>1</v>
      </c>
      <c r="H610" s="2" t="str">
        <f ca="1">TEXT(Table1_1[[#This Row],[Dt_Customer]],"yyyy-mm-dd")</f>
        <v>2014-01-27</v>
      </c>
      <c r="I610">
        <v>23</v>
      </c>
      <c r="J610">
        <v>86</v>
      </c>
      <c r="K610">
        <v>12</v>
      </c>
      <c r="L610">
        <v>75</v>
      </c>
      <c r="M610">
        <v>33</v>
      </c>
      <c r="N610">
        <v>15</v>
      </c>
      <c r="O610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f>Table1_1[[#This Row],[MntWines]]+Table1_1[[#This Row],[MntFruits]]+Table1_1[[#This Row],[MntMeatProducts]]+Table1_1[[#This Row],[MntFishProducts]]+Table1_1[[#This Row],[MntSweetProducts]]+Table1_1[[#This Row],[MntGoldProds]]</f>
        <v>227</v>
      </c>
      <c r="AC610">
        <f>Table1_1[[#This Row],[NumWebPurchases]]+Table1_1[[#This Row],[NumCatalogPurchases]]+Table1_1[[#This Row],[NumStorePurchases]]</f>
        <v>10</v>
      </c>
      <c r="AD610">
        <f>ROUND(IF(Table1_1[[#This Row],[Total_Purchases]]=0,0,(Table1_1[[#This Row],[Total_Spend]]*(Table1_1[[#This Row],[NumWebPurchases]]/Table1_1[[#This Row],[Total_Purchases]]))),2)</f>
        <v>90.8</v>
      </c>
      <c r="AE610">
        <f>ROUND(IF(Table1_1[[#This Row],[Total_Purchases]]=0,0,(Table1_1[[#This Row],[Total_Spend]]*(Table1_1[[#This Row],[NumStorePurchases]]/Table1_1[[#This Row],[Total_Purchases]]))),2)</f>
        <v>113.5</v>
      </c>
      <c r="AF610">
        <f>ROUND(IF(Table1_1[[#This Row],[Total_Purchases]]=0,0,(Table1_1[[#This Row],[Total_Spend]]*(Table1_1[[#This Row],[NumCatalogPurchases]]/Table1_1[[#This Row],[Total_Purchases]]))),2)</f>
        <v>22.7</v>
      </c>
      <c r="AG6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10" s="6">
        <f ca="1">YEAR(TODAY())-B610</f>
        <v>61</v>
      </c>
      <c r="AI6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10" t="s">
        <v>43</v>
      </c>
    </row>
    <row r="611" spans="1:36" x14ac:dyDescent="0.3">
      <c r="A611">
        <v>3025</v>
      </c>
      <c r="B611">
        <v>1958</v>
      </c>
      <c r="C611" t="s">
        <v>28</v>
      </c>
      <c r="D611" t="s">
        <v>31</v>
      </c>
      <c r="E611">
        <v>49967</v>
      </c>
      <c r="F611">
        <v>0</v>
      </c>
      <c r="G611">
        <v>1</v>
      </c>
      <c r="H611" s="2" t="str">
        <f ca="1">TEXT(Table1_1[[#This Row],[Dt_Customer]],"yyyy-mm-dd")</f>
        <v>2013-07-08</v>
      </c>
      <c r="I611">
        <v>4</v>
      </c>
      <c r="J611">
        <v>212</v>
      </c>
      <c r="K611">
        <v>6</v>
      </c>
      <c r="L611">
        <v>69</v>
      </c>
      <c r="M611">
        <v>4</v>
      </c>
      <c r="N611">
        <v>12</v>
      </c>
      <c r="O611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f>Table1_1[[#This Row],[MntWines]]+Table1_1[[#This Row],[MntFruits]]+Table1_1[[#This Row],[MntMeatProducts]]+Table1_1[[#This Row],[MntFishProducts]]+Table1_1[[#This Row],[MntSweetProducts]]+Table1_1[[#This Row],[MntGoldProds]]</f>
        <v>306</v>
      </c>
      <c r="AC611">
        <f>Table1_1[[#This Row],[NumWebPurchases]]+Table1_1[[#This Row],[NumCatalogPurchases]]+Table1_1[[#This Row],[NumStorePurchases]]</f>
        <v>12</v>
      </c>
      <c r="AD611">
        <f>ROUND(IF(Table1_1[[#This Row],[Total_Purchases]]=0,0,(Table1_1[[#This Row],[Total_Spend]]*(Table1_1[[#This Row],[NumWebPurchases]]/Table1_1[[#This Row],[Total_Purchases]]))),2)</f>
        <v>153</v>
      </c>
      <c r="AE611">
        <f>ROUND(IF(Table1_1[[#This Row],[Total_Purchases]]=0,0,(Table1_1[[#This Row],[Total_Spend]]*(Table1_1[[#This Row],[NumStorePurchases]]/Table1_1[[#This Row],[Total_Purchases]]))),2)</f>
        <v>127.5</v>
      </c>
      <c r="AF611">
        <f>ROUND(IF(Table1_1[[#This Row],[Total_Purchases]]=0,0,(Table1_1[[#This Row],[Total_Spend]]*(Table1_1[[#This Row],[NumCatalogPurchases]]/Table1_1[[#This Row],[Total_Purchases]]))),2)</f>
        <v>25.5</v>
      </c>
      <c r="AG6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11" s="6">
        <f ca="1">YEAR(TODAY())-B611</f>
        <v>68</v>
      </c>
      <c r="AI6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11" t="s">
        <v>32</v>
      </c>
    </row>
    <row r="612" spans="1:36" x14ac:dyDescent="0.3">
      <c r="A612">
        <v>3032</v>
      </c>
      <c r="B612">
        <v>1984</v>
      </c>
      <c r="C612" t="s">
        <v>28</v>
      </c>
      <c r="D612" t="s">
        <v>33</v>
      </c>
      <c r="E612">
        <v>24570</v>
      </c>
      <c r="F612">
        <v>1</v>
      </c>
      <c r="G612">
        <v>0</v>
      </c>
      <c r="H612" s="2" t="str">
        <f ca="1">TEXT(Table1_1[[#This Row],[Dt_Customer]],"yyyy-mm-dd")</f>
        <v>2013-02-27</v>
      </c>
      <c r="I612">
        <v>97</v>
      </c>
      <c r="J612">
        <v>28</v>
      </c>
      <c r="K612">
        <v>34</v>
      </c>
      <c r="L612">
        <v>62</v>
      </c>
      <c r="M612">
        <v>11</v>
      </c>
      <c r="N612">
        <v>14</v>
      </c>
      <c r="O61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f>Table1_1[[#This Row],[MntWines]]+Table1_1[[#This Row],[MntFruits]]+Table1_1[[#This Row],[MntMeatProducts]]+Table1_1[[#This Row],[MntFishProducts]]+Table1_1[[#This Row],[MntSweetProducts]]+Table1_1[[#This Row],[MntGoldProds]]</f>
        <v>193</v>
      </c>
      <c r="AC612">
        <f>Table1_1[[#This Row],[NumWebPurchases]]+Table1_1[[#This Row],[NumCatalogPurchases]]+Table1_1[[#This Row],[NumStorePurchases]]</f>
        <v>8</v>
      </c>
      <c r="AD612">
        <f>ROUND(IF(Table1_1[[#This Row],[Total_Purchases]]=0,0,(Table1_1[[#This Row],[Total_Spend]]*(Table1_1[[#This Row],[NumWebPurchases]]/Table1_1[[#This Row],[Total_Purchases]]))),2)</f>
        <v>96.5</v>
      </c>
      <c r="AE612">
        <f>ROUND(IF(Table1_1[[#This Row],[Total_Purchases]]=0,0,(Table1_1[[#This Row],[Total_Spend]]*(Table1_1[[#This Row],[NumStorePurchases]]/Table1_1[[#This Row],[Total_Purchases]]))),2)</f>
        <v>96.5</v>
      </c>
      <c r="AF612">
        <f>ROUND(IF(Table1_1[[#This Row],[Total_Purchases]]=0,0,(Table1_1[[#This Row],[Total_Spend]]*(Table1_1[[#This Row],[NumCatalogPurchases]]/Table1_1[[#This Row],[Total_Purchases]]))),2)</f>
        <v>0</v>
      </c>
      <c r="AG61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12" s="6">
        <f ca="1">YEAR(TODAY())-B612</f>
        <v>42</v>
      </c>
      <c r="AI6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12" t="s">
        <v>30</v>
      </c>
    </row>
    <row r="613" spans="1:36" x14ac:dyDescent="0.3">
      <c r="A613">
        <v>3033</v>
      </c>
      <c r="B613">
        <v>1963</v>
      </c>
      <c r="C613" t="s">
        <v>41</v>
      </c>
      <c r="D613" t="s">
        <v>35</v>
      </c>
      <c r="E613">
        <v>38620</v>
      </c>
      <c r="F613">
        <v>0</v>
      </c>
      <c r="G613">
        <v>0</v>
      </c>
      <c r="H613" s="2" t="str">
        <f ca="1">TEXT(Table1_1[[#This Row],[Dt_Customer]],"yyyy-mm-dd")</f>
        <v>2013-05-11</v>
      </c>
      <c r="I613">
        <v>56</v>
      </c>
      <c r="J613">
        <v>112</v>
      </c>
      <c r="K613">
        <v>17</v>
      </c>
      <c r="L613">
        <v>44</v>
      </c>
      <c r="M613">
        <v>34</v>
      </c>
      <c r="N613">
        <v>22</v>
      </c>
      <c r="O613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f>Table1_1[[#This Row],[MntWines]]+Table1_1[[#This Row],[MntFruits]]+Table1_1[[#This Row],[MntMeatProducts]]+Table1_1[[#This Row],[MntFishProducts]]+Table1_1[[#This Row],[MntSweetProducts]]+Table1_1[[#This Row],[MntGoldProds]]</f>
        <v>318</v>
      </c>
      <c r="AC613">
        <f>Table1_1[[#This Row],[NumWebPurchases]]+Table1_1[[#This Row],[NumCatalogPurchases]]+Table1_1[[#This Row],[NumStorePurchases]]</f>
        <v>10</v>
      </c>
      <c r="AD613">
        <f>ROUND(IF(Table1_1[[#This Row],[Total_Purchases]]=0,0,(Table1_1[[#This Row],[Total_Spend]]*(Table1_1[[#This Row],[NumWebPurchases]]/Table1_1[[#This Row],[Total_Purchases]]))),2)</f>
        <v>63.6</v>
      </c>
      <c r="AE613">
        <f>ROUND(IF(Table1_1[[#This Row],[Total_Purchases]]=0,0,(Table1_1[[#This Row],[Total_Spend]]*(Table1_1[[#This Row],[NumStorePurchases]]/Table1_1[[#This Row],[Total_Purchases]]))),2)</f>
        <v>95.4</v>
      </c>
      <c r="AF613">
        <f>ROUND(IF(Table1_1[[#This Row],[Total_Purchases]]=0,0,(Table1_1[[#This Row],[Total_Spend]]*(Table1_1[[#This Row],[NumCatalogPurchases]]/Table1_1[[#This Row],[Total_Purchases]]))),2)</f>
        <v>159</v>
      </c>
      <c r="AG6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13" s="6">
        <f ca="1">YEAR(TODAY())-B613</f>
        <v>63</v>
      </c>
      <c r="AI6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13" t="s">
        <v>36</v>
      </c>
    </row>
    <row r="614" spans="1:36" x14ac:dyDescent="0.3">
      <c r="A614">
        <v>3037</v>
      </c>
      <c r="B614">
        <v>1983</v>
      </c>
      <c r="C614" t="s">
        <v>37</v>
      </c>
      <c r="D614" t="s">
        <v>33</v>
      </c>
      <c r="E614">
        <v>50150</v>
      </c>
      <c r="F614">
        <v>0</v>
      </c>
      <c r="G614">
        <v>0</v>
      </c>
      <c r="H614" s="2" t="str">
        <f ca="1">TEXT(Table1_1[[#This Row],[Dt_Customer]],"yyyy-mm-dd")</f>
        <v>2013-06-20</v>
      </c>
      <c r="I614">
        <v>32</v>
      </c>
      <c r="J614">
        <v>135</v>
      </c>
      <c r="K614">
        <v>46</v>
      </c>
      <c r="L614">
        <v>92</v>
      </c>
      <c r="M614">
        <v>65</v>
      </c>
      <c r="N614">
        <v>61</v>
      </c>
      <c r="O614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f>Table1_1[[#This Row],[MntWines]]+Table1_1[[#This Row],[MntFruits]]+Table1_1[[#This Row],[MntMeatProducts]]+Table1_1[[#This Row],[MntFishProducts]]+Table1_1[[#This Row],[MntSweetProducts]]+Table1_1[[#This Row],[MntGoldProds]]</f>
        <v>410</v>
      </c>
      <c r="AC614">
        <f>Table1_1[[#This Row],[NumWebPurchases]]+Table1_1[[#This Row],[NumCatalogPurchases]]+Table1_1[[#This Row],[NumStorePurchases]]</f>
        <v>14</v>
      </c>
      <c r="AD614">
        <f>ROUND(IF(Table1_1[[#This Row],[Total_Purchases]]=0,0,(Table1_1[[#This Row],[Total_Spend]]*(Table1_1[[#This Row],[NumWebPurchases]]/Table1_1[[#This Row],[Total_Purchases]]))),2)</f>
        <v>146.43</v>
      </c>
      <c r="AE614">
        <f>ROUND(IF(Table1_1[[#This Row],[Total_Purchases]]=0,0,(Table1_1[[#This Row],[Total_Spend]]*(Table1_1[[#This Row],[NumStorePurchases]]/Table1_1[[#This Row],[Total_Purchases]]))),2)</f>
        <v>205</v>
      </c>
      <c r="AF614">
        <f>ROUND(IF(Table1_1[[#This Row],[Total_Purchases]]=0,0,(Table1_1[[#This Row],[Total_Spend]]*(Table1_1[[#This Row],[NumCatalogPurchases]]/Table1_1[[#This Row],[Total_Purchases]]))),2)</f>
        <v>58.57</v>
      </c>
      <c r="AG6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14" s="6">
        <f ca="1">YEAR(TODAY())-B614</f>
        <v>43</v>
      </c>
      <c r="AI6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14" t="s">
        <v>32</v>
      </c>
    </row>
    <row r="615" spans="1:36" x14ac:dyDescent="0.3">
      <c r="A615">
        <v>3050</v>
      </c>
      <c r="B615">
        <v>1966</v>
      </c>
      <c r="C615" t="s">
        <v>28</v>
      </c>
      <c r="D615" t="s">
        <v>33</v>
      </c>
      <c r="E615">
        <v>54198</v>
      </c>
      <c r="F615">
        <v>1</v>
      </c>
      <c r="G615">
        <v>1</v>
      </c>
      <c r="H615" s="2" t="str">
        <f ca="1">TEXT(Table1_1[[#This Row],[Dt_Customer]],"yyyy-mm-dd")</f>
        <v>2013-12-17</v>
      </c>
      <c r="I615">
        <v>13</v>
      </c>
      <c r="J615">
        <v>185</v>
      </c>
      <c r="K615">
        <v>0</v>
      </c>
      <c r="L615">
        <v>28</v>
      </c>
      <c r="M615">
        <v>3</v>
      </c>
      <c r="N615">
        <v>2</v>
      </c>
      <c r="O615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f>Table1_1[[#This Row],[MntWines]]+Table1_1[[#This Row],[MntFruits]]+Table1_1[[#This Row],[MntMeatProducts]]+Table1_1[[#This Row],[MntFishProducts]]+Table1_1[[#This Row],[MntSweetProducts]]+Table1_1[[#This Row],[MntGoldProds]]</f>
        <v>235</v>
      </c>
      <c r="AC615">
        <f>Table1_1[[#This Row],[NumWebPurchases]]+Table1_1[[#This Row],[NumCatalogPurchases]]+Table1_1[[#This Row],[NumStorePurchases]]</f>
        <v>10</v>
      </c>
      <c r="AD615">
        <f>ROUND(IF(Table1_1[[#This Row],[Total_Purchases]]=0,0,(Table1_1[[#This Row],[Total_Spend]]*(Table1_1[[#This Row],[NumWebPurchases]]/Table1_1[[#This Row],[Total_Purchases]]))),2)</f>
        <v>70.5</v>
      </c>
      <c r="AE615">
        <f>ROUND(IF(Table1_1[[#This Row],[Total_Purchases]]=0,0,(Table1_1[[#This Row],[Total_Spend]]*(Table1_1[[#This Row],[NumStorePurchases]]/Table1_1[[#This Row],[Total_Purchases]]))),2)</f>
        <v>141</v>
      </c>
      <c r="AF615">
        <f>ROUND(IF(Table1_1[[#This Row],[Total_Purchases]]=0,0,(Table1_1[[#This Row],[Total_Spend]]*(Table1_1[[#This Row],[NumCatalogPurchases]]/Table1_1[[#This Row],[Total_Purchases]]))),2)</f>
        <v>23.5</v>
      </c>
      <c r="AG6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15" s="6">
        <f ca="1">YEAR(TODAY())-B615</f>
        <v>60</v>
      </c>
      <c r="AI6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15" t="s">
        <v>30</v>
      </c>
    </row>
    <row r="616" spans="1:36" x14ac:dyDescent="0.3">
      <c r="A616">
        <v>3056</v>
      </c>
      <c r="B616">
        <v>1978</v>
      </c>
      <c r="C616" t="s">
        <v>28</v>
      </c>
      <c r="D616" t="s">
        <v>29</v>
      </c>
      <c r="E616">
        <v>63693</v>
      </c>
      <c r="F616">
        <v>0</v>
      </c>
      <c r="G616">
        <v>1</v>
      </c>
      <c r="H616" s="2" t="str">
        <f ca="1">TEXT(Table1_1[[#This Row],[Dt_Customer]],"yyyy-mm-dd")</f>
        <v>2013-10-14</v>
      </c>
      <c r="I616">
        <v>63</v>
      </c>
      <c r="J616">
        <v>587</v>
      </c>
      <c r="K616">
        <v>43</v>
      </c>
      <c r="L616">
        <v>337</v>
      </c>
      <c r="M616">
        <v>42</v>
      </c>
      <c r="N616">
        <v>87</v>
      </c>
      <c r="O616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f>Table1_1[[#This Row],[MntWines]]+Table1_1[[#This Row],[MntFruits]]+Table1_1[[#This Row],[MntMeatProducts]]+Table1_1[[#This Row],[MntFishProducts]]+Table1_1[[#This Row],[MntSweetProducts]]+Table1_1[[#This Row],[MntGoldProds]]</f>
        <v>1150</v>
      </c>
      <c r="AC616">
        <f>Table1_1[[#This Row],[NumWebPurchases]]+Table1_1[[#This Row],[NumCatalogPurchases]]+Table1_1[[#This Row],[NumStorePurchases]]</f>
        <v>26</v>
      </c>
      <c r="AD616">
        <f>ROUND(IF(Table1_1[[#This Row],[Total_Purchases]]=0,0,(Table1_1[[#This Row],[Total_Spend]]*(Table1_1[[#This Row],[NumWebPurchases]]/Table1_1[[#This Row],[Total_Purchases]]))),2)</f>
        <v>486.54</v>
      </c>
      <c r="AE616">
        <f>ROUND(IF(Table1_1[[#This Row],[Total_Purchases]]=0,0,(Table1_1[[#This Row],[Total_Spend]]*(Table1_1[[#This Row],[NumStorePurchases]]/Table1_1[[#This Row],[Total_Purchases]]))),2)</f>
        <v>398.08</v>
      </c>
      <c r="AF616">
        <f>ROUND(IF(Table1_1[[#This Row],[Total_Purchases]]=0,0,(Table1_1[[#This Row],[Total_Spend]]*(Table1_1[[#This Row],[NumCatalogPurchases]]/Table1_1[[#This Row],[Total_Purchases]]))),2)</f>
        <v>265.38</v>
      </c>
      <c r="AG6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16" s="6">
        <f ca="1">YEAR(TODAY())-B616</f>
        <v>48</v>
      </c>
      <c r="AI6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16" t="s">
        <v>43</v>
      </c>
    </row>
    <row r="617" spans="1:36" x14ac:dyDescent="0.3">
      <c r="A617">
        <v>3066</v>
      </c>
      <c r="B617">
        <v>1975</v>
      </c>
      <c r="C617" t="s">
        <v>37</v>
      </c>
      <c r="D617" t="s">
        <v>35</v>
      </c>
      <c r="E617">
        <v>61905</v>
      </c>
      <c r="F617">
        <v>0</v>
      </c>
      <c r="G617">
        <v>1</v>
      </c>
      <c r="H617" s="2" t="str">
        <f ca="1">TEXT(Table1_1[[#This Row],[Dt_Customer]],"yyyy-mm-dd")</f>
        <v>2014-02-04</v>
      </c>
      <c r="I617">
        <v>2</v>
      </c>
      <c r="J617">
        <v>167</v>
      </c>
      <c r="K617">
        <v>0</v>
      </c>
      <c r="L617">
        <v>43</v>
      </c>
      <c r="M617">
        <v>6</v>
      </c>
      <c r="N617">
        <v>2</v>
      </c>
      <c r="O617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f>Table1_1[[#This Row],[MntWines]]+Table1_1[[#This Row],[MntFruits]]+Table1_1[[#This Row],[MntMeatProducts]]+Table1_1[[#This Row],[MntFishProducts]]+Table1_1[[#This Row],[MntSweetProducts]]+Table1_1[[#This Row],[MntGoldProds]]</f>
        <v>231</v>
      </c>
      <c r="AC617">
        <f>Table1_1[[#This Row],[NumWebPurchases]]+Table1_1[[#This Row],[NumCatalogPurchases]]+Table1_1[[#This Row],[NumStorePurchases]]</f>
        <v>10</v>
      </c>
      <c r="AD617">
        <f>ROUND(IF(Table1_1[[#This Row],[Total_Purchases]]=0,0,(Table1_1[[#This Row],[Total_Spend]]*(Table1_1[[#This Row],[NumWebPurchases]]/Table1_1[[#This Row],[Total_Purchases]]))),2)</f>
        <v>92.4</v>
      </c>
      <c r="AE617">
        <f>ROUND(IF(Table1_1[[#This Row],[Total_Purchases]]=0,0,(Table1_1[[#This Row],[Total_Spend]]*(Table1_1[[#This Row],[NumStorePurchases]]/Table1_1[[#This Row],[Total_Purchases]]))),2)</f>
        <v>92.4</v>
      </c>
      <c r="AF617">
        <f>ROUND(IF(Table1_1[[#This Row],[Total_Purchases]]=0,0,(Table1_1[[#This Row],[Total_Spend]]*(Table1_1[[#This Row],[NumCatalogPurchases]]/Table1_1[[#This Row],[Total_Purchases]]))),2)</f>
        <v>46.2</v>
      </c>
      <c r="AG6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17" s="6">
        <f ca="1">YEAR(TODAY())-B617</f>
        <v>51</v>
      </c>
      <c r="AI6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17" t="s">
        <v>43</v>
      </c>
    </row>
    <row r="618" spans="1:36" x14ac:dyDescent="0.3">
      <c r="A618">
        <v>3068</v>
      </c>
      <c r="B618">
        <v>1990</v>
      </c>
      <c r="C618" t="s">
        <v>28</v>
      </c>
      <c r="D618" t="s">
        <v>33</v>
      </c>
      <c r="E618">
        <v>18351</v>
      </c>
      <c r="F618">
        <v>0</v>
      </c>
      <c r="G618">
        <v>0</v>
      </c>
      <c r="H618" s="2" t="str">
        <f ca="1">TEXT(Table1_1[[#This Row],[Dt_Customer]],"yyyy-mm-dd")</f>
        <v>2013-10-29</v>
      </c>
      <c r="I618">
        <v>1</v>
      </c>
      <c r="J618">
        <v>1</v>
      </c>
      <c r="K618">
        <v>12</v>
      </c>
      <c r="L618">
        <v>9</v>
      </c>
      <c r="M618">
        <v>0</v>
      </c>
      <c r="N618">
        <v>14</v>
      </c>
      <c r="O618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618">
        <f>Table1_1[[#This Row],[NumWebPurchases]]+Table1_1[[#This Row],[NumCatalogPurchases]]+Table1_1[[#This Row],[NumStorePurchases]]</f>
        <v>5</v>
      </c>
      <c r="AD618">
        <f>ROUND(IF(Table1_1[[#This Row],[Total_Purchases]]=0,0,(Table1_1[[#This Row],[Total_Spend]]*(Table1_1[[#This Row],[NumWebPurchases]]/Table1_1[[#This Row],[Total_Purchases]]))),2)</f>
        <v>17.2</v>
      </c>
      <c r="AE618">
        <f>ROUND(IF(Table1_1[[#This Row],[Total_Purchases]]=0,0,(Table1_1[[#This Row],[Total_Spend]]*(Table1_1[[#This Row],[NumStorePurchases]]/Table1_1[[#This Row],[Total_Purchases]]))),2)</f>
        <v>25.8</v>
      </c>
      <c r="AF618">
        <f>ROUND(IF(Table1_1[[#This Row],[Total_Purchases]]=0,0,(Table1_1[[#This Row],[Total_Spend]]*(Table1_1[[#This Row],[NumCatalogPurchases]]/Table1_1[[#This Row],[Total_Purchases]]))),2)</f>
        <v>0</v>
      </c>
      <c r="AG6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18" s="6">
        <f ca="1">YEAR(TODAY())-B618</f>
        <v>36</v>
      </c>
      <c r="AI6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18" t="s">
        <v>30</v>
      </c>
    </row>
    <row r="619" spans="1:36" x14ac:dyDescent="0.3">
      <c r="A619">
        <v>3074</v>
      </c>
      <c r="B619">
        <v>1984</v>
      </c>
      <c r="C619" t="s">
        <v>37</v>
      </c>
      <c r="D619" t="s">
        <v>33</v>
      </c>
      <c r="E619">
        <v>70643</v>
      </c>
      <c r="F619">
        <v>0</v>
      </c>
      <c r="G619">
        <v>0</v>
      </c>
      <c r="H619" s="2" t="str">
        <f ca="1">TEXT(Table1_1[[#This Row],[Dt_Customer]],"yyyy-mm-dd")</f>
        <v>2012-10-15</v>
      </c>
      <c r="I619">
        <v>66</v>
      </c>
      <c r="J619">
        <v>1218</v>
      </c>
      <c r="K619">
        <v>107</v>
      </c>
      <c r="L619">
        <v>304</v>
      </c>
      <c r="M619">
        <v>23</v>
      </c>
      <c r="N619">
        <v>143</v>
      </c>
      <c r="O619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f>Table1_1[[#This Row],[MntWines]]+Table1_1[[#This Row],[MntFruits]]+Table1_1[[#This Row],[MntMeatProducts]]+Table1_1[[#This Row],[MntFishProducts]]+Table1_1[[#This Row],[MntSweetProducts]]+Table1_1[[#This Row],[MntGoldProds]]</f>
        <v>1828</v>
      </c>
      <c r="AC619">
        <f>Table1_1[[#This Row],[NumWebPurchases]]+Table1_1[[#This Row],[NumCatalogPurchases]]+Table1_1[[#This Row],[NumStorePurchases]]</f>
        <v>17</v>
      </c>
      <c r="AD619">
        <f>ROUND(IF(Table1_1[[#This Row],[Total_Purchases]]=0,0,(Table1_1[[#This Row],[Total_Spend]]*(Table1_1[[#This Row],[NumWebPurchases]]/Table1_1[[#This Row],[Total_Purchases]]))),2)</f>
        <v>537.65</v>
      </c>
      <c r="AE619">
        <f>ROUND(IF(Table1_1[[#This Row],[Total_Purchases]]=0,0,(Table1_1[[#This Row],[Total_Spend]]*(Table1_1[[#This Row],[NumStorePurchases]]/Table1_1[[#This Row],[Total_Purchases]]))),2)</f>
        <v>430.12</v>
      </c>
      <c r="AF619">
        <f>ROUND(IF(Table1_1[[#This Row],[Total_Purchases]]=0,0,(Table1_1[[#This Row],[Total_Spend]]*(Table1_1[[#This Row],[NumCatalogPurchases]]/Table1_1[[#This Row],[Total_Purchases]]))),2)</f>
        <v>860.24</v>
      </c>
      <c r="AG6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19" s="6">
        <f ca="1">YEAR(TODAY())-B619</f>
        <v>42</v>
      </c>
      <c r="AI6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19" t="s">
        <v>30</v>
      </c>
    </row>
    <row r="620" spans="1:36" x14ac:dyDescent="0.3">
      <c r="A620">
        <v>3075</v>
      </c>
      <c r="B620">
        <v>1972</v>
      </c>
      <c r="C620" t="s">
        <v>37</v>
      </c>
      <c r="D620" t="s">
        <v>33</v>
      </c>
      <c r="E620">
        <v>59973</v>
      </c>
      <c r="F620">
        <v>0</v>
      </c>
      <c r="G620">
        <v>0</v>
      </c>
      <c r="H620" s="2" t="str">
        <f ca="1">TEXT(Table1_1[[#This Row],[Dt_Customer]],"yyyy-mm-dd")</f>
        <v>2013-09-11</v>
      </c>
      <c r="I620">
        <v>47</v>
      </c>
      <c r="J620">
        <v>130</v>
      </c>
      <c r="K620">
        <v>30</v>
      </c>
      <c r="L620">
        <v>168</v>
      </c>
      <c r="M620">
        <v>20</v>
      </c>
      <c r="N620">
        <v>34</v>
      </c>
      <c r="O620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f>Table1_1[[#This Row],[MntWines]]+Table1_1[[#This Row],[MntFruits]]+Table1_1[[#This Row],[MntMeatProducts]]+Table1_1[[#This Row],[MntFishProducts]]+Table1_1[[#This Row],[MntSweetProducts]]+Table1_1[[#This Row],[MntGoldProds]]</f>
        <v>382</v>
      </c>
      <c r="AC620">
        <f>Table1_1[[#This Row],[NumWebPurchases]]+Table1_1[[#This Row],[NumCatalogPurchases]]+Table1_1[[#This Row],[NumStorePurchases]]</f>
        <v>14</v>
      </c>
      <c r="AD620">
        <f>ROUND(IF(Table1_1[[#This Row],[Total_Purchases]]=0,0,(Table1_1[[#This Row],[Total_Spend]]*(Table1_1[[#This Row],[NumWebPurchases]]/Table1_1[[#This Row],[Total_Purchases]]))),2)</f>
        <v>81.86</v>
      </c>
      <c r="AE620">
        <f>ROUND(IF(Table1_1[[#This Row],[Total_Purchases]]=0,0,(Table1_1[[#This Row],[Total_Spend]]*(Table1_1[[#This Row],[NumStorePurchases]]/Table1_1[[#This Row],[Total_Purchases]]))),2)</f>
        <v>191</v>
      </c>
      <c r="AF620">
        <f>ROUND(IF(Table1_1[[#This Row],[Total_Purchases]]=0,0,(Table1_1[[#This Row],[Total_Spend]]*(Table1_1[[#This Row],[NumCatalogPurchases]]/Table1_1[[#This Row],[Total_Purchases]]))),2)</f>
        <v>109.14</v>
      </c>
      <c r="AG6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20" s="6">
        <f ca="1">YEAR(TODAY())-B620</f>
        <v>54</v>
      </c>
      <c r="AI6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0" t="s">
        <v>30</v>
      </c>
    </row>
    <row r="621" spans="1:36" x14ac:dyDescent="0.3">
      <c r="A621">
        <v>3076</v>
      </c>
      <c r="B621">
        <v>1975</v>
      </c>
      <c r="C621" t="s">
        <v>28</v>
      </c>
      <c r="D621" t="s">
        <v>35</v>
      </c>
      <c r="E621">
        <v>66653</v>
      </c>
      <c r="F621">
        <v>1</v>
      </c>
      <c r="G621">
        <v>1</v>
      </c>
      <c r="H621" s="2" t="str">
        <f ca="1">TEXT(Table1_1[[#This Row],[Dt_Customer]],"yyyy-mm-dd")</f>
        <v>2012-09-07</v>
      </c>
      <c r="I621">
        <v>18</v>
      </c>
      <c r="J621">
        <v>452</v>
      </c>
      <c r="K621">
        <v>18</v>
      </c>
      <c r="L621">
        <v>102</v>
      </c>
      <c r="M621">
        <v>16</v>
      </c>
      <c r="N621">
        <v>18</v>
      </c>
      <c r="O621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f>Table1_1[[#This Row],[MntWines]]+Table1_1[[#This Row],[MntFruits]]+Table1_1[[#This Row],[MntMeatProducts]]+Table1_1[[#This Row],[MntFishProducts]]+Table1_1[[#This Row],[MntSweetProducts]]+Table1_1[[#This Row],[MntGoldProds]]</f>
        <v>612</v>
      </c>
      <c r="AC621">
        <f>Table1_1[[#This Row],[NumWebPurchases]]+Table1_1[[#This Row],[NumCatalogPurchases]]+Table1_1[[#This Row],[NumStorePurchases]]</f>
        <v>18</v>
      </c>
      <c r="AD621">
        <f>ROUND(IF(Table1_1[[#This Row],[Total_Purchases]]=0,0,(Table1_1[[#This Row],[Total_Spend]]*(Table1_1[[#This Row],[NumWebPurchases]]/Table1_1[[#This Row],[Total_Purchases]]))),2)</f>
        <v>136</v>
      </c>
      <c r="AE621">
        <f>ROUND(IF(Table1_1[[#This Row],[Total_Purchases]]=0,0,(Table1_1[[#This Row],[Total_Spend]]*(Table1_1[[#This Row],[NumStorePurchases]]/Table1_1[[#This Row],[Total_Purchases]]))),2)</f>
        <v>408</v>
      </c>
      <c r="AF621">
        <f>ROUND(IF(Table1_1[[#This Row],[Total_Purchases]]=0,0,(Table1_1[[#This Row],[Total_Spend]]*(Table1_1[[#This Row],[NumCatalogPurchases]]/Table1_1[[#This Row],[Total_Purchases]]))),2)</f>
        <v>68</v>
      </c>
      <c r="AG6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21" s="6">
        <f ca="1">YEAR(TODAY())-B621</f>
        <v>51</v>
      </c>
      <c r="AI6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1" t="s">
        <v>36</v>
      </c>
    </row>
    <row r="622" spans="1:36" x14ac:dyDescent="0.3">
      <c r="A622">
        <v>3081</v>
      </c>
      <c r="B622">
        <v>1978</v>
      </c>
      <c r="C622" t="s">
        <v>37</v>
      </c>
      <c r="D622" t="s">
        <v>33</v>
      </c>
      <c r="E622">
        <v>41014</v>
      </c>
      <c r="F622">
        <v>1</v>
      </c>
      <c r="G622">
        <v>0</v>
      </c>
      <c r="H622" s="2" t="str">
        <f ca="1">TEXT(Table1_1[[#This Row],[Dt_Customer]],"yyyy-mm-dd")</f>
        <v>2013-04-22</v>
      </c>
      <c r="I622">
        <v>65</v>
      </c>
      <c r="J622">
        <v>7</v>
      </c>
      <c r="K622">
        <v>2</v>
      </c>
      <c r="L622">
        <v>6</v>
      </c>
      <c r="M622">
        <v>2</v>
      </c>
      <c r="N622">
        <v>0</v>
      </c>
      <c r="O62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622">
        <f>Table1_1[[#This Row],[NumWebPurchases]]+Table1_1[[#This Row],[NumCatalogPurchases]]+Table1_1[[#This Row],[NumStorePurchases]]</f>
        <v>3</v>
      </c>
      <c r="AD622">
        <f>ROUND(IF(Table1_1[[#This Row],[Total_Purchases]]=0,0,(Table1_1[[#This Row],[Total_Spend]]*(Table1_1[[#This Row],[NumWebPurchases]]/Table1_1[[#This Row],[Total_Purchases]]))),2)</f>
        <v>6.67</v>
      </c>
      <c r="AE622">
        <f>ROUND(IF(Table1_1[[#This Row],[Total_Purchases]]=0,0,(Table1_1[[#This Row],[Total_Spend]]*(Table1_1[[#This Row],[NumStorePurchases]]/Table1_1[[#This Row],[Total_Purchases]]))),2)</f>
        <v>13.33</v>
      </c>
      <c r="AF622">
        <f>ROUND(IF(Table1_1[[#This Row],[Total_Purchases]]=0,0,(Table1_1[[#This Row],[Total_Spend]]*(Table1_1[[#This Row],[NumCatalogPurchases]]/Table1_1[[#This Row],[Total_Purchases]]))),2)</f>
        <v>0</v>
      </c>
      <c r="AG6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22" s="6">
        <f ca="1">YEAR(TODAY())-B622</f>
        <v>48</v>
      </c>
      <c r="AI6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2" t="s">
        <v>30</v>
      </c>
    </row>
    <row r="623" spans="1:36" x14ac:dyDescent="0.3">
      <c r="A623">
        <v>3083</v>
      </c>
      <c r="B623">
        <v>1974</v>
      </c>
      <c r="C623" t="s">
        <v>28</v>
      </c>
      <c r="D623" t="s">
        <v>33</v>
      </c>
      <c r="E623">
        <v>45837</v>
      </c>
      <c r="F623">
        <v>1</v>
      </c>
      <c r="G623">
        <v>1</v>
      </c>
      <c r="H623" s="2" t="str">
        <f ca="1">TEXT(Table1_1[[#This Row],[Dt_Customer]],"yyyy-mm-dd")</f>
        <v>2013-07-26</v>
      </c>
      <c r="I623">
        <v>88</v>
      </c>
      <c r="J623">
        <v>215</v>
      </c>
      <c r="K623">
        <v>13</v>
      </c>
      <c r="L623">
        <v>87</v>
      </c>
      <c r="M623">
        <v>17</v>
      </c>
      <c r="N623">
        <v>17</v>
      </c>
      <c r="O623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f>Table1_1[[#This Row],[MntWines]]+Table1_1[[#This Row],[MntFruits]]+Table1_1[[#This Row],[MntMeatProducts]]+Table1_1[[#This Row],[MntFishProducts]]+Table1_1[[#This Row],[MntSweetProducts]]+Table1_1[[#This Row],[MntGoldProds]]</f>
        <v>373</v>
      </c>
      <c r="AC623">
        <f>Table1_1[[#This Row],[NumWebPurchases]]+Table1_1[[#This Row],[NumCatalogPurchases]]+Table1_1[[#This Row],[NumStorePurchases]]</f>
        <v>13</v>
      </c>
      <c r="AD623">
        <f>ROUND(IF(Table1_1[[#This Row],[Total_Purchases]]=0,0,(Table1_1[[#This Row],[Total_Spend]]*(Table1_1[[#This Row],[NumWebPurchases]]/Table1_1[[#This Row],[Total_Purchases]]))),2)</f>
        <v>172.15</v>
      </c>
      <c r="AE623">
        <f>ROUND(IF(Table1_1[[#This Row],[Total_Purchases]]=0,0,(Table1_1[[#This Row],[Total_Spend]]*(Table1_1[[#This Row],[NumStorePurchases]]/Table1_1[[#This Row],[Total_Purchases]]))),2)</f>
        <v>143.46</v>
      </c>
      <c r="AF623">
        <f>ROUND(IF(Table1_1[[#This Row],[Total_Purchases]]=0,0,(Table1_1[[#This Row],[Total_Spend]]*(Table1_1[[#This Row],[NumCatalogPurchases]]/Table1_1[[#This Row],[Total_Purchases]]))),2)</f>
        <v>57.38</v>
      </c>
      <c r="AG6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23" s="6">
        <f ca="1">YEAR(TODAY())-B623</f>
        <v>52</v>
      </c>
      <c r="AI6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3" t="s">
        <v>30</v>
      </c>
    </row>
    <row r="624" spans="1:36" x14ac:dyDescent="0.3">
      <c r="A624">
        <v>3091</v>
      </c>
      <c r="B624">
        <v>1981</v>
      </c>
      <c r="C624" t="s">
        <v>38</v>
      </c>
      <c r="D624" t="s">
        <v>35</v>
      </c>
      <c r="E624">
        <v>75774</v>
      </c>
      <c r="F624">
        <v>1</v>
      </c>
      <c r="G624">
        <v>0</v>
      </c>
      <c r="H624" s="2" t="str">
        <f ca="1">TEXT(Table1_1[[#This Row],[Dt_Customer]],"yyyy-mm-dd")</f>
        <v>2014-05-02</v>
      </c>
      <c r="I624">
        <v>27</v>
      </c>
      <c r="J624">
        <v>340</v>
      </c>
      <c r="K624">
        <v>21</v>
      </c>
      <c r="L624">
        <v>134</v>
      </c>
      <c r="M624">
        <v>258</v>
      </c>
      <c r="N624">
        <v>14</v>
      </c>
      <c r="O624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f>Table1_1[[#This Row],[MntWines]]+Table1_1[[#This Row],[MntFruits]]+Table1_1[[#This Row],[MntMeatProducts]]+Table1_1[[#This Row],[MntFishProducts]]+Table1_1[[#This Row],[MntSweetProducts]]+Table1_1[[#This Row],[MntGoldProds]]</f>
        <v>823</v>
      </c>
      <c r="AC624">
        <f>Table1_1[[#This Row],[NumWebPurchases]]+Table1_1[[#This Row],[NumCatalogPurchases]]+Table1_1[[#This Row],[NumStorePurchases]]</f>
        <v>20</v>
      </c>
      <c r="AD624">
        <f>ROUND(IF(Table1_1[[#This Row],[Total_Purchases]]=0,0,(Table1_1[[#This Row],[Total_Spend]]*(Table1_1[[#This Row],[NumWebPurchases]]/Table1_1[[#This Row],[Total_Purchases]]))),2)</f>
        <v>288.05</v>
      </c>
      <c r="AE624">
        <f>ROUND(IF(Table1_1[[#This Row],[Total_Purchases]]=0,0,(Table1_1[[#This Row],[Total_Spend]]*(Table1_1[[#This Row],[NumStorePurchases]]/Table1_1[[#This Row],[Total_Purchases]]))),2)</f>
        <v>329.2</v>
      </c>
      <c r="AF624">
        <f>ROUND(IF(Table1_1[[#This Row],[Total_Purchases]]=0,0,(Table1_1[[#This Row],[Total_Spend]]*(Table1_1[[#This Row],[NumCatalogPurchases]]/Table1_1[[#This Row],[Total_Purchases]]))),2)</f>
        <v>205.75</v>
      </c>
      <c r="AG6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24" s="6">
        <f ca="1">YEAR(TODAY())-B624</f>
        <v>45</v>
      </c>
      <c r="AI6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4" t="s">
        <v>43</v>
      </c>
    </row>
    <row r="625" spans="1:36" x14ac:dyDescent="0.3">
      <c r="A625">
        <v>3099</v>
      </c>
      <c r="B625">
        <v>1970</v>
      </c>
      <c r="C625" t="s">
        <v>28</v>
      </c>
      <c r="D625" t="s">
        <v>29</v>
      </c>
      <c r="E625">
        <v>44267</v>
      </c>
      <c r="F625">
        <v>1</v>
      </c>
      <c r="G625">
        <v>1</v>
      </c>
      <c r="H625" s="2" t="str">
        <f ca="1">TEXT(Table1_1[[#This Row],[Dt_Customer]],"yyyy-mm-dd")</f>
        <v>2013-02-25</v>
      </c>
      <c r="I625">
        <v>48</v>
      </c>
      <c r="J625">
        <v>183</v>
      </c>
      <c r="K625">
        <v>5</v>
      </c>
      <c r="L625">
        <v>65</v>
      </c>
      <c r="M625">
        <v>3</v>
      </c>
      <c r="N625">
        <v>5</v>
      </c>
      <c r="O625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f>Table1_1[[#This Row],[MntWines]]+Table1_1[[#This Row],[MntFruits]]+Table1_1[[#This Row],[MntMeatProducts]]+Table1_1[[#This Row],[MntFishProducts]]+Table1_1[[#This Row],[MntSweetProducts]]+Table1_1[[#This Row],[MntGoldProds]]</f>
        <v>310</v>
      </c>
      <c r="AC625">
        <f>Table1_1[[#This Row],[NumWebPurchases]]+Table1_1[[#This Row],[NumCatalogPurchases]]+Table1_1[[#This Row],[NumStorePurchases]]</f>
        <v>11</v>
      </c>
      <c r="AD625">
        <f>ROUND(IF(Table1_1[[#This Row],[Total_Purchases]]=0,0,(Table1_1[[#This Row],[Total_Spend]]*(Table1_1[[#This Row],[NumWebPurchases]]/Table1_1[[#This Row],[Total_Purchases]]))),2)</f>
        <v>140.91</v>
      </c>
      <c r="AE625">
        <f>ROUND(IF(Table1_1[[#This Row],[Total_Purchases]]=0,0,(Table1_1[[#This Row],[Total_Spend]]*(Table1_1[[#This Row],[NumStorePurchases]]/Table1_1[[#This Row],[Total_Purchases]]))),2)</f>
        <v>112.73</v>
      </c>
      <c r="AF625">
        <f>ROUND(IF(Table1_1[[#This Row],[Total_Purchases]]=0,0,(Table1_1[[#This Row],[Total_Spend]]*(Table1_1[[#This Row],[NumCatalogPurchases]]/Table1_1[[#This Row],[Total_Purchases]]))),2)</f>
        <v>56.36</v>
      </c>
      <c r="AG6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25" s="6">
        <f ca="1">YEAR(TODAY())-B625</f>
        <v>56</v>
      </c>
      <c r="AI6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25" t="s">
        <v>30</v>
      </c>
    </row>
    <row r="626" spans="1:36" x14ac:dyDescent="0.3">
      <c r="A626">
        <v>3102</v>
      </c>
      <c r="B626">
        <v>1981</v>
      </c>
      <c r="C626" t="s">
        <v>38</v>
      </c>
      <c r="D626" t="s">
        <v>35</v>
      </c>
      <c r="E626">
        <v>19414</v>
      </c>
      <c r="F626">
        <v>1</v>
      </c>
      <c r="G626">
        <v>0</v>
      </c>
      <c r="H626" s="2" t="str">
        <f ca="1">TEXT(Table1_1[[#This Row],[Dt_Customer]],"yyyy-mm-dd")</f>
        <v>2013-10-16</v>
      </c>
      <c r="I626">
        <v>32</v>
      </c>
      <c r="J626">
        <v>2</v>
      </c>
      <c r="K626">
        <v>3</v>
      </c>
      <c r="L626">
        <v>12</v>
      </c>
      <c r="M626">
        <v>3</v>
      </c>
      <c r="N626">
        <v>5</v>
      </c>
      <c r="O626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626">
        <f>Table1_1[[#This Row],[NumWebPurchases]]+Table1_1[[#This Row],[NumCatalogPurchases]]+Table1_1[[#This Row],[NumStorePurchases]]</f>
        <v>4</v>
      </c>
      <c r="AD626">
        <f>ROUND(IF(Table1_1[[#This Row],[Total_Purchases]]=0,0,(Table1_1[[#This Row],[Total_Spend]]*(Table1_1[[#This Row],[NumWebPurchases]]/Table1_1[[#This Row],[Total_Purchases]]))),2)</f>
        <v>8</v>
      </c>
      <c r="AE626">
        <f>ROUND(IF(Table1_1[[#This Row],[Total_Purchases]]=0,0,(Table1_1[[#This Row],[Total_Spend]]*(Table1_1[[#This Row],[NumStorePurchases]]/Table1_1[[#This Row],[Total_Purchases]]))),2)</f>
        <v>24</v>
      </c>
      <c r="AF626">
        <f>ROUND(IF(Table1_1[[#This Row],[Total_Purchases]]=0,0,(Table1_1[[#This Row],[Total_Spend]]*(Table1_1[[#This Row],[NumCatalogPurchases]]/Table1_1[[#This Row],[Total_Purchases]]))),2)</f>
        <v>0</v>
      </c>
      <c r="AG6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26" s="6">
        <f ca="1">YEAR(TODAY())-B626</f>
        <v>45</v>
      </c>
      <c r="AI6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6" t="s">
        <v>32</v>
      </c>
    </row>
    <row r="627" spans="1:36" x14ac:dyDescent="0.3">
      <c r="A627">
        <v>3104</v>
      </c>
      <c r="B627">
        <v>1961</v>
      </c>
      <c r="C627" t="s">
        <v>28</v>
      </c>
      <c r="D627" t="s">
        <v>31</v>
      </c>
      <c r="E627">
        <v>82332</v>
      </c>
      <c r="F627">
        <v>0</v>
      </c>
      <c r="G627">
        <v>0</v>
      </c>
      <c r="H627" s="2" t="str">
        <f ca="1">TEXT(Table1_1[[#This Row],[Dt_Customer]],"yyyy-mm-dd")</f>
        <v>2012-09-17</v>
      </c>
      <c r="I627">
        <v>89</v>
      </c>
      <c r="J627">
        <v>830</v>
      </c>
      <c r="K627">
        <v>59</v>
      </c>
      <c r="L627">
        <v>968</v>
      </c>
      <c r="M627">
        <v>51</v>
      </c>
      <c r="N627">
        <v>79</v>
      </c>
      <c r="O627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f>Table1_1[[#This Row],[MntWines]]+Table1_1[[#This Row],[MntFruits]]+Table1_1[[#This Row],[MntMeatProducts]]+Table1_1[[#This Row],[MntFishProducts]]+Table1_1[[#This Row],[MntSweetProducts]]+Table1_1[[#This Row],[MntGoldProds]]</f>
        <v>2006</v>
      </c>
      <c r="AC627">
        <f>Table1_1[[#This Row],[NumWebPurchases]]+Table1_1[[#This Row],[NumCatalogPurchases]]+Table1_1[[#This Row],[NumStorePurchases]]</f>
        <v>20</v>
      </c>
      <c r="AD627">
        <f>ROUND(IF(Table1_1[[#This Row],[Total_Purchases]]=0,0,(Table1_1[[#This Row],[Total_Spend]]*(Table1_1[[#This Row],[NumWebPurchases]]/Table1_1[[#This Row],[Total_Purchases]]))),2)</f>
        <v>501.5</v>
      </c>
      <c r="AE627">
        <f>ROUND(IF(Table1_1[[#This Row],[Total_Purchases]]=0,0,(Table1_1[[#This Row],[Total_Spend]]*(Table1_1[[#This Row],[NumStorePurchases]]/Table1_1[[#This Row],[Total_Purchases]]))),2)</f>
        <v>1203.5999999999999</v>
      </c>
      <c r="AF627">
        <f>ROUND(IF(Table1_1[[#This Row],[Total_Purchases]]=0,0,(Table1_1[[#This Row],[Total_Spend]]*(Table1_1[[#This Row],[NumCatalogPurchases]]/Table1_1[[#This Row],[Total_Purchases]]))),2)</f>
        <v>300.89999999999998</v>
      </c>
      <c r="AG6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27" s="6">
        <f ca="1">YEAR(TODAY())-B627</f>
        <v>65</v>
      </c>
      <c r="AI6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27" t="s">
        <v>39</v>
      </c>
    </row>
    <row r="628" spans="1:36" x14ac:dyDescent="0.3">
      <c r="A628">
        <v>3107</v>
      </c>
      <c r="B628">
        <v>1976</v>
      </c>
      <c r="C628" t="s">
        <v>28</v>
      </c>
      <c r="D628" t="s">
        <v>35</v>
      </c>
      <c r="E628">
        <v>71322</v>
      </c>
      <c r="F628">
        <v>0</v>
      </c>
      <c r="G628">
        <v>1</v>
      </c>
      <c r="H628" s="2" t="str">
        <f ca="1">TEXT(Table1_1[[#This Row],[Dt_Customer]],"yyyy-mm-dd")</f>
        <v>2014-05-02</v>
      </c>
      <c r="I628">
        <v>31</v>
      </c>
      <c r="J628">
        <v>121</v>
      </c>
      <c r="K628">
        <v>24</v>
      </c>
      <c r="L628">
        <v>124</v>
      </c>
      <c r="M628">
        <v>24</v>
      </c>
      <c r="N628">
        <v>15</v>
      </c>
      <c r="O628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f>Table1_1[[#This Row],[MntWines]]+Table1_1[[#This Row],[MntFruits]]+Table1_1[[#This Row],[MntMeatProducts]]+Table1_1[[#This Row],[MntFishProducts]]+Table1_1[[#This Row],[MntSweetProducts]]+Table1_1[[#This Row],[MntGoldProds]]</f>
        <v>350</v>
      </c>
      <c r="AC628">
        <f>Table1_1[[#This Row],[NumWebPurchases]]+Table1_1[[#This Row],[NumCatalogPurchases]]+Table1_1[[#This Row],[NumStorePurchases]]</f>
        <v>12</v>
      </c>
      <c r="AD628">
        <f>ROUND(IF(Table1_1[[#This Row],[Total_Purchases]]=0,0,(Table1_1[[#This Row],[Total_Spend]]*(Table1_1[[#This Row],[NumWebPurchases]]/Table1_1[[#This Row],[Total_Purchases]]))),2)</f>
        <v>116.67</v>
      </c>
      <c r="AE628">
        <f>ROUND(IF(Table1_1[[#This Row],[Total_Purchases]]=0,0,(Table1_1[[#This Row],[Total_Spend]]*(Table1_1[[#This Row],[NumStorePurchases]]/Table1_1[[#This Row],[Total_Purchases]]))),2)</f>
        <v>204.17</v>
      </c>
      <c r="AF628">
        <f>ROUND(IF(Table1_1[[#This Row],[Total_Purchases]]=0,0,(Table1_1[[#This Row],[Total_Spend]]*(Table1_1[[#This Row],[NumCatalogPurchases]]/Table1_1[[#This Row],[Total_Purchases]]))),2)</f>
        <v>29.17</v>
      </c>
      <c r="AG6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28" s="6">
        <f ca="1">YEAR(TODAY())-B628</f>
        <v>50</v>
      </c>
      <c r="AI6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8" t="s">
        <v>36</v>
      </c>
    </row>
    <row r="629" spans="1:36" x14ac:dyDescent="0.3">
      <c r="A629">
        <v>3112</v>
      </c>
      <c r="B629">
        <v>1977</v>
      </c>
      <c r="C629" t="s">
        <v>41</v>
      </c>
      <c r="D629" t="s">
        <v>33</v>
      </c>
      <c r="E629">
        <v>22701</v>
      </c>
      <c r="F629">
        <v>1</v>
      </c>
      <c r="G629">
        <v>0</v>
      </c>
      <c r="H629" s="2" t="str">
        <f ca="1">TEXT(Table1_1[[#This Row],[Dt_Customer]],"yyyy-mm-dd")</f>
        <v>2013-09-05</v>
      </c>
      <c r="I629">
        <v>2</v>
      </c>
      <c r="J629">
        <v>2</v>
      </c>
      <c r="K629">
        <v>4</v>
      </c>
      <c r="L629">
        <v>9</v>
      </c>
      <c r="M629">
        <v>0</v>
      </c>
      <c r="N629">
        <v>4</v>
      </c>
      <c r="O629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f>Table1_1[[#This Row],[MntWines]]+Table1_1[[#This Row],[MntFruits]]+Table1_1[[#This Row],[MntMeatProducts]]+Table1_1[[#This Row],[MntFishProducts]]+Table1_1[[#This Row],[MntSweetProducts]]+Table1_1[[#This Row],[MntGoldProds]]</f>
        <v>24</v>
      </c>
      <c r="AC629">
        <f>Table1_1[[#This Row],[NumWebPurchases]]+Table1_1[[#This Row],[NumCatalogPurchases]]+Table1_1[[#This Row],[NumStorePurchases]]</f>
        <v>4</v>
      </c>
      <c r="AD629">
        <f>ROUND(IF(Table1_1[[#This Row],[Total_Purchases]]=0,0,(Table1_1[[#This Row],[Total_Spend]]*(Table1_1[[#This Row],[NumWebPurchases]]/Table1_1[[#This Row],[Total_Purchases]]))),2)</f>
        <v>6</v>
      </c>
      <c r="AE629">
        <f>ROUND(IF(Table1_1[[#This Row],[Total_Purchases]]=0,0,(Table1_1[[#This Row],[Total_Spend]]*(Table1_1[[#This Row],[NumStorePurchases]]/Table1_1[[#This Row],[Total_Purchases]]))),2)</f>
        <v>18</v>
      </c>
      <c r="AF629">
        <f>ROUND(IF(Table1_1[[#This Row],[Total_Purchases]]=0,0,(Table1_1[[#This Row],[Total_Spend]]*(Table1_1[[#This Row],[NumCatalogPurchases]]/Table1_1[[#This Row],[Total_Purchases]]))),2)</f>
        <v>0</v>
      </c>
      <c r="AG6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29" s="6">
        <f ca="1">YEAR(TODAY())-B629</f>
        <v>49</v>
      </c>
      <c r="AI6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29" t="s">
        <v>30</v>
      </c>
    </row>
    <row r="630" spans="1:36" x14ac:dyDescent="0.3">
      <c r="A630">
        <v>3117</v>
      </c>
      <c r="B630">
        <v>1955</v>
      </c>
      <c r="C630" t="s">
        <v>28</v>
      </c>
      <c r="D630" t="s">
        <v>31</v>
      </c>
      <c r="E630">
        <v>51381.5</v>
      </c>
      <c r="F630">
        <v>0</v>
      </c>
      <c r="G630">
        <v>1</v>
      </c>
      <c r="H630" s="2" t="str">
        <f ca="1">TEXT(Table1_1[[#This Row],[Dt_Customer]],"yyyy-mm-dd")</f>
        <v>2013-10-18</v>
      </c>
      <c r="I630">
        <v>95</v>
      </c>
      <c r="J630">
        <v>264</v>
      </c>
      <c r="K630">
        <v>0</v>
      </c>
      <c r="L630">
        <v>21</v>
      </c>
      <c r="M630">
        <v>12</v>
      </c>
      <c r="N630">
        <v>6</v>
      </c>
      <c r="O630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f>Table1_1[[#This Row],[MntWines]]+Table1_1[[#This Row],[MntFruits]]+Table1_1[[#This Row],[MntMeatProducts]]+Table1_1[[#This Row],[MntFishProducts]]+Table1_1[[#This Row],[MntSweetProducts]]+Table1_1[[#This Row],[MntGoldProds]]</f>
        <v>450</v>
      </c>
      <c r="AC630">
        <f>Table1_1[[#This Row],[NumWebPurchases]]+Table1_1[[#This Row],[NumCatalogPurchases]]+Table1_1[[#This Row],[NumStorePurchases]]</f>
        <v>12</v>
      </c>
      <c r="AD630">
        <f>ROUND(IF(Table1_1[[#This Row],[Total_Purchases]]=0,0,(Table1_1[[#This Row],[Total_Spend]]*(Table1_1[[#This Row],[NumWebPurchases]]/Table1_1[[#This Row],[Total_Purchases]]))),2)</f>
        <v>225</v>
      </c>
      <c r="AE630">
        <f>ROUND(IF(Table1_1[[#This Row],[Total_Purchases]]=0,0,(Table1_1[[#This Row],[Total_Spend]]*(Table1_1[[#This Row],[NumStorePurchases]]/Table1_1[[#This Row],[Total_Purchases]]))),2)</f>
        <v>187.5</v>
      </c>
      <c r="AF630">
        <f>ROUND(IF(Table1_1[[#This Row],[Total_Purchases]]=0,0,(Table1_1[[#This Row],[Total_Spend]]*(Table1_1[[#This Row],[NumCatalogPurchases]]/Table1_1[[#This Row],[Total_Purchases]]))),2)</f>
        <v>37.5</v>
      </c>
      <c r="AG6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30" s="6">
        <f ca="1">YEAR(TODAY())-B630</f>
        <v>71</v>
      </c>
      <c r="AI6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30" t="s">
        <v>36</v>
      </c>
    </row>
    <row r="631" spans="1:36" x14ac:dyDescent="0.3">
      <c r="A631">
        <v>3120</v>
      </c>
      <c r="B631">
        <v>1981</v>
      </c>
      <c r="C631" t="s">
        <v>28</v>
      </c>
      <c r="D631" t="s">
        <v>35</v>
      </c>
      <c r="E631">
        <v>38547</v>
      </c>
      <c r="F631">
        <v>1</v>
      </c>
      <c r="G631">
        <v>0</v>
      </c>
      <c r="H631" s="2" t="str">
        <f ca="1">TEXT(Table1_1[[#This Row],[Dt_Customer]],"yyyy-mm-dd")</f>
        <v>2013-08-28</v>
      </c>
      <c r="I631">
        <v>49</v>
      </c>
      <c r="J631">
        <v>6</v>
      </c>
      <c r="K631">
        <v>1</v>
      </c>
      <c r="L631">
        <v>10</v>
      </c>
      <c r="M631">
        <v>0</v>
      </c>
      <c r="N631">
        <v>1</v>
      </c>
      <c r="O631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631">
        <f>Table1_1[[#This Row],[NumWebPurchases]]+Table1_1[[#This Row],[NumCatalogPurchases]]+Table1_1[[#This Row],[NumStorePurchases]]</f>
        <v>3</v>
      </c>
      <c r="AD631">
        <f>ROUND(IF(Table1_1[[#This Row],[Total_Purchases]]=0,0,(Table1_1[[#This Row],[Total_Spend]]*(Table1_1[[#This Row],[NumWebPurchases]]/Table1_1[[#This Row],[Total_Purchases]]))),2)</f>
        <v>7.33</v>
      </c>
      <c r="AE631">
        <f>ROUND(IF(Table1_1[[#This Row],[Total_Purchases]]=0,0,(Table1_1[[#This Row],[Total_Spend]]*(Table1_1[[#This Row],[NumStorePurchases]]/Table1_1[[#This Row],[Total_Purchases]]))),2)</f>
        <v>14.67</v>
      </c>
      <c r="AF631">
        <f>ROUND(IF(Table1_1[[#This Row],[Total_Purchases]]=0,0,(Table1_1[[#This Row],[Total_Spend]]*(Table1_1[[#This Row],[NumCatalogPurchases]]/Table1_1[[#This Row],[Total_Purchases]]))),2)</f>
        <v>0</v>
      </c>
      <c r="AG6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31" s="6">
        <f ca="1">YEAR(TODAY())-B631</f>
        <v>45</v>
      </c>
      <c r="AI6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31" t="s">
        <v>32</v>
      </c>
    </row>
    <row r="632" spans="1:36" x14ac:dyDescent="0.3">
      <c r="A632">
        <v>3129</v>
      </c>
      <c r="B632">
        <v>1983</v>
      </c>
      <c r="C632" t="s">
        <v>28</v>
      </c>
      <c r="D632" t="s">
        <v>33</v>
      </c>
      <c r="E632">
        <v>30096</v>
      </c>
      <c r="F632">
        <v>1</v>
      </c>
      <c r="G632">
        <v>0</v>
      </c>
      <c r="H632" s="2" t="str">
        <f ca="1">TEXT(Table1_1[[#This Row],[Dt_Customer]],"yyyy-mm-dd")</f>
        <v>2014-05-22</v>
      </c>
      <c r="I632">
        <v>30</v>
      </c>
      <c r="J632">
        <v>5</v>
      </c>
      <c r="K632">
        <v>3</v>
      </c>
      <c r="L632">
        <v>11</v>
      </c>
      <c r="M632">
        <v>12</v>
      </c>
      <c r="N632">
        <v>5</v>
      </c>
      <c r="O63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632">
        <f>Table1_1[[#This Row],[NumWebPurchases]]+Table1_1[[#This Row],[NumCatalogPurchases]]+Table1_1[[#This Row],[NumStorePurchases]]</f>
        <v>5</v>
      </c>
      <c r="AD632">
        <f>ROUND(IF(Table1_1[[#This Row],[Total_Purchases]]=0,0,(Table1_1[[#This Row],[Total_Spend]]*(Table1_1[[#This Row],[NumWebPurchases]]/Table1_1[[#This Row],[Total_Purchases]]))),2)</f>
        <v>18</v>
      </c>
      <c r="AE632">
        <f>ROUND(IF(Table1_1[[#This Row],[Total_Purchases]]=0,0,(Table1_1[[#This Row],[Total_Spend]]*(Table1_1[[#This Row],[NumStorePurchases]]/Table1_1[[#This Row],[Total_Purchases]]))),2)</f>
        <v>27</v>
      </c>
      <c r="AF632">
        <f>ROUND(IF(Table1_1[[#This Row],[Total_Purchases]]=0,0,(Table1_1[[#This Row],[Total_Spend]]*(Table1_1[[#This Row],[NumCatalogPurchases]]/Table1_1[[#This Row],[Total_Purchases]]))),2)</f>
        <v>0</v>
      </c>
      <c r="AG6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32" s="6">
        <f ca="1">YEAR(TODAY())-B632</f>
        <v>43</v>
      </c>
      <c r="AI6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32" t="s">
        <v>30</v>
      </c>
    </row>
    <row r="633" spans="1:36" x14ac:dyDescent="0.3">
      <c r="A633">
        <v>3130</v>
      </c>
      <c r="B633">
        <v>1964</v>
      </c>
      <c r="C633" t="s">
        <v>28</v>
      </c>
      <c r="D633" t="s">
        <v>31</v>
      </c>
      <c r="E633">
        <v>18701</v>
      </c>
      <c r="F633">
        <v>1</v>
      </c>
      <c r="G633">
        <v>1</v>
      </c>
      <c r="H633" s="2" t="str">
        <f ca="1">TEXT(Table1_1[[#This Row],[Dt_Customer]],"yyyy-mm-dd")</f>
        <v>2013-06-04</v>
      </c>
      <c r="I633">
        <v>95</v>
      </c>
      <c r="J633">
        <v>12</v>
      </c>
      <c r="K633">
        <v>4</v>
      </c>
      <c r="L633">
        <v>2</v>
      </c>
      <c r="M633">
        <v>10</v>
      </c>
      <c r="N633">
        <v>6</v>
      </c>
      <c r="O633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633">
        <f>Table1_1[[#This Row],[NumWebPurchases]]+Table1_1[[#This Row],[NumCatalogPurchases]]+Table1_1[[#This Row],[NumStorePurchases]]</f>
        <v>6</v>
      </c>
      <c r="AD633">
        <f>ROUND(IF(Table1_1[[#This Row],[Total_Purchases]]=0,0,(Table1_1[[#This Row],[Total_Spend]]*(Table1_1[[#This Row],[NumWebPurchases]]/Table1_1[[#This Row],[Total_Purchases]]))),2)</f>
        <v>14.67</v>
      </c>
      <c r="AE633">
        <f>ROUND(IF(Table1_1[[#This Row],[Total_Purchases]]=0,0,(Table1_1[[#This Row],[Total_Spend]]*(Table1_1[[#This Row],[NumStorePurchases]]/Table1_1[[#This Row],[Total_Purchases]]))),2)</f>
        <v>29.33</v>
      </c>
      <c r="AF633">
        <f>ROUND(IF(Table1_1[[#This Row],[Total_Purchases]]=0,0,(Table1_1[[#This Row],[Total_Spend]]*(Table1_1[[#This Row],[NumCatalogPurchases]]/Table1_1[[#This Row],[Total_Purchases]]))),2)</f>
        <v>0</v>
      </c>
      <c r="AG6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33" s="6">
        <f ca="1">YEAR(TODAY())-B633</f>
        <v>62</v>
      </c>
      <c r="AI6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33" t="s">
        <v>30</v>
      </c>
    </row>
    <row r="634" spans="1:36" x14ac:dyDescent="0.3">
      <c r="A634">
        <v>3136</v>
      </c>
      <c r="B634">
        <v>1962</v>
      </c>
      <c r="C634" t="s">
        <v>41</v>
      </c>
      <c r="D634" t="s">
        <v>29</v>
      </c>
      <c r="E634">
        <v>59432</v>
      </c>
      <c r="F634">
        <v>0</v>
      </c>
      <c r="G634">
        <v>1</v>
      </c>
      <c r="H634" s="2" t="str">
        <f ca="1">TEXT(Table1_1[[#This Row],[Dt_Customer]],"yyyy-mm-dd")</f>
        <v>2013-04-13</v>
      </c>
      <c r="I634">
        <v>88</v>
      </c>
      <c r="J634">
        <v>317</v>
      </c>
      <c r="K634">
        <v>25</v>
      </c>
      <c r="L634">
        <v>265</v>
      </c>
      <c r="M634">
        <v>25</v>
      </c>
      <c r="N634">
        <v>19</v>
      </c>
      <c r="O634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f>Table1_1[[#This Row],[MntWines]]+Table1_1[[#This Row],[MntFruits]]+Table1_1[[#This Row],[MntMeatProducts]]+Table1_1[[#This Row],[MntFishProducts]]+Table1_1[[#This Row],[MntSweetProducts]]+Table1_1[[#This Row],[MntGoldProds]]</f>
        <v>663</v>
      </c>
      <c r="AC634">
        <f>Table1_1[[#This Row],[NumWebPurchases]]+Table1_1[[#This Row],[NumCatalogPurchases]]+Table1_1[[#This Row],[NumStorePurchases]]</f>
        <v>19</v>
      </c>
      <c r="AD634">
        <f>ROUND(IF(Table1_1[[#This Row],[Total_Purchases]]=0,0,(Table1_1[[#This Row],[Total_Spend]]*(Table1_1[[#This Row],[NumWebPurchases]]/Table1_1[[#This Row],[Total_Purchases]]))),2)</f>
        <v>174.47</v>
      </c>
      <c r="AE634">
        <f>ROUND(IF(Table1_1[[#This Row],[Total_Purchases]]=0,0,(Table1_1[[#This Row],[Total_Spend]]*(Table1_1[[#This Row],[NumStorePurchases]]/Table1_1[[#This Row],[Total_Purchases]]))),2)</f>
        <v>383.84</v>
      </c>
      <c r="AF634">
        <f>ROUND(IF(Table1_1[[#This Row],[Total_Purchases]]=0,0,(Table1_1[[#This Row],[Total_Spend]]*(Table1_1[[#This Row],[NumCatalogPurchases]]/Table1_1[[#This Row],[Total_Purchases]]))),2)</f>
        <v>104.68</v>
      </c>
      <c r="AG6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34" s="6">
        <f ca="1">YEAR(TODAY())-B634</f>
        <v>64</v>
      </c>
      <c r="AI6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34" t="s">
        <v>30</v>
      </c>
    </row>
    <row r="635" spans="1:36" x14ac:dyDescent="0.3">
      <c r="A635">
        <v>3138</v>
      </c>
      <c r="B635">
        <v>1956</v>
      </c>
      <c r="C635" t="s">
        <v>28</v>
      </c>
      <c r="D635" t="s">
        <v>31</v>
      </c>
      <c r="E635">
        <v>91249</v>
      </c>
      <c r="F635">
        <v>0</v>
      </c>
      <c r="G635">
        <v>0</v>
      </c>
      <c r="H635" s="2" t="str">
        <f ca="1">TEXT(Table1_1[[#This Row],[Dt_Customer]],"yyyy-mm-dd")</f>
        <v>2012-10-20</v>
      </c>
      <c r="I635">
        <v>84</v>
      </c>
      <c r="J635">
        <v>1324</v>
      </c>
      <c r="K635">
        <v>27</v>
      </c>
      <c r="L635">
        <v>119</v>
      </c>
      <c r="M635">
        <v>71</v>
      </c>
      <c r="N635">
        <v>108</v>
      </c>
      <c r="O635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0</v>
      </c>
      <c r="AB635">
        <f>Table1_1[[#This Row],[MntWines]]+Table1_1[[#This Row],[MntFruits]]+Table1_1[[#This Row],[MntMeatProducts]]+Table1_1[[#This Row],[MntFishProducts]]+Table1_1[[#This Row],[MntSweetProducts]]+Table1_1[[#This Row],[MntGoldProds]]</f>
        <v>1676</v>
      </c>
      <c r="AC635">
        <f>Table1_1[[#This Row],[NumWebPurchases]]+Table1_1[[#This Row],[NumCatalogPurchases]]+Table1_1[[#This Row],[NumStorePurchases]]</f>
        <v>22</v>
      </c>
      <c r="AD635">
        <f>ROUND(IF(Table1_1[[#This Row],[Total_Purchases]]=0,0,(Table1_1[[#This Row],[Total_Spend]]*(Table1_1[[#This Row],[NumWebPurchases]]/Table1_1[[#This Row],[Total_Purchases]]))),2)</f>
        <v>533.27</v>
      </c>
      <c r="AE635">
        <f>ROUND(IF(Table1_1[[#This Row],[Total_Purchases]]=0,0,(Table1_1[[#This Row],[Total_Spend]]*(Table1_1[[#This Row],[NumStorePurchases]]/Table1_1[[#This Row],[Total_Purchases]]))),2)</f>
        <v>457.09</v>
      </c>
      <c r="AF635">
        <f>ROUND(IF(Table1_1[[#This Row],[Total_Purchases]]=0,0,(Table1_1[[#This Row],[Total_Spend]]*(Table1_1[[#This Row],[NumCatalogPurchases]]/Table1_1[[#This Row],[Total_Purchases]]))),2)</f>
        <v>685.64</v>
      </c>
      <c r="AG6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35" s="6">
        <f ca="1">YEAR(TODAY())-B635</f>
        <v>70</v>
      </c>
      <c r="AI6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35" t="s">
        <v>30</v>
      </c>
    </row>
    <row r="636" spans="1:36" x14ac:dyDescent="0.3">
      <c r="A636">
        <v>3139</v>
      </c>
      <c r="B636">
        <v>1982</v>
      </c>
      <c r="C636" t="s">
        <v>38</v>
      </c>
      <c r="D636" t="s">
        <v>31</v>
      </c>
      <c r="E636">
        <v>74116</v>
      </c>
      <c r="F636">
        <v>0</v>
      </c>
      <c r="G636">
        <v>0</v>
      </c>
      <c r="H636" s="2" t="str">
        <f ca="1">TEXT(Table1_1[[#This Row],[Dt_Customer]],"yyyy-mm-dd")</f>
        <v>2013-12-30</v>
      </c>
      <c r="I636">
        <v>53</v>
      </c>
      <c r="J636">
        <v>871</v>
      </c>
      <c r="K636">
        <v>111</v>
      </c>
      <c r="L636">
        <v>704</v>
      </c>
      <c r="M636">
        <v>145</v>
      </c>
      <c r="N636">
        <v>55</v>
      </c>
      <c r="O636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f>Table1_1[[#This Row],[MntWines]]+Table1_1[[#This Row],[MntFruits]]+Table1_1[[#This Row],[MntMeatProducts]]+Table1_1[[#This Row],[MntFishProducts]]+Table1_1[[#This Row],[MntSweetProducts]]+Table1_1[[#This Row],[MntGoldProds]]</f>
        <v>2052</v>
      </c>
      <c r="AC636">
        <f>Table1_1[[#This Row],[NumWebPurchases]]+Table1_1[[#This Row],[NumCatalogPurchases]]+Table1_1[[#This Row],[NumStorePurchases]]</f>
        <v>18</v>
      </c>
      <c r="AD636">
        <f>ROUND(IF(Table1_1[[#This Row],[Total_Purchases]]=0,0,(Table1_1[[#This Row],[Total_Spend]]*(Table1_1[[#This Row],[NumWebPurchases]]/Table1_1[[#This Row],[Total_Purchases]]))),2)</f>
        <v>456</v>
      </c>
      <c r="AE636">
        <f>ROUND(IF(Table1_1[[#This Row],[Total_Purchases]]=0,0,(Table1_1[[#This Row],[Total_Spend]]*(Table1_1[[#This Row],[NumStorePurchases]]/Table1_1[[#This Row],[Total_Purchases]]))),2)</f>
        <v>1140</v>
      </c>
      <c r="AF636">
        <f>ROUND(IF(Table1_1[[#This Row],[Total_Purchases]]=0,0,(Table1_1[[#This Row],[Total_Spend]]*(Table1_1[[#This Row],[NumCatalogPurchases]]/Table1_1[[#This Row],[Total_Purchases]]))),2)</f>
        <v>456</v>
      </c>
      <c r="AG6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36" s="6">
        <f ca="1">YEAR(TODAY())-B636</f>
        <v>44</v>
      </c>
      <c r="AI6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36" t="s">
        <v>43</v>
      </c>
    </row>
    <row r="637" spans="1:36" x14ac:dyDescent="0.3">
      <c r="A637">
        <v>3152</v>
      </c>
      <c r="B637">
        <v>1957</v>
      </c>
      <c r="C637" t="s">
        <v>28</v>
      </c>
      <c r="D637" t="s">
        <v>35</v>
      </c>
      <c r="E637">
        <v>26091</v>
      </c>
      <c r="F637">
        <v>1</v>
      </c>
      <c r="G637">
        <v>1</v>
      </c>
      <c r="H637" s="2" t="str">
        <f ca="1">TEXT(Table1_1[[#This Row],[Dt_Customer]],"yyyy-mm-dd")</f>
        <v>2014-02-25</v>
      </c>
      <c r="I637">
        <v>84</v>
      </c>
      <c r="J637">
        <v>15</v>
      </c>
      <c r="K637">
        <v>10</v>
      </c>
      <c r="L637">
        <v>19</v>
      </c>
      <c r="M637">
        <v>8</v>
      </c>
      <c r="N637">
        <v>17</v>
      </c>
      <c r="O637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f>Table1_1[[#This Row],[MntWines]]+Table1_1[[#This Row],[MntFruits]]+Table1_1[[#This Row],[MntMeatProducts]]+Table1_1[[#This Row],[MntFishProducts]]+Table1_1[[#This Row],[MntSweetProducts]]+Table1_1[[#This Row],[MntGoldProds]]</f>
        <v>89</v>
      </c>
      <c r="AC637">
        <f>Table1_1[[#This Row],[NumWebPurchases]]+Table1_1[[#This Row],[NumCatalogPurchases]]+Table1_1[[#This Row],[NumStorePurchases]]</f>
        <v>6</v>
      </c>
      <c r="AD637">
        <f>ROUND(IF(Table1_1[[#This Row],[Total_Purchases]]=0,0,(Table1_1[[#This Row],[Total_Spend]]*(Table1_1[[#This Row],[NumWebPurchases]]/Table1_1[[#This Row],[Total_Purchases]]))),2)</f>
        <v>29.67</v>
      </c>
      <c r="AE637">
        <f>ROUND(IF(Table1_1[[#This Row],[Total_Purchases]]=0,0,(Table1_1[[#This Row],[Total_Spend]]*(Table1_1[[#This Row],[NumStorePurchases]]/Table1_1[[#This Row],[Total_Purchases]]))),2)</f>
        <v>44.5</v>
      </c>
      <c r="AF637">
        <f>ROUND(IF(Table1_1[[#This Row],[Total_Purchases]]=0,0,(Table1_1[[#This Row],[Total_Spend]]*(Table1_1[[#This Row],[NumCatalogPurchases]]/Table1_1[[#This Row],[Total_Purchases]]))),2)</f>
        <v>14.83</v>
      </c>
      <c r="AG6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37" s="6">
        <f ca="1">YEAR(TODAY())-B637</f>
        <v>69</v>
      </c>
      <c r="AI6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37" t="s">
        <v>40</v>
      </c>
    </row>
    <row r="638" spans="1:36" x14ac:dyDescent="0.3">
      <c r="A638">
        <v>3153</v>
      </c>
      <c r="B638">
        <v>1957</v>
      </c>
      <c r="C638" t="s">
        <v>37</v>
      </c>
      <c r="D638" t="s">
        <v>31</v>
      </c>
      <c r="E638">
        <v>40737</v>
      </c>
      <c r="F638">
        <v>2</v>
      </c>
      <c r="G638">
        <v>1</v>
      </c>
      <c r="H638" s="2" t="str">
        <f ca="1">TEXT(Table1_1[[#This Row],[Dt_Customer]],"yyyy-mm-dd")</f>
        <v>2013-12-08</v>
      </c>
      <c r="I638">
        <v>24</v>
      </c>
      <c r="J638">
        <v>11</v>
      </c>
      <c r="K638">
        <v>0</v>
      </c>
      <c r="L638">
        <v>4</v>
      </c>
      <c r="M638">
        <v>0</v>
      </c>
      <c r="N638">
        <v>0</v>
      </c>
      <c r="O638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638">
        <f>Table1_1[[#This Row],[NumWebPurchases]]+Table1_1[[#This Row],[NumCatalogPurchases]]+Table1_1[[#This Row],[NumStorePurchases]]</f>
        <v>3</v>
      </c>
      <c r="AD638">
        <f>ROUND(IF(Table1_1[[#This Row],[Total_Purchases]]=0,0,(Table1_1[[#This Row],[Total_Spend]]*(Table1_1[[#This Row],[NumWebPurchases]]/Table1_1[[#This Row],[Total_Purchases]]))),2)</f>
        <v>5.67</v>
      </c>
      <c r="AE638">
        <f>ROUND(IF(Table1_1[[#This Row],[Total_Purchases]]=0,0,(Table1_1[[#This Row],[Total_Spend]]*(Table1_1[[#This Row],[NumStorePurchases]]/Table1_1[[#This Row],[Total_Purchases]]))),2)</f>
        <v>11.33</v>
      </c>
      <c r="AF638">
        <f>ROUND(IF(Table1_1[[#This Row],[Total_Purchases]]=0,0,(Table1_1[[#This Row],[Total_Spend]]*(Table1_1[[#This Row],[NumCatalogPurchases]]/Table1_1[[#This Row],[Total_Purchases]]))),2)</f>
        <v>0</v>
      </c>
      <c r="AG6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38" s="6">
        <f ca="1">YEAR(TODAY())-B638</f>
        <v>69</v>
      </c>
      <c r="AI6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38" t="s">
        <v>43</v>
      </c>
    </row>
    <row r="639" spans="1:36" x14ac:dyDescent="0.3">
      <c r="A639">
        <v>3158</v>
      </c>
      <c r="B639">
        <v>1973</v>
      </c>
      <c r="C639" t="s">
        <v>28</v>
      </c>
      <c r="D639" t="s">
        <v>33</v>
      </c>
      <c r="E639">
        <v>32300</v>
      </c>
      <c r="F639">
        <v>1</v>
      </c>
      <c r="G639">
        <v>0</v>
      </c>
      <c r="H639" s="2" t="str">
        <f ca="1">TEXT(Table1_1[[#This Row],[Dt_Customer]],"yyyy-mm-dd")</f>
        <v>2013-01-03</v>
      </c>
      <c r="I639">
        <v>1</v>
      </c>
      <c r="J639">
        <v>13</v>
      </c>
      <c r="K639">
        <v>3</v>
      </c>
      <c r="L639">
        <v>6</v>
      </c>
      <c r="M639">
        <v>6</v>
      </c>
      <c r="N639">
        <v>5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639">
        <f>Table1_1[[#This Row],[NumWebPurchases]]+Table1_1[[#This Row],[NumCatalogPurchases]]+Table1_1[[#This Row],[NumStorePurchases]]</f>
        <v>4</v>
      </c>
      <c r="AD639">
        <f>ROUND(IF(Table1_1[[#This Row],[Total_Purchases]]=0,0,(Table1_1[[#This Row],[Total_Spend]]*(Table1_1[[#This Row],[NumWebPurchases]]/Table1_1[[#This Row],[Total_Purchases]]))),2)</f>
        <v>9.75</v>
      </c>
      <c r="AE639">
        <f>ROUND(IF(Table1_1[[#This Row],[Total_Purchases]]=0,0,(Table1_1[[#This Row],[Total_Spend]]*(Table1_1[[#This Row],[NumStorePurchases]]/Table1_1[[#This Row],[Total_Purchases]]))),2)</f>
        <v>29.25</v>
      </c>
      <c r="AF639">
        <f>ROUND(IF(Table1_1[[#This Row],[Total_Purchases]]=0,0,(Table1_1[[#This Row],[Total_Spend]]*(Table1_1[[#This Row],[NumCatalogPurchases]]/Table1_1[[#This Row],[Total_Purchases]]))),2)</f>
        <v>0</v>
      </c>
      <c r="AG6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39" s="6">
        <f ca="1">YEAR(TODAY())-B639</f>
        <v>53</v>
      </c>
      <c r="AI6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39" t="s">
        <v>30</v>
      </c>
    </row>
    <row r="640" spans="1:36" x14ac:dyDescent="0.3">
      <c r="A640">
        <v>3170</v>
      </c>
      <c r="B640">
        <v>1957</v>
      </c>
      <c r="C640" t="s">
        <v>41</v>
      </c>
      <c r="D640" t="s">
        <v>35</v>
      </c>
      <c r="E640">
        <v>68148</v>
      </c>
      <c r="F640">
        <v>0</v>
      </c>
      <c r="G640">
        <v>0</v>
      </c>
      <c r="H640" s="2" t="str">
        <f ca="1">TEXT(Table1_1[[#This Row],[Dt_Customer]],"yyyy-mm-dd")</f>
        <v>2013-08-31</v>
      </c>
      <c r="I640">
        <v>86</v>
      </c>
      <c r="J640">
        <v>389</v>
      </c>
      <c r="K640">
        <v>66</v>
      </c>
      <c r="L640">
        <v>408</v>
      </c>
      <c r="M640">
        <v>37</v>
      </c>
      <c r="N640">
        <v>57</v>
      </c>
      <c r="O640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f>Table1_1[[#This Row],[MntWines]]+Table1_1[[#This Row],[MntFruits]]+Table1_1[[#This Row],[MntMeatProducts]]+Table1_1[[#This Row],[MntFishProducts]]+Table1_1[[#This Row],[MntSweetProducts]]+Table1_1[[#This Row],[MntGoldProds]]</f>
        <v>1042</v>
      </c>
      <c r="AC640">
        <f>Table1_1[[#This Row],[NumWebPurchases]]+Table1_1[[#This Row],[NumCatalogPurchases]]+Table1_1[[#This Row],[NumStorePurchases]]</f>
        <v>14</v>
      </c>
      <c r="AD640">
        <f>ROUND(IF(Table1_1[[#This Row],[Total_Purchases]]=0,0,(Table1_1[[#This Row],[Total_Spend]]*(Table1_1[[#This Row],[NumWebPurchases]]/Table1_1[[#This Row],[Total_Purchases]]))),2)</f>
        <v>297.70999999999998</v>
      </c>
      <c r="AE640">
        <f>ROUND(IF(Table1_1[[#This Row],[Total_Purchases]]=0,0,(Table1_1[[#This Row],[Total_Spend]]*(Table1_1[[#This Row],[NumStorePurchases]]/Table1_1[[#This Row],[Total_Purchases]]))),2)</f>
        <v>446.57</v>
      </c>
      <c r="AF640">
        <f>ROUND(IF(Table1_1[[#This Row],[Total_Purchases]]=0,0,(Table1_1[[#This Row],[Total_Spend]]*(Table1_1[[#This Row],[NumCatalogPurchases]]/Table1_1[[#This Row],[Total_Purchases]]))),2)</f>
        <v>297.70999999999998</v>
      </c>
      <c r="AG6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40" s="6">
        <f ca="1">YEAR(TODAY())-B640</f>
        <v>69</v>
      </c>
      <c r="AI6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40" t="s">
        <v>30</v>
      </c>
    </row>
    <row r="641" spans="1:36" x14ac:dyDescent="0.3">
      <c r="A641">
        <v>3174</v>
      </c>
      <c r="B641">
        <v>1959</v>
      </c>
      <c r="C641" t="s">
        <v>28</v>
      </c>
      <c r="D641" t="s">
        <v>35</v>
      </c>
      <c r="E641">
        <v>87771</v>
      </c>
      <c r="F641">
        <v>0</v>
      </c>
      <c r="G641">
        <v>1</v>
      </c>
      <c r="H641" s="2" t="str">
        <f ca="1">TEXT(Table1_1[[#This Row],[Dt_Customer]],"yyyy-mm-dd")</f>
        <v>2013-05-22</v>
      </c>
      <c r="I641">
        <v>61</v>
      </c>
      <c r="J641">
        <v>1492</v>
      </c>
      <c r="K641">
        <v>38</v>
      </c>
      <c r="L641">
        <v>287</v>
      </c>
      <c r="M641">
        <v>50</v>
      </c>
      <c r="N641">
        <v>57</v>
      </c>
      <c r="O641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0</v>
      </c>
      <c r="AB641">
        <f>Table1_1[[#This Row],[MntWines]]+Table1_1[[#This Row],[MntFruits]]+Table1_1[[#This Row],[MntMeatProducts]]+Table1_1[[#This Row],[MntFishProducts]]+Table1_1[[#This Row],[MntSweetProducts]]+Table1_1[[#This Row],[MntGoldProds]]</f>
        <v>1957</v>
      </c>
      <c r="AC641">
        <f>Table1_1[[#This Row],[NumWebPurchases]]+Table1_1[[#This Row],[NumCatalogPurchases]]+Table1_1[[#This Row],[NumStorePurchases]]</f>
        <v>19</v>
      </c>
      <c r="AD641">
        <f>ROUND(IF(Table1_1[[#This Row],[Total_Purchases]]=0,0,(Table1_1[[#This Row],[Total_Spend]]*(Table1_1[[#This Row],[NumWebPurchases]]/Table1_1[[#This Row],[Total_Purchases]]))),2)</f>
        <v>515</v>
      </c>
      <c r="AE641">
        <f>ROUND(IF(Table1_1[[#This Row],[Total_Purchases]]=0,0,(Table1_1[[#This Row],[Total_Spend]]*(Table1_1[[#This Row],[NumStorePurchases]]/Table1_1[[#This Row],[Total_Purchases]]))),2)</f>
        <v>412</v>
      </c>
      <c r="AF641">
        <f>ROUND(IF(Table1_1[[#This Row],[Total_Purchases]]=0,0,(Table1_1[[#This Row],[Total_Spend]]*(Table1_1[[#This Row],[NumCatalogPurchases]]/Table1_1[[#This Row],[Total_Purchases]]))),2)</f>
        <v>1030</v>
      </c>
      <c r="AG6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41" s="6">
        <f ca="1">YEAR(TODAY())-B641</f>
        <v>67</v>
      </c>
      <c r="AI6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41" t="s">
        <v>30</v>
      </c>
    </row>
    <row r="642" spans="1:36" x14ac:dyDescent="0.3">
      <c r="A642">
        <v>3179</v>
      </c>
      <c r="B642">
        <v>1980</v>
      </c>
      <c r="C642" t="s">
        <v>28</v>
      </c>
      <c r="D642" t="s">
        <v>31</v>
      </c>
      <c r="E642">
        <v>81741</v>
      </c>
      <c r="F642">
        <v>0</v>
      </c>
      <c r="G642">
        <v>0</v>
      </c>
      <c r="H642" s="2" t="str">
        <f ca="1">TEXT(Table1_1[[#This Row],[Dt_Customer]],"yyyy-mm-dd")</f>
        <v>2013-06-16</v>
      </c>
      <c r="I642">
        <v>75</v>
      </c>
      <c r="J642">
        <v>249</v>
      </c>
      <c r="K642">
        <v>153</v>
      </c>
      <c r="L642">
        <v>940</v>
      </c>
      <c r="M642">
        <v>58</v>
      </c>
      <c r="N642">
        <v>134</v>
      </c>
      <c r="O64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f>Table1_1[[#This Row],[MntWines]]+Table1_1[[#This Row],[MntFruits]]+Table1_1[[#This Row],[MntMeatProducts]]+Table1_1[[#This Row],[MntFishProducts]]+Table1_1[[#This Row],[MntSweetProducts]]+Table1_1[[#This Row],[MntGoldProds]]</f>
        <v>1572</v>
      </c>
      <c r="AC642">
        <f>Table1_1[[#This Row],[NumWebPurchases]]+Table1_1[[#This Row],[NumCatalogPurchases]]+Table1_1[[#This Row],[NumStorePurchases]]</f>
        <v>19</v>
      </c>
      <c r="AD642">
        <f>ROUND(IF(Table1_1[[#This Row],[Total_Purchases]]=0,0,(Table1_1[[#This Row],[Total_Spend]]*(Table1_1[[#This Row],[NumWebPurchases]]/Table1_1[[#This Row],[Total_Purchases]]))),2)</f>
        <v>496.42</v>
      </c>
      <c r="AE642">
        <f>ROUND(IF(Table1_1[[#This Row],[Total_Purchases]]=0,0,(Table1_1[[#This Row],[Total_Spend]]*(Table1_1[[#This Row],[NumStorePurchases]]/Table1_1[[#This Row],[Total_Purchases]]))),2)</f>
        <v>579.16</v>
      </c>
      <c r="AF642">
        <f>ROUND(IF(Table1_1[[#This Row],[Total_Purchases]]=0,0,(Table1_1[[#This Row],[Total_Spend]]*(Table1_1[[#This Row],[NumCatalogPurchases]]/Table1_1[[#This Row],[Total_Purchases]]))),2)</f>
        <v>496.42</v>
      </c>
      <c r="AG6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42" s="6">
        <f ca="1">YEAR(TODAY())-B642</f>
        <v>46</v>
      </c>
      <c r="AI6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2" t="s">
        <v>30</v>
      </c>
    </row>
    <row r="643" spans="1:36" x14ac:dyDescent="0.3">
      <c r="A643">
        <v>3182</v>
      </c>
      <c r="B643">
        <v>1973</v>
      </c>
      <c r="C643" t="s">
        <v>37</v>
      </c>
      <c r="D643" t="s">
        <v>31</v>
      </c>
      <c r="E643">
        <v>46854</v>
      </c>
      <c r="F643">
        <v>1</v>
      </c>
      <c r="G643">
        <v>1</v>
      </c>
      <c r="H643" s="2" t="str">
        <f ca="1">TEXT(Table1_1[[#This Row],[Dt_Customer]],"yyyy-mm-dd")</f>
        <v>2014-03-31</v>
      </c>
      <c r="I643">
        <v>81</v>
      </c>
      <c r="J643">
        <v>96</v>
      </c>
      <c r="K643">
        <v>1</v>
      </c>
      <c r="L643">
        <v>79</v>
      </c>
      <c r="M643">
        <v>7</v>
      </c>
      <c r="N643">
        <v>1</v>
      </c>
      <c r="O643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f>Table1_1[[#This Row],[MntWines]]+Table1_1[[#This Row],[MntFruits]]+Table1_1[[#This Row],[MntMeatProducts]]+Table1_1[[#This Row],[MntFishProducts]]+Table1_1[[#This Row],[MntSweetProducts]]+Table1_1[[#This Row],[MntGoldProds]]</f>
        <v>263</v>
      </c>
      <c r="AC643">
        <f>Table1_1[[#This Row],[NumWebPurchases]]+Table1_1[[#This Row],[NumCatalogPurchases]]+Table1_1[[#This Row],[NumStorePurchases]]</f>
        <v>9</v>
      </c>
      <c r="AD643">
        <f>ROUND(IF(Table1_1[[#This Row],[Total_Purchases]]=0,0,(Table1_1[[#This Row],[Total_Spend]]*(Table1_1[[#This Row],[NumWebPurchases]]/Table1_1[[#This Row],[Total_Purchases]]))),2)</f>
        <v>146.11000000000001</v>
      </c>
      <c r="AE643">
        <f>ROUND(IF(Table1_1[[#This Row],[Total_Purchases]]=0,0,(Table1_1[[#This Row],[Total_Spend]]*(Table1_1[[#This Row],[NumStorePurchases]]/Table1_1[[#This Row],[Total_Purchases]]))),2)</f>
        <v>87.67</v>
      </c>
      <c r="AF643">
        <f>ROUND(IF(Table1_1[[#This Row],[Total_Purchases]]=0,0,(Table1_1[[#This Row],[Total_Spend]]*(Table1_1[[#This Row],[NumCatalogPurchases]]/Table1_1[[#This Row],[Total_Purchases]]))),2)</f>
        <v>29.22</v>
      </c>
      <c r="AG6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43" s="6">
        <f ca="1">YEAR(TODAY())-B643</f>
        <v>53</v>
      </c>
      <c r="AI6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3" t="s">
        <v>40</v>
      </c>
    </row>
    <row r="644" spans="1:36" x14ac:dyDescent="0.3">
      <c r="A644">
        <v>3194</v>
      </c>
      <c r="B644">
        <v>1974</v>
      </c>
      <c r="C644" t="s">
        <v>37</v>
      </c>
      <c r="D644" t="s">
        <v>31</v>
      </c>
      <c r="E644">
        <v>71466</v>
      </c>
      <c r="F644">
        <v>0</v>
      </c>
      <c r="G644">
        <v>0</v>
      </c>
      <c r="H644" s="2" t="str">
        <f ca="1">TEXT(Table1_1[[#This Row],[Dt_Customer]],"yyyy-mm-dd")</f>
        <v>2014-04-05</v>
      </c>
      <c r="I644">
        <v>86</v>
      </c>
      <c r="J644">
        <v>412</v>
      </c>
      <c r="K644">
        <v>12</v>
      </c>
      <c r="L644">
        <v>546</v>
      </c>
      <c r="M644">
        <v>78</v>
      </c>
      <c r="N644">
        <v>182</v>
      </c>
      <c r="O644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f>Table1_1[[#This Row],[MntWines]]+Table1_1[[#This Row],[MntFruits]]+Table1_1[[#This Row],[MntMeatProducts]]+Table1_1[[#This Row],[MntFishProducts]]+Table1_1[[#This Row],[MntSweetProducts]]+Table1_1[[#This Row],[MntGoldProds]]</f>
        <v>1230</v>
      </c>
      <c r="AC644">
        <f>Table1_1[[#This Row],[NumWebPurchases]]+Table1_1[[#This Row],[NumCatalogPurchases]]+Table1_1[[#This Row],[NumStorePurchases]]</f>
        <v>18</v>
      </c>
      <c r="AD644">
        <f>ROUND(IF(Table1_1[[#This Row],[Total_Purchases]]=0,0,(Table1_1[[#This Row],[Total_Spend]]*(Table1_1[[#This Row],[NumWebPurchases]]/Table1_1[[#This Row],[Total_Purchases]]))),2)</f>
        <v>273.33</v>
      </c>
      <c r="AE644">
        <f>ROUND(IF(Table1_1[[#This Row],[Total_Purchases]]=0,0,(Table1_1[[#This Row],[Total_Spend]]*(Table1_1[[#This Row],[NumStorePurchases]]/Table1_1[[#This Row],[Total_Purchases]]))),2)</f>
        <v>683.33</v>
      </c>
      <c r="AF644">
        <f>ROUND(IF(Table1_1[[#This Row],[Total_Purchases]]=0,0,(Table1_1[[#This Row],[Total_Spend]]*(Table1_1[[#This Row],[NumCatalogPurchases]]/Table1_1[[#This Row],[Total_Purchases]]))),2)</f>
        <v>273.33</v>
      </c>
      <c r="AG6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44" s="6">
        <f ca="1">YEAR(TODAY())-B644</f>
        <v>52</v>
      </c>
      <c r="AI6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4" t="s">
        <v>32</v>
      </c>
    </row>
    <row r="645" spans="1:36" x14ac:dyDescent="0.3">
      <c r="A645">
        <v>3197</v>
      </c>
      <c r="B645">
        <v>1980</v>
      </c>
      <c r="C645" t="s">
        <v>28</v>
      </c>
      <c r="D645" t="s">
        <v>33</v>
      </c>
      <c r="E645">
        <v>77353</v>
      </c>
      <c r="F645">
        <v>0</v>
      </c>
      <c r="G645">
        <v>1</v>
      </c>
      <c r="H645" s="2" t="str">
        <f ca="1">TEXT(Table1_1[[#This Row],[Dt_Customer]],"yyyy-mm-dd")</f>
        <v>2013-12-16</v>
      </c>
      <c r="I645">
        <v>38</v>
      </c>
      <c r="J645">
        <v>275</v>
      </c>
      <c r="K645">
        <v>59</v>
      </c>
      <c r="L645">
        <v>107</v>
      </c>
      <c r="M645">
        <v>69</v>
      </c>
      <c r="N645">
        <v>101</v>
      </c>
      <c r="O645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f>Table1_1[[#This Row],[MntWines]]+Table1_1[[#This Row],[MntFruits]]+Table1_1[[#This Row],[MntMeatProducts]]+Table1_1[[#This Row],[MntFishProducts]]+Table1_1[[#This Row],[MntSweetProducts]]+Table1_1[[#This Row],[MntGoldProds]]</f>
        <v>670</v>
      </c>
      <c r="AC645">
        <f>Table1_1[[#This Row],[NumWebPurchases]]+Table1_1[[#This Row],[NumCatalogPurchases]]+Table1_1[[#This Row],[NumStorePurchases]]</f>
        <v>18</v>
      </c>
      <c r="AD645">
        <f>ROUND(IF(Table1_1[[#This Row],[Total_Purchases]]=0,0,(Table1_1[[#This Row],[Total_Spend]]*(Table1_1[[#This Row],[NumWebPurchases]]/Table1_1[[#This Row],[Total_Purchases]]))),2)</f>
        <v>223.33</v>
      </c>
      <c r="AE645">
        <f>ROUND(IF(Table1_1[[#This Row],[Total_Purchases]]=0,0,(Table1_1[[#This Row],[Total_Spend]]*(Table1_1[[#This Row],[NumStorePurchases]]/Table1_1[[#This Row],[Total_Purchases]]))),2)</f>
        <v>297.77999999999997</v>
      </c>
      <c r="AF645">
        <f>ROUND(IF(Table1_1[[#This Row],[Total_Purchases]]=0,0,(Table1_1[[#This Row],[Total_Spend]]*(Table1_1[[#This Row],[NumCatalogPurchases]]/Table1_1[[#This Row],[Total_Purchases]]))),2)</f>
        <v>148.88999999999999</v>
      </c>
      <c r="AG6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45" s="6">
        <f ca="1">YEAR(TODAY())-B645</f>
        <v>46</v>
      </c>
      <c r="AI6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5" t="s">
        <v>30</v>
      </c>
    </row>
    <row r="646" spans="1:36" x14ac:dyDescent="0.3">
      <c r="A646">
        <v>3202</v>
      </c>
      <c r="B646">
        <v>1987</v>
      </c>
      <c r="C646" t="s">
        <v>37</v>
      </c>
      <c r="D646" t="s">
        <v>33</v>
      </c>
      <c r="E646">
        <v>51563</v>
      </c>
      <c r="F646">
        <v>0</v>
      </c>
      <c r="G646">
        <v>0</v>
      </c>
      <c r="H646" s="2" t="str">
        <f ca="1">TEXT(Table1_1[[#This Row],[Dt_Customer]],"yyyy-mm-dd")</f>
        <v>2012-10-01</v>
      </c>
      <c r="I646">
        <v>60</v>
      </c>
      <c r="J646">
        <v>1166</v>
      </c>
      <c r="K646">
        <v>0</v>
      </c>
      <c r="L646">
        <v>48</v>
      </c>
      <c r="M646">
        <v>0</v>
      </c>
      <c r="N646">
        <v>0</v>
      </c>
      <c r="O646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f>Table1_1[[#This Row],[MntWines]]+Table1_1[[#This Row],[MntFruits]]+Table1_1[[#This Row],[MntMeatProducts]]+Table1_1[[#This Row],[MntFishProducts]]+Table1_1[[#This Row],[MntSweetProducts]]+Table1_1[[#This Row],[MntGoldProds]]</f>
        <v>1250</v>
      </c>
      <c r="AC646">
        <f>Table1_1[[#This Row],[NumWebPurchases]]+Table1_1[[#This Row],[NumCatalogPurchases]]+Table1_1[[#This Row],[NumStorePurchases]]</f>
        <v>18</v>
      </c>
      <c r="AD646">
        <f>ROUND(IF(Table1_1[[#This Row],[Total_Purchases]]=0,0,(Table1_1[[#This Row],[Total_Spend]]*(Table1_1[[#This Row],[NumWebPurchases]]/Table1_1[[#This Row],[Total_Purchases]]))),2)</f>
        <v>277.77999999999997</v>
      </c>
      <c r="AE646">
        <f>ROUND(IF(Table1_1[[#This Row],[Total_Purchases]]=0,0,(Table1_1[[#This Row],[Total_Spend]]*(Table1_1[[#This Row],[NumStorePurchases]]/Table1_1[[#This Row],[Total_Purchases]]))),2)</f>
        <v>694.44</v>
      </c>
      <c r="AF646">
        <f>ROUND(IF(Table1_1[[#This Row],[Total_Purchases]]=0,0,(Table1_1[[#This Row],[Total_Spend]]*(Table1_1[[#This Row],[NumCatalogPurchases]]/Table1_1[[#This Row],[Total_Purchases]]))),2)</f>
        <v>277.77999999999997</v>
      </c>
      <c r="AG6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46" s="6">
        <f ca="1">YEAR(TODAY())-B646</f>
        <v>39</v>
      </c>
      <c r="AI6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46" t="s">
        <v>43</v>
      </c>
    </row>
    <row r="647" spans="1:36" x14ac:dyDescent="0.3">
      <c r="A647">
        <v>3220</v>
      </c>
      <c r="B647">
        <v>1983</v>
      </c>
      <c r="C647" t="s">
        <v>28</v>
      </c>
      <c r="D647" t="s">
        <v>33</v>
      </c>
      <c r="E647">
        <v>39922</v>
      </c>
      <c r="F647">
        <v>1</v>
      </c>
      <c r="G647">
        <v>0</v>
      </c>
      <c r="H647" s="2" t="str">
        <f ca="1">TEXT(Table1_1[[#This Row],[Dt_Customer]],"yyyy-mm-dd")</f>
        <v>2013-02-14</v>
      </c>
      <c r="I647">
        <v>30</v>
      </c>
      <c r="J647">
        <v>29</v>
      </c>
      <c r="K647">
        <v>12</v>
      </c>
      <c r="L647">
        <v>59</v>
      </c>
      <c r="M647">
        <v>19</v>
      </c>
      <c r="N647">
        <v>1</v>
      </c>
      <c r="O647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f>Table1_1[[#This Row],[MntWines]]+Table1_1[[#This Row],[MntFruits]]+Table1_1[[#This Row],[MntMeatProducts]]+Table1_1[[#This Row],[MntFishProducts]]+Table1_1[[#This Row],[MntSweetProducts]]+Table1_1[[#This Row],[MntGoldProds]]</f>
        <v>156</v>
      </c>
      <c r="AC647">
        <f>Table1_1[[#This Row],[NumWebPurchases]]+Table1_1[[#This Row],[NumCatalogPurchases]]+Table1_1[[#This Row],[NumStorePurchases]]</f>
        <v>7</v>
      </c>
      <c r="AD647">
        <f>ROUND(IF(Table1_1[[#This Row],[Total_Purchases]]=0,0,(Table1_1[[#This Row],[Total_Spend]]*(Table1_1[[#This Row],[NumWebPurchases]]/Table1_1[[#This Row],[Total_Purchases]]))),2)</f>
        <v>66.86</v>
      </c>
      <c r="AE647">
        <f>ROUND(IF(Table1_1[[#This Row],[Total_Purchases]]=0,0,(Table1_1[[#This Row],[Total_Spend]]*(Table1_1[[#This Row],[NumStorePurchases]]/Table1_1[[#This Row],[Total_Purchases]]))),2)</f>
        <v>89.14</v>
      </c>
      <c r="AF647">
        <f>ROUND(IF(Table1_1[[#This Row],[Total_Purchases]]=0,0,(Table1_1[[#This Row],[Total_Spend]]*(Table1_1[[#This Row],[NumCatalogPurchases]]/Table1_1[[#This Row],[Total_Purchases]]))),2)</f>
        <v>0</v>
      </c>
      <c r="AG6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47" s="6">
        <f ca="1">YEAR(TODAY())-B647</f>
        <v>43</v>
      </c>
      <c r="AI6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7" t="s">
        <v>39</v>
      </c>
    </row>
    <row r="648" spans="1:36" x14ac:dyDescent="0.3">
      <c r="A648">
        <v>3225</v>
      </c>
      <c r="B648">
        <v>1984</v>
      </c>
      <c r="C648" t="s">
        <v>41</v>
      </c>
      <c r="D648" t="s">
        <v>33</v>
      </c>
      <c r="E648">
        <v>42207</v>
      </c>
      <c r="F648">
        <v>1</v>
      </c>
      <c r="G648">
        <v>0</v>
      </c>
      <c r="H648" s="2" t="str">
        <f ca="1">TEXT(Table1_1[[#This Row],[Dt_Customer]],"yyyy-mm-dd")</f>
        <v>2013-04-01</v>
      </c>
      <c r="I648">
        <v>71</v>
      </c>
      <c r="J648">
        <v>116</v>
      </c>
      <c r="K648">
        <v>11</v>
      </c>
      <c r="L648">
        <v>72</v>
      </c>
      <c r="M648">
        <v>3</v>
      </c>
      <c r="N648">
        <v>17</v>
      </c>
      <c r="O648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f>Table1_1[[#This Row],[MntWines]]+Table1_1[[#This Row],[MntFruits]]+Table1_1[[#This Row],[MntMeatProducts]]+Table1_1[[#This Row],[MntFishProducts]]+Table1_1[[#This Row],[MntSweetProducts]]+Table1_1[[#This Row],[MntGoldProds]]</f>
        <v>265</v>
      </c>
      <c r="AC648">
        <f>Table1_1[[#This Row],[NumWebPurchases]]+Table1_1[[#This Row],[NumCatalogPurchases]]+Table1_1[[#This Row],[NumStorePurchases]]</f>
        <v>10</v>
      </c>
      <c r="AD648">
        <f>ROUND(IF(Table1_1[[#This Row],[Total_Purchases]]=0,0,(Table1_1[[#This Row],[Total_Spend]]*(Table1_1[[#This Row],[NumWebPurchases]]/Table1_1[[#This Row],[Total_Purchases]]))),2)</f>
        <v>106</v>
      </c>
      <c r="AE648">
        <f>ROUND(IF(Table1_1[[#This Row],[Total_Purchases]]=0,0,(Table1_1[[#This Row],[Total_Spend]]*(Table1_1[[#This Row],[NumStorePurchases]]/Table1_1[[#This Row],[Total_Purchases]]))),2)</f>
        <v>132.5</v>
      </c>
      <c r="AF648">
        <f>ROUND(IF(Table1_1[[#This Row],[Total_Purchases]]=0,0,(Table1_1[[#This Row],[Total_Spend]]*(Table1_1[[#This Row],[NumCatalogPurchases]]/Table1_1[[#This Row],[Total_Purchases]]))),2)</f>
        <v>26.5</v>
      </c>
      <c r="AG6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48" s="6">
        <f ca="1">YEAR(TODAY())-B648</f>
        <v>42</v>
      </c>
      <c r="AI6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8" t="s">
        <v>30</v>
      </c>
    </row>
    <row r="649" spans="1:36" x14ac:dyDescent="0.3">
      <c r="A649">
        <v>3231</v>
      </c>
      <c r="B649">
        <v>1973</v>
      </c>
      <c r="C649" t="s">
        <v>28</v>
      </c>
      <c r="D649" t="s">
        <v>33</v>
      </c>
      <c r="E649">
        <v>37971</v>
      </c>
      <c r="F649">
        <v>1</v>
      </c>
      <c r="G649">
        <v>0</v>
      </c>
      <c r="H649" s="2" t="str">
        <f ca="1">TEXT(Table1_1[[#This Row],[Dt_Customer]],"yyyy-mm-dd")</f>
        <v>2013-11-25</v>
      </c>
      <c r="I649">
        <v>97</v>
      </c>
      <c r="J649">
        <v>5</v>
      </c>
      <c r="K649">
        <v>4</v>
      </c>
      <c r="L649">
        <v>10</v>
      </c>
      <c r="M649">
        <v>2</v>
      </c>
      <c r="N649">
        <v>2</v>
      </c>
      <c r="O649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649">
        <f>Table1_1[[#This Row],[NumWebPurchases]]+Table1_1[[#This Row],[NumCatalogPurchases]]+Table1_1[[#This Row],[NumStorePurchases]]</f>
        <v>4</v>
      </c>
      <c r="AD649">
        <f>ROUND(IF(Table1_1[[#This Row],[Total_Purchases]]=0,0,(Table1_1[[#This Row],[Total_Spend]]*(Table1_1[[#This Row],[NumWebPurchases]]/Table1_1[[#This Row],[Total_Purchases]]))),2)</f>
        <v>7.5</v>
      </c>
      <c r="AE649">
        <f>ROUND(IF(Table1_1[[#This Row],[Total_Purchases]]=0,0,(Table1_1[[#This Row],[Total_Spend]]*(Table1_1[[#This Row],[NumStorePurchases]]/Table1_1[[#This Row],[Total_Purchases]]))),2)</f>
        <v>22.5</v>
      </c>
      <c r="AF649">
        <f>ROUND(IF(Table1_1[[#This Row],[Total_Purchases]]=0,0,(Table1_1[[#This Row],[Total_Spend]]*(Table1_1[[#This Row],[NumCatalogPurchases]]/Table1_1[[#This Row],[Total_Purchases]]))),2)</f>
        <v>0</v>
      </c>
      <c r="AG6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49" s="6">
        <f ca="1">YEAR(TODAY())-B649</f>
        <v>53</v>
      </c>
      <c r="AI6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49" t="s">
        <v>34</v>
      </c>
    </row>
    <row r="650" spans="1:36" x14ac:dyDescent="0.3">
      <c r="A650">
        <v>3233</v>
      </c>
      <c r="B650">
        <v>1965</v>
      </c>
      <c r="C650" t="s">
        <v>37</v>
      </c>
      <c r="D650" t="s">
        <v>33</v>
      </c>
      <c r="E650">
        <v>62745</v>
      </c>
      <c r="F650">
        <v>0</v>
      </c>
      <c r="G650">
        <v>1</v>
      </c>
      <c r="H650" s="2" t="str">
        <f ca="1">TEXT(Table1_1[[#This Row],[Dt_Customer]],"yyyy-mm-dd")</f>
        <v>2013-03-23</v>
      </c>
      <c r="I650">
        <v>89</v>
      </c>
      <c r="J650">
        <v>562</v>
      </c>
      <c r="K650">
        <v>21</v>
      </c>
      <c r="L650">
        <v>464</v>
      </c>
      <c r="M650">
        <v>28</v>
      </c>
      <c r="N650">
        <v>10</v>
      </c>
      <c r="O650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f>Table1_1[[#This Row],[MntWines]]+Table1_1[[#This Row],[MntFruits]]+Table1_1[[#This Row],[MntMeatProducts]]+Table1_1[[#This Row],[MntFishProducts]]+Table1_1[[#This Row],[MntSweetProducts]]+Table1_1[[#This Row],[MntGoldProds]]</f>
        <v>1117</v>
      </c>
      <c r="AC650">
        <f>Table1_1[[#This Row],[NumWebPurchases]]+Table1_1[[#This Row],[NumCatalogPurchases]]+Table1_1[[#This Row],[NumStorePurchases]]</f>
        <v>26</v>
      </c>
      <c r="AD650">
        <f>ROUND(IF(Table1_1[[#This Row],[Total_Purchases]]=0,0,(Table1_1[[#This Row],[Total_Spend]]*(Table1_1[[#This Row],[NumWebPurchases]]/Table1_1[[#This Row],[Total_Purchases]]))),2)</f>
        <v>300.73</v>
      </c>
      <c r="AE650">
        <f>ROUND(IF(Table1_1[[#This Row],[Total_Purchases]]=0,0,(Table1_1[[#This Row],[Total_Spend]]*(Table1_1[[#This Row],[NumStorePurchases]]/Table1_1[[#This Row],[Total_Purchases]]))),2)</f>
        <v>472.58</v>
      </c>
      <c r="AF650">
        <f>ROUND(IF(Table1_1[[#This Row],[Total_Purchases]]=0,0,(Table1_1[[#This Row],[Total_Spend]]*(Table1_1[[#This Row],[NumCatalogPurchases]]/Table1_1[[#This Row],[Total_Purchases]]))),2)</f>
        <v>343.69</v>
      </c>
      <c r="AG6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50" s="6">
        <f ca="1">YEAR(TODAY())-B650</f>
        <v>61</v>
      </c>
      <c r="AI6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0" t="s">
        <v>43</v>
      </c>
    </row>
    <row r="651" spans="1:36" x14ac:dyDescent="0.3">
      <c r="A651">
        <v>3254</v>
      </c>
      <c r="B651">
        <v>1971</v>
      </c>
      <c r="C651" t="s">
        <v>28</v>
      </c>
      <c r="D651" t="s">
        <v>33</v>
      </c>
      <c r="E651">
        <v>70886</v>
      </c>
      <c r="F651">
        <v>1</v>
      </c>
      <c r="G651">
        <v>0</v>
      </c>
      <c r="H651" s="2" t="str">
        <f ca="1">TEXT(Table1_1[[#This Row],[Dt_Customer]],"yyyy-mm-dd")</f>
        <v>2013-10-14</v>
      </c>
      <c r="I651">
        <v>65</v>
      </c>
      <c r="J651">
        <v>407</v>
      </c>
      <c r="K651">
        <v>70</v>
      </c>
      <c r="L651">
        <v>239</v>
      </c>
      <c r="M651">
        <v>103</v>
      </c>
      <c r="N651">
        <v>88</v>
      </c>
      <c r="O651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f>Table1_1[[#This Row],[MntWines]]+Table1_1[[#This Row],[MntFruits]]+Table1_1[[#This Row],[MntMeatProducts]]+Table1_1[[#This Row],[MntFishProducts]]+Table1_1[[#This Row],[MntSweetProducts]]+Table1_1[[#This Row],[MntGoldProds]]</f>
        <v>960</v>
      </c>
      <c r="AC651">
        <f>Table1_1[[#This Row],[NumWebPurchases]]+Table1_1[[#This Row],[NumCatalogPurchases]]+Table1_1[[#This Row],[NumStorePurchases]]</f>
        <v>13</v>
      </c>
      <c r="AD651">
        <f>ROUND(IF(Table1_1[[#This Row],[Total_Purchases]]=0,0,(Table1_1[[#This Row],[Total_Spend]]*(Table1_1[[#This Row],[NumWebPurchases]]/Table1_1[[#This Row],[Total_Purchases]]))),2)</f>
        <v>369.23</v>
      </c>
      <c r="AE651">
        <f>ROUND(IF(Table1_1[[#This Row],[Total_Purchases]]=0,0,(Table1_1[[#This Row],[Total_Spend]]*(Table1_1[[#This Row],[NumStorePurchases]]/Table1_1[[#This Row],[Total_Purchases]]))),2)</f>
        <v>295.38</v>
      </c>
      <c r="AF651">
        <f>ROUND(IF(Table1_1[[#This Row],[Total_Purchases]]=0,0,(Table1_1[[#This Row],[Total_Spend]]*(Table1_1[[#This Row],[NumCatalogPurchases]]/Table1_1[[#This Row],[Total_Purchases]]))),2)</f>
        <v>295.38</v>
      </c>
      <c r="AG6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51" s="6">
        <f ca="1">YEAR(TODAY())-B651</f>
        <v>55</v>
      </c>
      <c r="AI6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1" t="s">
        <v>30</v>
      </c>
    </row>
    <row r="652" spans="1:36" x14ac:dyDescent="0.3">
      <c r="A652">
        <v>3262</v>
      </c>
      <c r="B652">
        <v>1958</v>
      </c>
      <c r="C652" t="s">
        <v>28</v>
      </c>
      <c r="D652" t="s">
        <v>31</v>
      </c>
      <c r="E652">
        <v>68281</v>
      </c>
      <c r="F652">
        <v>0</v>
      </c>
      <c r="G652">
        <v>0</v>
      </c>
      <c r="H652" s="2" t="str">
        <f ca="1">TEXT(Table1_1[[#This Row],[Dt_Customer]],"yyyy-mm-dd")</f>
        <v>2012-08-07</v>
      </c>
      <c r="I652">
        <v>31</v>
      </c>
      <c r="J652">
        <v>995</v>
      </c>
      <c r="K652">
        <v>112</v>
      </c>
      <c r="L652">
        <v>417</v>
      </c>
      <c r="M652">
        <v>42</v>
      </c>
      <c r="N652">
        <v>48</v>
      </c>
      <c r="O65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f>Table1_1[[#This Row],[MntWines]]+Table1_1[[#This Row],[MntFruits]]+Table1_1[[#This Row],[MntMeatProducts]]+Table1_1[[#This Row],[MntFishProducts]]+Table1_1[[#This Row],[MntSweetProducts]]+Table1_1[[#This Row],[MntGoldProds]]</f>
        <v>1655</v>
      </c>
      <c r="AC652">
        <f>Table1_1[[#This Row],[NumWebPurchases]]+Table1_1[[#This Row],[NumCatalogPurchases]]+Table1_1[[#This Row],[NumStorePurchases]]</f>
        <v>24</v>
      </c>
      <c r="AD652">
        <f>ROUND(IF(Table1_1[[#This Row],[Total_Purchases]]=0,0,(Table1_1[[#This Row],[Total_Spend]]*(Table1_1[[#This Row],[NumWebPurchases]]/Table1_1[[#This Row],[Total_Purchases]]))),2)</f>
        <v>137.91999999999999</v>
      </c>
      <c r="AE652">
        <f>ROUND(IF(Table1_1[[#This Row],[Total_Purchases]]=0,0,(Table1_1[[#This Row],[Total_Spend]]*(Table1_1[[#This Row],[NumStorePurchases]]/Table1_1[[#This Row],[Total_Purchases]]))),2)</f>
        <v>896.46</v>
      </c>
      <c r="AF652">
        <f>ROUND(IF(Table1_1[[#This Row],[Total_Purchases]]=0,0,(Table1_1[[#This Row],[Total_Spend]]*(Table1_1[[#This Row],[NumCatalogPurchases]]/Table1_1[[#This Row],[Total_Purchases]]))),2)</f>
        <v>620.63</v>
      </c>
      <c r="AG6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52" s="6">
        <f ca="1">YEAR(TODAY())-B652</f>
        <v>68</v>
      </c>
      <c r="AI6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2" t="s">
        <v>30</v>
      </c>
    </row>
    <row r="653" spans="1:36" x14ac:dyDescent="0.3">
      <c r="A653">
        <v>3265</v>
      </c>
      <c r="B653">
        <v>1959</v>
      </c>
      <c r="C653" t="s">
        <v>28</v>
      </c>
      <c r="D653" t="s">
        <v>33</v>
      </c>
      <c r="E653">
        <v>35701</v>
      </c>
      <c r="F653">
        <v>0</v>
      </c>
      <c r="G653">
        <v>0</v>
      </c>
      <c r="H653" s="2" t="str">
        <f ca="1">TEXT(Table1_1[[#This Row],[Dt_Customer]],"yyyy-mm-dd")</f>
        <v>2013-03-19</v>
      </c>
      <c r="I653">
        <v>36</v>
      </c>
      <c r="J653">
        <v>21</v>
      </c>
      <c r="K653">
        <v>1</v>
      </c>
      <c r="L653">
        <v>9</v>
      </c>
      <c r="M653">
        <v>7</v>
      </c>
      <c r="N653">
        <v>3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653">
        <f>Table1_1[[#This Row],[NumWebPurchases]]+Table1_1[[#This Row],[NumCatalogPurchases]]+Table1_1[[#This Row],[NumStorePurchases]]</f>
        <v>4</v>
      </c>
      <c r="AD653">
        <f>ROUND(IF(Table1_1[[#This Row],[Total_Purchases]]=0,0,(Table1_1[[#This Row],[Total_Spend]]*(Table1_1[[#This Row],[NumWebPurchases]]/Table1_1[[#This Row],[Total_Purchases]]))),2)</f>
        <v>11.5</v>
      </c>
      <c r="AE653">
        <f>ROUND(IF(Table1_1[[#This Row],[Total_Purchases]]=0,0,(Table1_1[[#This Row],[Total_Spend]]*(Table1_1[[#This Row],[NumStorePurchases]]/Table1_1[[#This Row],[Total_Purchases]]))),2)</f>
        <v>34.5</v>
      </c>
      <c r="AF653">
        <f>ROUND(IF(Table1_1[[#This Row],[Total_Purchases]]=0,0,(Table1_1[[#This Row],[Total_Spend]]*(Table1_1[[#This Row],[NumCatalogPurchases]]/Table1_1[[#This Row],[Total_Purchases]]))),2)</f>
        <v>0</v>
      </c>
      <c r="AG6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53" s="6">
        <f ca="1">YEAR(TODAY())-B653</f>
        <v>67</v>
      </c>
      <c r="AI6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3" t="s">
        <v>30</v>
      </c>
    </row>
    <row r="654" spans="1:36" x14ac:dyDescent="0.3">
      <c r="A654">
        <v>3266</v>
      </c>
      <c r="B654">
        <v>1964</v>
      </c>
      <c r="C654" t="s">
        <v>28</v>
      </c>
      <c r="D654" t="s">
        <v>33</v>
      </c>
      <c r="E654">
        <v>42523</v>
      </c>
      <c r="F654">
        <v>0</v>
      </c>
      <c r="G654">
        <v>0</v>
      </c>
      <c r="H654" s="2" t="str">
        <f ca="1">TEXT(Table1_1[[#This Row],[Dt_Customer]],"yyyy-mm-dd")</f>
        <v>2014-04-23</v>
      </c>
      <c r="I654">
        <v>96</v>
      </c>
      <c r="J654">
        <v>14</v>
      </c>
      <c r="K654">
        <v>36</v>
      </c>
      <c r="L654">
        <v>11</v>
      </c>
      <c r="M654">
        <v>3</v>
      </c>
      <c r="N654">
        <v>26</v>
      </c>
      <c r="O654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f>Table1_1[[#This Row],[MntWines]]+Table1_1[[#This Row],[MntFruits]]+Table1_1[[#This Row],[MntMeatProducts]]+Table1_1[[#This Row],[MntFishProducts]]+Table1_1[[#This Row],[MntSweetProducts]]+Table1_1[[#This Row],[MntGoldProds]]</f>
        <v>125</v>
      </c>
      <c r="AC654">
        <f>Table1_1[[#This Row],[NumWebPurchases]]+Table1_1[[#This Row],[NumCatalogPurchases]]+Table1_1[[#This Row],[NumStorePurchases]]</f>
        <v>6</v>
      </c>
      <c r="AD654">
        <f>ROUND(IF(Table1_1[[#This Row],[Total_Purchases]]=0,0,(Table1_1[[#This Row],[Total_Spend]]*(Table1_1[[#This Row],[NumWebPurchases]]/Table1_1[[#This Row],[Total_Purchases]]))),2)</f>
        <v>20.83</v>
      </c>
      <c r="AE654">
        <f>ROUND(IF(Table1_1[[#This Row],[Total_Purchases]]=0,0,(Table1_1[[#This Row],[Total_Spend]]*(Table1_1[[#This Row],[NumStorePurchases]]/Table1_1[[#This Row],[Total_Purchases]]))),2)</f>
        <v>83.33</v>
      </c>
      <c r="AF654">
        <f>ROUND(IF(Table1_1[[#This Row],[Total_Purchases]]=0,0,(Table1_1[[#This Row],[Total_Spend]]*(Table1_1[[#This Row],[NumCatalogPurchases]]/Table1_1[[#This Row],[Total_Purchases]]))),2)</f>
        <v>20.83</v>
      </c>
      <c r="AG6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54" s="6">
        <f ca="1">YEAR(TODAY())-B654</f>
        <v>62</v>
      </c>
      <c r="AI6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4" t="s">
        <v>32</v>
      </c>
    </row>
    <row r="655" spans="1:36" x14ac:dyDescent="0.3">
      <c r="A655">
        <v>3267</v>
      </c>
      <c r="B655">
        <v>1963</v>
      </c>
      <c r="C655" t="s">
        <v>41</v>
      </c>
      <c r="D655" t="s">
        <v>35</v>
      </c>
      <c r="E655">
        <v>57288</v>
      </c>
      <c r="F655">
        <v>0</v>
      </c>
      <c r="G655">
        <v>1</v>
      </c>
      <c r="H655" s="2" t="str">
        <f ca="1">TEXT(Table1_1[[#This Row],[Dt_Customer]],"yyyy-mm-dd")</f>
        <v>2014-06-25</v>
      </c>
      <c r="I655">
        <v>27</v>
      </c>
      <c r="J655">
        <v>527</v>
      </c>
      <c r="K655">
        <v>0</v>
      </c>
      <c r="L655">
        <v>21</v>
      </c>
      <c r="M655">
        <v>0</v>
      </c>
      <c r="N655">
        <v>0</v>
      </c>
      <c r="O655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f>Table1_1[[#This Row],[MntWines]]+Table1_1[[#This Row],[MntFruits]]+Table1_1[[#This Row],[MntMeatProducts]]+Table1_1[[#This Row],[MntFishProducts]]+Table1_1[[#This Row],[MntSweetProducts]]+Table1_1[[#This Row],[MntGoldProds]]</f>
        <v>608</v>
      </c>
      <c r="AC655">
        <f>Table1_1[[#This Row],[NumWebPurchases]]+Table1_1[[#This Row],[NumCatalogPurchases]]+Table1_1[[#This Row],[NumStorePurchases]]</f>
        <v>17</v>
      </c>
      <c r="AD655">
        <f>ROUND(IF(Table1_1[[#This Row],[Total_Purchases]]=0,0,(Table1_1[[#This Row],[Total_Spend]]*(Table1_1[[#This Row],[NumWebPurchases]]/Table1_1[[#This Row],[Total_Purchases]]))),2)</f>
        <v>286.12</v>
      </c>
      <c r="AE655">
        <f>ROUND(IF(Table1_1[[#This Row],[Total_Purchases]]=0,0,(Table1_1[[#This Row],[Total_Spend]]*(Table1_1[[#This Row],[NumStorePurchases]]/Table1_1[[#This Row],[Total_Purchases]]))),2)</f>
        <v>286.12</v>
      </c>
      <c r="AF655">
        <f>ROUND(IF(Table1_1[[#This Row],[Total_Purchases]]=0,0,(Table1_1[[#This Row],[Total_Spend]]*(Table1_1[[#This Row],[NumCatalogPurchases]]/Table1_1[[#This Row],[Total_Purchases]]))),2)</f>
        <v>35.76</v>
      </c>
      <c r="AG6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55" s="6">
        <f ca="1">YEAR(TODAY())-B655</f>
        <v>63</v>
      </c>
      <c r="AI6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5" t="s">
        <v>32</v>
      </c>
    </row>
    <row r="656" spans="1:36" x14ac:dyDescent="0.3">
      <c r="A656">
        <v>3270</v>
      </c>
      <c r="B656">
        <v>1978</v>
      </c>
      <c r="C656" t="s">
        <v>38</v>
      </c>
      <c r="D656" t="s">
        <v>35</v>
      </c>
      <c r="E656">
        <v>17117</v>
      </c>
      <c r="F656">
        <v>1</v>
      </c>
      <c r="G656">
        <v>0</v>
      </c>
      <c r="H656" s="2" t="str">
        <f ca="1">TEXT(Table1_1[[#This Row],[Dt_Customer]],"yyyy-mm-dd")</f>
        <v>2013-01-17</v>
      </c>
      <c r="I656">
        <v>96</v>
      </c>
      <c r="J656">
        <v>12</v>
      </c>
      <c r="K656">
        <v>23</v>
      </c>
      <c r="L656">
        <v>38</v>
      </c>
      <c r="M656">
        <v>30</v>
      </c>
      <c r="N656">
        <v>18</v>
      </c>
      <c r="O656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f>Table1_1[[#This Row],[MntWines]]+Table1_1[[#This Row],[MntFruits]]+Table1_1[[#This Row],[MntMeatProducts]]+Table1_1[[#This Row],[MntFishProducts]]+Table1_1[[#This Row],[MntSweetProducts]]+Table1_1[[#This Row],[MntGoldProds]]</f>
        <v>128</v>
      </c>
      <c r="AC656">
        <f>Table1_1[[#This Row],[NumWebPurchases]]+Table1_1[[#This Row],[NumCatalogPurchases]]+Table1_1[[#This Row],[NumStorePurchases]]</f>
        <v>7</v>
      </c>
      <c r="AD656">
        <f>ROUND(IF(Table1_1[[#This Row],[Total_Purchases]]=0,0,(Table1_1[[#This Row],[Total_Spend]]*(Table1_1[[#This Row],[NumWebPurchases]]/Table1_1[[#This Row],[Total_Purchases]]))),2)</f>
        <v>54.86</v>
      </c>
      <c r="AE656">
        <f>ROUND(IF(Table1_1[[#This Row],[Total_Purchases]]=0,0,(Table1_1[[#This Row],[Total_Spend]]*(Table1_1[[#This Row],[NumStorePurchases]]/Table1_1[[#This Row],[Total_Purchases]]))),2)</f>
        <v>54.86</v>
      </c>
      <c r="AF656">
        <f>ROUND(IF(Table1_1[[#This Row],[Total_Purchases]]=0,0,(Table1_1[[#This Row],[Total_Spend]]*(Table1_1[[#This Row],[NumCatalogPurchases]]/Table1_1[[#This Row],[Total_Purchases]]))),2)</f>
        <v>18.29</v>
      </c>
      <c r="AG6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56" s="6">
        <f ca="1">YEAR(TODAY())-B656</f>
        <v>48</v>
      </c>
      <c r="AI6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56" t="s">
        <v>43</v>
      </c>
    </row>
    <row r="657" spans="1:36" x14ac:dyDescent="0.3">
      <c r="A657">
        <v>3276</v>
      </c>
      <c r="B657">
        <v>1976</v>
      </c>
      <c r="C657" t="s">
        <v>38</v>
      </c>
      <c r="D657" t="s">
        <v>35</v>
      </c>
      <c r="E657">
        <v>36301</v>
      </c>
      <c r="F657">
        <v>1</v>
      </c>
      <c r="G657">
        <v>0</v>
      </c>
      <c r="H657" s="2" t="str">
        <f ca="1">TEXT(Table1_1[[#This Row],[Dt_Customer]],"yyyy-mm-dd")</f>
        <v>2013-10-25</v>
      </c>
      <c r="I657">
        <v>53</v>
      </c>
      <c r="J657">
        <v>11</v>
      </c>
      <c r="K657">
        <v>12</v>
      </c>
      <c r="L657">
        <v>35</v>
      </c>
      <c r="M657">
        <v>3</v>
      </c>
      <c r="N657">
        <v>5</v>
      </c>
      <c r="O657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657">
        <f>Table1_1[[#This Row],[NumWebPurchases]]+Table1_1[[#This Row],[NumCatalogPurchases]]+Table1_1[[#This Row],[NumStorePurchases]]</f>
        <v>6</v>
      </c>
      <c r="AD657">
        <f>ROUND(IF(Table1_1[[#This Row],[Total_Purchases]]=0,0,(Table1_1[[#This Row],[Total_Spend]]*(Table1_1[[#This Row],[NumWebPurchases]]/Table1_1[[#This Row],[Total_Purchases]]))),2)</f>
        <v>39</v>
      </c>
      <c r="AE657">
        <f>ROUND(IF(Table1_1[[#This Row],[Total_Purchases]]=0,0,(Table1_1[[#This Row],[Total_Spend]]*(Table1_1[[#This Row],[NumStorePurchases]]/Table1_1[[#This Row],[Total_Purchases]]))),2)</f>
        <v>39</v>
      </c>
      <c r="AF657">
        <f>ROUND(IF(Table1_1[[#This Row],[Total_Purchases]]=0,0,(Table1_1[[#This Row],[Total_Spend]]*(Table1_1[[#This Row],[NumCatalogPurchases]]/Table1_1[[#This Row],[Total_Purchases]]))),2)</f>
        <v>0</v>
      </c>
      <c r="AG6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57" s="6">
        <f ca="1">YEAR(TODAY())-B657</f>
        <v>50</v>
      </c>
      <c r="AI6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57" t="s">
        <v>43</v>
      </c>
    </row>
    <row r="658" spans="1:36" x14ac:dyDescent="0.3">
      <c r="A658">
        <v>3277</v>
      </c>
      <c r="B658">
        <v>1955</v>
      </c>
      <c r="C658" t="s">
        <v>28</v>
      </c>
      <c r="D658" t="s">
        <v>29</v>
      </c>
      <c r="E658">
        <v>49431</v>
      </c>
      <c r="F658">
        <v>0</v>
      </c>
      <c r="G658">
        <v>1</v>
      </c>
      <c r="H658" s="2" t="str">
        <f ca="1">TEXT(Table1_1[[#This Row],[Dt_Customer]],"yyyy-mm-dd")</f>
        <v>2012-08-03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f>Table1_1[[#This Row],[MntWines]]+Table1_1[[#This Row],[MntFruits]]+Table1_1[[#This Row],[MntMeatProducts]]+Table1_1[[#This Row],[MntFishProducts]]+Table1_1[[#This Row],[MntSweetProducts]]+Table1_1[[#This Row],[MntGoldProds]]</f>
        <v>365</v>
      </c>
      <c r="AC658">
        <f>Table1_1[[#This Row],[NumWebPurchases]]+Table1_1[[#This Row],[NumCatalogPurchases]]+Table1_1[[#This Row],[NumStorePurchases]]</f>
        <v>13</v>
      </c>
      <c r="AD658">
        <f>ROUND(IF(Table1_1[[#This Row],[Total_Purchases]]=0,0,(Table1_1[[#This Row],[Total_Spend]]*(Table1_1[[#This Row],[NumWebPurchases]]/Table1_1[[#This Row],[Total_Purchases]]))),2)</f>
        <v>196.54</v>
      </c>
      <c r="AE658">
        <f>ROUND(IF(Table1_1[[#This Row],[Total_Purchases]]=0,0,(Table1_1[[#This Row],[Total_Spend]]*(Table1_1[[#This Row],[NumStorePurchases]]/Table1_1[[#This Row],[Total_Purchases]]))),2)</f>
        <v>140.38</v>
      </c>
      <c r="AF658">
        <f>ROUND(IF(Table1_1[[#This Row],[Total_Purchases]]=0,0,(Table1_1[[#This Row],[Total_Spend]]*(Table1_1[[#This Row],[NumCatalogPurchases]]/Table1_1[[#This Row],[Total_Purchases]]))),2)</f>
        <v>28.08</v>
      </c>
      <c r="AG6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58" s="6">
        <f ca="1">YEAR(TODAY())-B658</f>
        <v>71</v>
      </c>
      <c r="AI6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58" t="s">
        <v>30</v>
      </c>
    </row>
    <row r="659" spans="1:36" x14ac:dyDescent="0.3">
      <c r="A659">
        <v>3281</v>
      </c>
      <c r="B659">
        <v>1960</v>
      </c>
      <c r="C659" t="s">
        <v>37</v>
      </c>
      <c r="D659" t="s">
        <v>33</v>
      </c>
      <c r="E659">
        <v>49154</v>
      </c>
      <c r="F659">
        <v>1</v>
      </c>
      <c r="G659">
        <v>1</v>
      </c>
      <c r="H659" s="2" t="str">
        <f ca="1">TEXT(Table1_1[[#This Row],[Dt_Customer]],"yyyy-mm-dd")</f>
        <v>2013-11-03</v>
      </c>
      <c r="I659">
        <v>69</v>
      </c>
      <c r="J659">
        <v>206</v>
      </c>
      <c r="K659">
        <v>10</v>
      </c>
      <c r="L659">
        <v>67</v>
      </c>
      <c r="M659">
        <v>30</v>
      </c>
      <c r="N659">
        <v>27</v>
      </c>
      <c r="O659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>Table1_1[[#This Row],[MntWines]]+Table1_1[[#This Row],[MntFruits]]+Table1_1[[#This Row],[MntMeatProducts]]+Table1_1[[#This Row],[MntFishProducts]]+Table1_1[[#This Row],[MntSweetProducts]]+Table1_1[[#This Row],[MntGoldProds]]</f>
        <v>411</v>
      </c>
      <c r="AC659">
        <f>Table1_1[[#This Row],[NumWebPurchases]]+Table1_1[[#This Row],[NumCatalogPurchases]]+Table1_1[[#This Row],[NumStorePurchases]]</f>
        <v>13</v>
      </c>
      <c r="AD659">
        <f>ROUND(IF(Table1_1[[#This Row],[Total_Purchases]]=0,0,(Table1_1[[#This Row],[Total_Spend]]*(Table1_1[[#This Row],[NumWebPurchases]]/Table1_1[[#This Row],[Total_Purchases]]))),2)</f>
        <v>126.46</v>
      </c>
      <c r="AE659">
        <f>ROUND(IF(Table1_1[[#This Row],[Total_Purchases]]=0,0,(Table1_1[[#This Row],[Total_Spend]]*(Table1_1[[#This Row],[NumStorePurchases]]/Table1_1[[#This Row],[Total_Purchases]]))),2)</f>
        <v>252.92</v>
      </c>
      <c r="AF659">
        <f>ROUND(IF(Table1_1[[#This Row],[Total_Purchases]]=0,0,(Table1_1[[#This Row],[Total_Spend]]*(Table1_1[[#This Row],[NumCatalogPurchases]]/Table1_1[[#This Row],[Total_Purchases]]))),2)</f>
        <v>31.62</v>
      </c>
      <c r="AG6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59" s="6">
        <f ca="1">YEAR(TODAY())-B659</f>
        <v>66</v>
      </c>
      <c r="AI6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59" t="s">
        <v>30</v>
      </c>
    </row>
    <row r="660" spans="1:36" x14ac:dyDescent="0.3">
      <c r="A660">
        <v>3283</v>
      </c>
      <c r="B660">
        <v>1972</v>
      </c>
      <c r="C660" t="s">
        <v>38</v>
      </c>
      <c r="D660" t="s">
        <v>33</v>
      </c>
      <c r="E660">
        <v>70932</v>
      </c>
      <c r="F660">
        <v>0</v>
      </c>
      <c r="G660">
        <v>1</v>
      </c>
      <c r="H660" s="2" t="str">
        <f ca="1">TEXT(Table1_1[[#This Row],[Dt_Customer]],"yyyy-mm-dd")</f>
        <v>2014-01-19</v>
      </c>
      <c r="I660">
        <v>57</v>
      </c>
      <c r="J660">
        <v>200</v>
      </c>
      <c r="K660">
        <v>193</v>
      </c>
      <c r="L660">
        <v>100</v>
      </c>
      <c r="M660">
        <v>46</v>
      </c>
      <c r="N660">
        <v>185</v>
      </c>
      <c r="O660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f>Table1_1[[#This Row],[MntWines]]+Table1_1[[#This Row],[MntFruits]]+Table1_1[[#This Row],[MntMeatProducts]]+Table1_1[[#This Row],[MntFishProducts]]+Table1_1[[#This Row],[MntSweetProducts]]+Table1_1[[#This Row],[MntGoldProds]]</f>
        <v>909</v>
      </c>
      <c r="AC660">
        <f>Table1_1[[#This Row],[NumWebPurchases]]+Table1_1[[#This Row],[NumCatalogPurchases]]+Table1_1[[#This Row],[NumStorePurchases]]</f>
        <v>20</v>
      </c>
      <c r="AD660">
        <f>ROUND(IF(Table1_1[[#This Row],[Total_Purchases]]=0,0,(Table1_1[[#This Row],[Total_Spend]]*(Table1_1[[#This Row],[NumWebPurchases]]/Table1_1[[#This Row],[Total_Purchases]]))),2)</f>
        <v>272.7</v>
      </c>
      <c r="AE660">
        <f>ROUND(IF(Table1_1[[#This Row],[Total_Purchases]]=0,0,(Table1_1[[#This Row],[Total_Spend]]*(Table1_1[[#This Row],[NumStorePurchases]]/Table1_1[[#This Row],[Total_Purchases]]))),2)</f>
        <v>545.4</v>
      </c>
      <c r="AF660">
        <f>ROUND(IF(Table1_1[[#This Row],[Total_Purchases]]=0,0,(Table1_1[[#This Row],[Total_Spend]]*(Table1_1[[#This Row],[NumCatalogPurchases]]/Table1_1[[#This Row],[Total_Purchases]]))),2)</f>
        <v>90.9</v>
      </c>
      <c r="AG6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60" s="6">
        <f ca="1">YEAR(TODAY())-B660</f>
        <v>54</v>
      </c>
      <c r="AI6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60" t="s">
        <v>30</v>
      </c>
    </row>
    <row r="661" spans="1:36" x14ac:dyDescent="0.3">
      <c r="A661">
        <v>3286</v>
      </c>
      <c r="B661">
        <v>1967</v>
      </c>
      <c r="C661" t="s">
        <v>37</v>
      </c>
      <c r="D661" t="s">
        <v>29</v>
      </c>
      <c r="E661">
        <v>26642</v>
      </c>
      <c r="F661">
        <v>1</v>
      </c>
      <c r="G661">
        <v>0</v>
      </c>
      <c r="H661" s="2" t="str">
        <f ca="1">TEXT(Table1_1[[#This Row],[Dt_Customer]],"yyyy-mm-dd")</f>
        <v>2014-03-01</v>
      </c>
      <c r="I661">
        <v>71</v>
      </c>
      <c r="J661">
        <v>13</v>
      </c>
      <c r="K661">
        <v>2</v>
      </c>
      <c r="L661">
        <v>15</v>
      </c>
      <c r="M661">
        <v>2</v>
      </c>
      <c r="N661">
        <v>2</v>
      </c>
      <c r="O661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661">
        <f>Table1_1[[#This Row],[NumWebPurchases]]+Table1_1[[#This Row],[NumCatalogPurchases]]+Table1_1[[#This Row],[NumStorePurchases]]</f>
        <v>5</v>
      </c>
      <c r="AD661">
        <f>ROUND(IF(Table1_1[[#This Row],[Total_Purchases]]=0,0,(Table1_1[[#This Row],[Total_Spend]]*(Table1_1[[#This Row],[NumWebPurchases]]/Table1_1[[#This Row],[Total_Purchases]]))),2)</f>
        <v>16.8</v>
      </c>
      <c r="AE661">
        <f>ROUND(IF(Table1_1[[#This Row],[Total_Purchases]]=0,0,(Table1_1[[#This Row],[Total_Spend]]*(Table1_1[[#This Row],[NumStorePurchases]]/Table1_1[[#This Row],[Total_Purchases]]))),2)</f>
        <v>25.2</v>
      </c>
      <c r="AF661">
        <f>ROUND(IF(Table1_1[[#This Row],[Total_Purchases]]=0,0,(Table1_1[[#This Row],[Total_Spend]]*(Table1_1[[#This Row],[NumCatalogPurchases]]/Table1_1[[#This Row],[Total_Purchases]]))),2)</f>
        <v>0</v>
      </c>
      <c r="AG6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61" s="6">
        <f ca="1">YEAR(TODAY())-B661</f>
        <v>59</v>
      </c>
      <c r="AI6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61" t="s">
        <v>30</v>
      </c>
    </row>
    <row r="662" spans="1:36" x14ac:dyDescent="0.3">
      <c r="A662">
        <v>3298</v>
      </c>
      <c r="B662">
        <v>1956</v>
      </c>
      <c r="C662" t="s">
        <v>41</v>
      </c>
      <c r="D662" t="s">
        <v>33</v>
      </c>
      <c r="E662">
        <v>52973</v>
      </c>
      <c r="F662">
        <v>0</v>
      </c>
      <c r="G662">
        <v>1</v>
      </c>
      <c r="H662" s="2" t="str">
        <f ca="1">TEXT(Table1_1[[#This Row],[Dt_Customer]],"yyyy-mm-dd")</f>
        <v>2012-11-08</v>
      </c>
      <c r="I662">
        <v>92</v>
      </c>
      <c r="J662">
        <v>856</v>
      </c>
      <c r="K662">
        <v>0</v>
      </c>
      <c r="L662">
        <v>76</v>
      </c>
      <c r="M662">
        <v>12</v>
      </c>
      <c r="N662">
        <v>9</v>
      </c>
      <c r="O66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f>Table1_1[[#This Row],[MntWines]]+Table1_1[[#This Row],[MntFruits]]+Table1_1[[#This Row],[MntMeatProducts]]+Table1_1[[#This Row],[MntFishProducts]]+Table1_1[[#This Row],[MntSweetProducts]]+Table1_1[[#This Row],[MntGoldProds]]</f>
        <v>1152</v>
      </c>
      <c r="AC662">
        <f>Table1_1[[#This Row],[NumWebPurchases]]+Table1_1[[#This Row],[NumCatalogPurchases]]+Table1_1[[#This Row],[NumStorePurchases]]</f>
        <v>24</v>
      </c>
      <c r="AD662">
        <f>ROUND(IF(Table1_1[[#This Row],[Total_Purchases]]=0,0,(Table1_1[[#This Row],[Total_Spend]]*(Table1_1[[#This Row],[NumWebPurchases]]/Table1_1[[#This Row],[Total_Purchases]]))),2)</f>
        <v>432</v>
      </c>
      <c r="AE662">
        <f>ROUND(IF(Table1_1[[#This Row],[Total_Purchases]]=0,0,(Table1_1[[#This Row],[Total_Spend]]*(Table1_1[[#This Row],[NumStorePurchases]]/Table1_1[[#This Row],[Total_Purchases]]))),2)</f>
        <v>432</v>
      </c>
      <c r="AF662">
        <f>ROUND(IF(Table1_1[[#This Row],[Total_Purchases]]=0,0,(Table1_1[[#This Row],[Total_Spend]]*(Table1_1[[#This Row],[NumCatalogPurchases]]/Table1_1[[#This Row],[Total_Purchases]]))),2)</f>
        <v>288</v>
      </c>
      <c r="AG6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62" s="6">
        <f ca="1">YEAR(TODAY())-B662</f>
        <v>70</v>
      </c>
      <c r="AI6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62" t="s">
        <v>43</v>
      </c>
    </row>
    <row r="663" spans="1:36" x14ac:dyDescent="0.3">
      <c r="A663">
        <v>3308</v>
      </c>
      <c r="B663">
        <v>1952</v>
      </c>
      <c r="C663" t="s">
        <v>28</v>
      </c>
      <c r="D663" t="s">
        <v>33</v>
      </c>
      <c r="E663">
        <v>35704</v>
      </c>
      <c r="F663">
        <v>1</v>
      </c>
      <c r="G663">
        <v>1</v>
      </c>
      <c r="H663" s="2" t="str">
        <f ca="1">TEXT(Table1_1[[#This Row],[Dt_Customer]],"yyyy-mm-dd")</f>
        <v>2014-01-03</v>
      </c>
      <c r="I663">
        <v>54</v>
      </c>
      <c r="J663">
        <v>30</v>
      </c>
      <c r="K663">
        <v>9</v>
      </c>
      <c r="L663">
        <v>12</v>
      </c>
      <c r="M663">
        <v>2</v>
      </c>
      <c r="N663">
        <v>11</v>
      </c>
      <c r="O663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f>Table1_1[[#This Row],[MntWines]]+Table1_1[[#This Row],[MntFruits]]+Table1_1[[#This Row],[MntMeatProducts]]+Table1_1[[#This Row],[MntFishProducts]]+Table1_1[[#This Row],[MntSweetProducts]]+Table1_1[[#This Row],[MntGoldProds]]</f>
        <v>94</v>
      </c>
      <c r="AC663">
        <f>Table1_1[[#This Row],[NumWebPurchases]]+Table1_1[[#This Row],[NumCatalogPurchases]]+Table1_1[[#This Row],[NumStorePurchases]]</f>
        <v>6</v>
      </c>
      <c r="AD663">
        <f>ROUND(IF(Table1_1[[#This Row],[Total_Purchases]]=0,0,(Table1_1[[#This Row],[Total_Spend]]*(Table1_1[[#This Row],[NumWebPurchases]]/Table1_1[[#This Row],[Total_Purchases]]))),2)</f>
        <v>31.33</v>
      </c>
      <c r="AE663">
        <f>ROUND(IF(Table1_1[[#This Row],[Total_Purchases]]=0,0,(Table1_1[[#This Row],[Total_Spend]]*(Table1_1[[#This Row],[NumStorePurchases]]/Table1_1[[#This Row],[Total_Purchases]]))),2)</f>
        <v>62.67</v>
      </c>
      <c r="AF663">
        <f>ROUND(IF(Table1_1[[#This Row],[Total_Purchases]]=0,0,(Table1_1[[#This Row],[Total_Spend]]*(Table1_1[[#This Row],[NumCatalogPurchases]]/Table1_1[[#This Row],[Total_Purchases]]))),2)</f>
        <v>0</v>
      </c>
      <c r="AG6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63" s="6">
        <f ca="1">YEAR(TODAY())-B663</f>
        <v>74</v>
      </c>
      <c r="AI6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63" t="s">
        <v>43</v>
      </c>
    </row>
    <row r="664" spans="1:36" x14ac:dyDescent="0.3">
      <c r="A664">
        <v>3310</v>
      </c>
      <c r="B664">
        <v>1973</v>
      </c>
      <c r="C664" t="s">
        <v>38</v>
      </c>
      <c r="D664" t="s">
        <v>33</v>
      </c>
      <c r="E664">
        <v>35688</v>
      </c>
      <c r="F664">
        <v>2</v>
      </c>
      <c r="G664">
        <v>1</v>
      </c>
      <c r="H664" s="2" t="str">
        <f ca="1">TEXT(Table1_1[[#This Row],[Dt_Customer]],"yyyy-mm-dd")</f>
        <v>2012-08-22</v>
      </c>
      <c r="I664">
        <v>94</v>
      </c>
      <c r="J664">
        <v>73</v>
      </c>
      <c r="K664">
        <v>3</v>
      </c>
      <c r="L664">
        <v>90</v>
      </c>
      <c r="M664">
        <v>12</v>
      </c>
      <c r="N664">
        <v>1</v>
      </c>
      <c r="O664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f>Table1_1[[#This Row],[MntWines]]+Table1_1[[#This Row],[MntFruits]]+Table1_1[[#This Row],[MntMeatProducts]]+Table1_1[[#This Row],[MntFishProducts]]+Table1_1[[#This Row],[MntSweetProducts]]+Table1_1[[#This Row],[MntGoldProds]]</f>
        <v>211</v>
      </c>
      <c r="AC664">
        <f>Table1_1[[#This Row],[NumWebPurchases]]+Table1_1[[#This Row],[NumCatalogPurchases]]+Table1_1[[#This Row],[NumStorePurchases]]</f>
        <v>9</v>
      </c>
      <c r="AD664">
        <f>ROUND(IF(Table1_1[[#This Row],[Total_Purchases]]=0,0,(Table1_1[[#This Row],[Total_Spend]]*(Table1_1[[#This Row],[NumWebPurchases]]/Table1_1[[#This Row],[Total_Purchases]]))),2)</f>
        <v>93.78</v>
      </c>
      <c r="AE664">
        <f>ROUND(IF(Table1_1[[#This Row],[Total_Purchases]]=0,0,(Table1_1[[#This Row],[Total_Spend]]*(Table1_1[[#This Row],[NumStorePurchases]]/Table1_1[[#This Row],[Total_Purchases]]))),2)</f>
        <v>93.78</v>
      </c>
      <c r="AF664">
        <f>ROUND(IF(Table1_1[[#This Row],[Total_Purchases]]=0,0,(Table1_1[[#This Row],[Total_Spend]]*(Table1_1[[#This Row],[NumCatalogPurchases]]/Table1_1[[#This Row],[Total_Purchases]]))),2)</f>
        <v>23.44</v>
      </c>
      <c r="AG6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64" s="6">
        <f ca="1">YEAR(TODAY())-B664</f>
        <v>53</v>
      </c>
      <c r="AI6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64" t="s">
        <v>30</v>
      </c>
    </row>
    <row r="665" spans="1:36" x14ac:dyDescent="0.3">
      <c r="A665">
        <v>3312</v>
      </c>
      <c r="B665">
        <v>1988</v>
      </c>
      <c r="C665" t="s">
        <v>28</v>
      </c>
      <c r="D665" t="s">
        <v>31</v>
      </c>
      <c r="E665">
        <v>34176</v>
      </c>
      <c r="F665">
        <v>1</v>
      </c>
      <c r="G665">
        <v>0</v>
      </c>
      <c r="H665" s="2" t="str">
        <f ca="1">TEXT(Table1_1[[#This Row],[Dt_Customer]],"yyyy-mm-dd")</f>
        <v>2014-05-12</v>
      </c>
      <c r="I665">
        <v>12</v>
      </c>
      <c r="J665">
        <v>5</v>
      </c>
      <c r="K665">
        <v>7</v>
      </c>
      <c r="L665">
        <v>24</v>
      </c>
      <c r="M665">
        <v>19</v>
      </c>
      <c r="N665">
        <v>14</v>
      </c>
      <c r="O665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f>Table1_1[[#This Row],[MntWines]]+Table1_1[[#This Row],[MntFruits]]+Table1_1[[#This Row],[MntMeatProducts]]+Table1_1[[#This Row],[MntFishProducts]]+Table1_1[[#This Row],[MntSweetProducts]]+Table1_1[[#This Row],[MntGoldProds]]</f>
        <v>89</v>
      </c>
      <c r="AC665">
        <f>Table1_1[[#This Row],[NumWebPurchases]]+Table1_1[[#This Row],[NumCatalogPurchases]]+Table1_1[[#This Row],[NumStorePurchases]]</f>
        <v>7</v>
      </c>
      <c r="AD665">
        <f>ROUND(IF(Table1_1[[#This Row],[Total_Purchases]]=0,0,(Table1_1[[#This Row],[Total_Spend]]*(Table1_1[[#This Row],[NumWebPurchases]]/Table1_1[[#This Row],[Total_Purchases]]))),2)</f>
        <v>38.14</v>
      </c>
      <c r="AE665">
        <f>ROUND(IF(Table1_1[[#This Row],[Total_Purchases]]=0,0,(Table1_1[[#This Row],[Total_Spend]]*(Table1_1[[#This Row],[NumStorePurchases]]/Table1_1[[#This Row],[Total_Purchases]]))),2)</f>
        <v>50.86</v>
      </c>
      <c r="AF665">
        <f>ROUND(IF(Table1_1[[#This Row],[Total_Purchases]]=0,0,(Table1_1[[#This Row],[Total_Spend]]*(Table1_1[[#This Row],[NumCatalogPurchases]]/Table1_1[[#This Row],[Total_Purchases]]))),2)</f>
        <v>0</v>
      </c>
      <c r="AG6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65" s="6">
        <f ca="1">YEAR(TODAY())-B665</f>
        <v>38</v>
      </c>
      <c r="AI6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65" t="s">
        <v>40</v>
      </c>
    </row>
    <row r="666" spans="1:36" x14ac:dyDescent="0.3">
      <c r="A666">
        <v>3321</v>
      </c>
      <c r="B666">
        <v>1967</v>
      </c>
      <c r="C666" t="s">
        <v>37</v>
      </c>
      <c r="D666" t="s">
        <v>35</v>
      </c>
      <c r="E666">
        <v>56575</v>
      </c>
      <c r="F666">
        <v>0</v>
      </c>
      <c r="G666">
        <v>2</v>
      </c>
      <c r="H666" s="2" t="str">
        <f ca="1">TEXT(Table1_1[[#This Row],[Dt_Customer]],"yyyy-mm-dd")</f>
        <v>2013-05-05</v>
      </c>
      <c r="I666">
        <v>42</v>
      </c>
      <c r="J666">
        <v>421</v>
      </c>
      <c r="K666">
        <v>5</v>
      </c>
      <c r="L666">
        <v>90</v>
      </c>
      <c r="M666">
        <v>0</v>
      </c>
      <c r="N666">
        <v>16</v>
      </c>
      <c r="O666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f>Table1_1[[#This Row],[MntWines]]+Table1_1[[#This Row],[MntFruits]]+Table1_1[[#This Row],[MntMeatProducts]]+Table1_1[[#This Row],[MntFishProducts]]+Table1_1[[#This Row],[MntSweetProducts]]+Table1_1[[#This Row],[MntGoldProds]]</f>
        <v>542</v>
      </c>
      <c r="AC666">
        <f>Table1_1[[#This Row],[NumWebPurchases]]+Table1_1[[#This Row],[NumCatalogPurchases]]+Table1_1[[#This Row],[NumStorePurchases]]</f>
        <v>17</v>
      </c>
      <c r="AD666">
        <f>ROUND(IF(Table1_1[[#This Row],[Total_Purchases]]=0,0,(Table1_1[[#This Row],[Total_Spend]]*(Table1_1[[#This Row],[NumWebPurchases]]/Table1_1[[#This Row],[Total_Purchases]]))),2)</f>
        <v>223.18</v>
      </c>
      <c r="AE666">
        <f>ROUND(IF(Table1_1[[#This Row],[Total_Purchases]]=0,0,(Table1_1[[#This Row],[Total_Spend]]*(Table1_1[[#This Row],[NumStorePurchases]]/Table1_1[[#This Row],[Total_Purchases]]))),2)</f>
        <v>223.18</v>
      </c>
      <c r="AF666">
        <f>ROUND(IF(Table1_1[[#This Row],[Total_Purchases]]=0,0,(Table1_1[[#This Row],[Total_Spend]]*(Table1_1[[#This Row],[NumCatalogPurchases]]/Table1_1[[#This Row],[Total_Purchases]]))),2)</f>
        <v>95.65</v>
      </c>
      <c r="AG6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66" s="6">
        <f ca="1">YEAR(TODAY())-B666</f>
        <v>59</v>
      </c>
      <c r="AI6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66" t="s">
        <v>32</v>
      </c>
    </row>
    <row r="667" spans="1:36" x14ac:dyDescent="0.3">
      <c r="A667">
        <v>3332</v>
      </c>
      <c r="B667">
        <v>1985</v>
      </c>
      <c r="C667" t="s">
        <v>28</v>
      </c>
      <c r="D667" t="s">
        <v>31</v>
      </c>
      <c r="E667">
        <v>29760</v>
      </c>
      <c r="F667">
        <v>1</v>
      </c>
      <c r="G667">
        <v>0</v>
      </c>
      <c r="H667" s="2" t="str">
        <f ca="1">TEXT(Table1_1[[#This Row],[Dt_Customer]],"yyyy-mm-dd")</f>
        <v>2012-08-29</v>
      </c>
      <c r="I667">
        <v>87</v>
      </c>
      <c r="J667">
        <v>64</v>
      </c>
      <c r="K667">
        <v>4</v>
      </c>
      <c r="L667">
        <v>68</v>
      </c>
      <c r="M667">
        <v>7</v>
      </c>
      <c r="N667">
        <v>5</v>
      </c>
      <c r="O667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f>Table1_1[[#This Row],[MntWines]]+Table1_1[[#This Row],[MntFruits]]+Table1_1[[#This Row],[MntMeatProducts]]+Table1_1[[#This Row],[MntFishProducts]]+Table1_1[[#This Row],[MntSweetProducts]]+Table1_1[[#This Row],[MntGoldProds]]</f>
        <v>165</v>
      </c>
      <c r="AC667">
        <f>Table1_1[[#This Row],[NumWebPurchases]]+Table1_1[[#This Row],[NumCatalogPurchases]]+Table1_1[[#This Row],[NumStorePurchases]]</f>
        <v>8</v>
      </c>
      <c r="AD667">
        <f>ROUND(IF(Table1_1[[#This Row],[Total_Purchases]]=0,0,(Table1_1[[#This Row],[Total_Spend]]*(Table1_1[[#This Row],[NumWebPurchases]]/Table1_1[[#This Row],[Total_Purchases]]))),2)</f>
        <v>61.88</v>
      </c>
      <c r="AE667">
        <f>ROUND(IF(Table1_1[[#This Row],[Total_Purchases]]=0,0,(Table1_1[[#This Row],[Total_Spend]]*(Table1_1[[#This Row],[NumStorePurchases]]/Table1_1[[#This Row],[Total_Purchases]]))),2)</f>
        <v>82.5</v>
      </c>
      <c r="AF667">
        <f>ROUND(IF(Table1_1[[#This Row],[Total_Purchases]]=0,0,(Table1_1[[#This Row],[Total_Spend]]*(Table1_1[[#This Row],[NumCatalogPurchases]]/Table1_1[[#This Row],[Total_Purchases]]))),2)</f>
        <v>20.63</v>
      </c>
      <c r="AG6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67" s="6">
        <f ca="1">YEAR(TODAY())-B667</f>
        <v>41</v>
      </c>
      <c r="AI6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67" t="s">
        <v>39</v>
      </c>
    </row>
    <row r="668" spans="1:36" x14ac:dyDescent="0.3">
      <c r="A668">
        <v>3334</v>
      </c>
      <c r="B668">
        <v>1951</v>
      </c>
      <c r="C668" t="s">
        <v>28</v>
      </c>
      <c r="D668" t="s">
        <v>33</v>
      </c>
      <c r="E668">
        <v>94642</v>
      </c>
      <c r="F668">
        <v>0</v>
      </c>
      <c r="G668">
        <v>0</v>
      </c>
      <c r="H668" s="2" t="str">
        <f ca="1">TEXT(Table1_1[[#This Row],[Dt_Customer]],"yyyy-mm-dd")</f>
        <v>2014-02-12</v>
      </c>
      <c r="I668">
        <v>35</v>
      </c>
      <c r="J668">
        <v>879</v>
      </c>
      <c r="K668">
        <v>143</v>
      </c>
      <c r="L668">
        <v>797</v>
      </c>
      <c r="M668">
        <v>106</v>
      </c>
      <c r="N668">
        <v>143</v>
      </c>
      <c r="O668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f>Table1_1[[#This Row],[MntWines]]+Table1_1[[#This Row],[MntFruits]]+Table1_1[[#This Row],[MntMeatProducts]]+Table1_1[[#This Row],[MntFishProducts]]+Table1_1[[#This Row],[MntSweetProducts]]+Table1_1[[#This Row],[MntGoldProds]]</f>
        <v>2211</v>
      </c>
      <c r="AC668">
        <f>Table1_1[[#This Row],[NumWebPurchases]]+Table1_1[[#This Row],[NumCatalogPurchases]]+Table1_1[[#This Row],[NumStorePurchases]]</f>
        <v>21</v>
      </c>
      <c r="AD668">
        <f>ROUND(IF(Table1_1[[#This Row],[Total_Purchases]]=0,0,(Table1_1[[#This Row],[Total_Spend]]*(Table1_1[[#This Row],[NumWebPurchases]]/Table1_1[[#This Row],[Total_Purchases]]))),2)</f>
        <v>526.42999999999995</v>
      </c>
      <c r="AE668">
        <f>ROUND(IF(Table1_1[[#This Row],[Total_Purchases]]=0,0,(Table1_1[[#This Row],[Total_Spend]]*(Table1_1[[#This Row],[NumStorePurchases]]/Table1_1[[#This Row],[Total_Purchases]]))),2)</f>
        <v>947.57</v>
      </c>
      <c r="AF668">
        <f>ROUND(IF(Table1_1[[#This Row],[Total_Purchases]]=0,0,(Table1_1[[#This Row],[Total_Spend]]*(Table1_1[[#This Row],[NumCatalogPurchases]]/Table1_1[[#This Row],[Total_Purchases]]))),2)</f>
        <v>737</v>
      </c>
      <c r="AG6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68" s="6">
        <f ca="1">YEAR(TODAY())-B668</f>
        <v>75</v>
      </c>
      <c r="AI6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68" t="s">
        <v>30</v>
      </c>
    </row>
    <row r="669" spans="1:36" x14ac:dyDescent="0.3">
      <c r="A669">
        <v>3336</v>
      </c>
      <c r="B669">
        <v>1948</v>
      </c>
      <c r="C669" t="s">
        <v>37</v>
      </c>
      <c r="D669" t="s">
        <v>35</v>
      </c>
      <c r="E669">
        <v>66375</v>
      </c>
      <c r="F669">
        <v>0</v>
      </c>
      <c r="G669">
        <v>1</v>
      </c>
      <c r="H669" s="2" t="str">
        <f ca="1">TEXT(Table1_1[[#This Row],[Dt_Customer]],"yyyy-mm-dd")</f>
        <v>2013-11-21</v>
      </c>
      <c r="I669">
        <v>96</v>
      </c>
      <c r="J669">
        <v>712</v>
      </c>
      <c r="K669">
        <v>0</v>
      </c>
      <c r="L669">
        <v>45</v>
      </c>
      <c r="M669">
        <v>0</v>
      </c>
      <c r="N669">
        <v>0</v>
      </c>
      <c r="O669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f>Table1_1[[#This Row],[MntWines]]+Table1_1[[#This Row],[MntFruits]]+Table1_1[[#This Row],[MntMeatProducts]]+Table1_1[[#This Row],[MntFishProducts]]+Table1_1[[#This Row],[MntSweetProducts]]+Table1_1[[#This Row],[MntGoldProds]]</f>
        <v>948</v>
      </c>
      <c r="AC669">
        <f>Table1_1[[#This Row],[NumWebPurchases]]+Table1_1[[#This Row],[NumCatalogPurchases]]+Table1_1[[#This Row],[NumStorePurchases]]</f>
        <v>11</v>
      </c>
      <c r="AD669">
        <f>ROUND(IF(Table1_1[[#This Row],[Total_Purchases]]=0,0,(Table1_1[[#This Row],[Total_Spend]]*(Table1_1[[#This Row],[NumWebPurchases]]/Table1_1[[#This Row],[Total_Purchases]]))),2)</f>
        <v>172.36</v>
      </c>
      <c r="AE669">
        <f>ROUND(IF(Table1_1[[#This Row],[Total_Purchases]]=0,0,(Table1_1[[#This Row],[Total_Spend]]*(Table1_1[[#This Row],[NumStorePurchases]]/Table1_1[[#This Row],[Total_Purchases]]))),2)</f>
        <v>430.91</v>
      </c>
      <c r="AF669">
        <f>ROUND(IF(Table1_1[[#This Row],[Total_Purchases]]=0,0,(Table1_1[[#This Row],[Total_Spend]]*(Table1_1[[#This Row],[NumCatalogPurchases]]/Table1_1[[#This Row],[Total_Purchases]]))),2)</f>
        <v>344.73</v>
      </c>
      <c r="AG6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69" s="6">
        <f ca="1">YEAR(TODAY())-B669</f>
        <v>78</v>
      </c>
      <c r="AI6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69" t="s">
        <v>36</v>
      </c>
    </row>
    <row r="670" spans="1:36" x14ac:dyDescent="0.3">
      <c r="A670">
        <v>3340</v>
      </c>
      <c r="B670">
        <v>1977</v>
      </c>
      <c r="C670" t="s">
        <v>28</v>
      </c>
      <c r="D670" t="s">
        <v>33</v>
      </c>
      <c r="E670">
        <v>42014</v>
      </c>
      <c r="F670">
        <v>1</v>
      </c>
      <c r="G670">
        <v>0</v>
      </c>
      <c r="H670" s="2" t="str">
        <f ca="1">TEXT(Table1_1[[#This Row],[Dt_Customer]],"yyyy-mm-dd")</f>
        <v>2012-08-17</v>
      </c>
      <c r="I670">
        <v>56</v>
      </c>
      <c r="J670">
        <v>244</v>
      </c>
      <c r="K670">
        <v>15</v>
      </c>
      <c r="L670">
        <v>108</v>
      </c>
      <c r="M670">
        <v>4</v>
      </c>
      <c r="N670">
        <v>15</v>
      </c>
      <c r="O670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f>Table1_1[[#This Row],[MntWines]]+Table1_1[[#This Row],[MntFruits]]+Table1_1[[#This Row],[MntMeatProducts]]+Table1_1[[#This Row],[MntFishProducts]]+Table1_1[[#This Row],[MntSweetProducts]]+Table1_1[[#This Row],[MntGoldProds]]</f>
        <v>436</v>
      </c>
      <c r="AC670">
        <f>Table1_1[[#This Row],[NumWebPurchases]]+Table1_1[[#This Row],[NumCatalogPurchases]]+Table1_1[[#This Row],[NumStorePurchases]]</f>
        <v>14</v>
      </c>
      <c r="AD670">
        <f>ROUND(IF(Table1_1[[#This Row],[Total_Purchases]]=0,0,(Table1_1[[#This Row],[Total_Spend]]*(Table1_1[[#This Row],[NumWebPurchases]]/Table1_1[[#This Row],[Total_Purchases]]))),2)</f>
        <v>218</v>
      </c>
      <c r="AE670">
        <f>ROUND(IF(Table1_1[[#This Row],[Total_Purchases]]=0,0,(Table1_1[[#This Row],[Total_Spend]]*(Table1_1[[#This Row],[NumStorePurchases]]/Table1_1[[#This Row],[Total_Purchases]]))),2)</f>
        <v>186.86</v>
      </c>
      <c r="AF670">
        <f>ROUND(IF(Table1_1[[#This Row],[Total_Purchases]]=0,0,(Table1_1[[#This Row],[Total_Spend]]*(Table1_1[[#This Row],[NumCatalogPurchases]]/Table1_1[[#This Row],[Total_Purchases]]))),2)</f>
        <v>31.14</v>
      </c>
      <c r="AG6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70" s="6">
        <f ca="1">YEAR(TODAY())-B670</f>
        <v>49</v>
      </c>
      <c r="AI6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70" t="s">
        <v>32</v>
      </c>
    </row>
    <row r="671" spans="1:36" x14ac:dyDescent="0.3">
      <c r="A671">
        <v>3363</v>
      </c>
      <c r="B671">
        <v>1974</v>
      </c>
      <c r="C671" t="s">
        <v>38</v>
      </c>
      <c r="D671" t="s">
        <v>33</v>
      </c>
      <c r="E671">
        <v>20130</v>
      </c>
      <c r="F671">
        <v>0</v>
      </c>
      <c r="G671">
        <v>0</v>
      </c>
      <c r="H671" s="2" t="str">
        <f ca="1">TEXT(Table1_1[[#This Row],[Dt_Customer]],"yyyy-mm-dd")</f>
        <v>2014-03-17</v>
      </c>
      <c r="I671">
        <v>99</v>
      </c>
      <c r="J671">
        <v>0</v>
      </c>
      <c r="K671">
        <v>6</v>
      </c>
      <c r="L671">
        <v>3</v>
      </c>
      <c r="M671">
        <v>7</v>
      </c>
      <c r="N671">
        <v>6</v>
      </c>
      <c r="O671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671">
        <f>Table1_1[[#This Row],[NumWebPurchases]]+Table1_1[[#This Row],[NumCatalogPurchases]]+Table1_1[[#This Row],[NumStorePurchases]]</f>
        <v>4</v>
      </c>
      <c r="AD671">
        <f>ROUND(IF(Table1_1[[#This Row],[Total_Purchases]]=0,0,(Table1_1[[#This Row],[Total_Spend]]*(Table1_1[[#This Row],[NumWebPurchases]]/Table1_1[[#This Row],[Total_Purchases]]))),2)</f>
        <v>8.5</v>
      </c>
      <c r="AE671">
        <f>ROUND(IF(Table1_1[[#This Row],[Total_Purchases]]=0,0,(Table1_1[[#This Row],[Total_Spend]]*(Table1_1[[#This Row],[NumStorePurchases]]/Table1_1[[#This Row],[Total_Purchases]]))),2)</f>
        <v>25.5</v>
      </c>
      <c r="AF671">
        <f>ROUND(IF(Table1_1[[#This Row],[Total_Purchases]]=0,0,(Table1_1[[#This Row],[Total_Spend]]*(Table1_1[[#This Row],[NumCatalogPurchases]]/Table1_1[[#This Row],[Total_Purchases]]))),2)</f>
        <v>0</v>
      </c>
      <c r="AG6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71" s="6">
        <f ca="1">YEAR(TODAY())-B671</f>
        <v>52</v>
      </c>
      <c r="AI6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71" t="s">
        <v>30</v>
      </c>
    </row>
    <row r="672" spans="1:36" x14ac:dyDescent="0.3">
      <c r="A672">
        <v>3376</v>
      </c>
      <c r="B672">
        <v>1970</v>
      </c>
      <c r="C672" t="s">
        <v>41</v>
      </c>
      <c r="D672" t="s">
        <v>29</v>
      </c>
      <c r="E672">
        <v>55282</v>
      </c>
      <c r="F672">
        <v>1</v>
      </c>
      <c r="G672">
        <v>0</v>
      </c>
      <c r="H672" s="2" t="str">
        <f ca="1">TEXT(Table1_1[[#This Row],[Dt_Customer]],"yyyy-mm-dd")</f>
        <v>2013-12-13</v>
      </c>
      <c r="I672">
        <v>9</v>
      </c>
      <c r="J672">
        <v>125</v>
      </c>
      <c r="K672">
        <v>6</v>
      </c>
      <c r="L672">
        <v>73</v>
      </c>
      <c r="M672">
        <v>8</v>
      </c>
      <c r="N672">
        <v>4</v>
      </c>
      <c r="O67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f>Table1_1[[#This Row],[MntWines]]+Table1_1[[#This Row],[MntFruits]]+Table1_1[[#This Row],[MntMeatProducts]]+Table1_1[[#This Row],[MntFishProducts]]+Table1_1[[#This Row],[MntSweetProducts]]+Table1_1[[#This Row],[MntGoldProds]]</f>
        <v>235</v>
      </c>
      <c r="AC672">
        <f>Table1_1[[#This Row],[NumWebPurchases]]+Table1_1[[#This Row],[NumCatalogPurchases]]+Table1_1[[#This Row],[NumStorePurchases]]</f>
        <v>10</v>
      </c>
      <c r="AD672">
        <f>ROUND(IF(Table1_1[[#This Row],[Total_Purchases]]=0,0,(Table1_1[[#This Row],[Total_Spend]]*(Table1_1[[#This Row],[NumWebPurchases]]/Table1_1[[#This Row],[Total_Purchases]]))),2)</f>
        <v>70.5</v>
      </c>
      <c r="AE672">
        <f>ROUND(IF(Table1_1[[#This Row],[Total_Purchases]]=0,0,(Table1_1[[#This Row],[Total_Spend]]*(Table1_1[[#This Row],[NumStorePurchases]]/Table1_1[[#This Row],[Total_Purchases]]))),2)</f>
        <v>141</v>
      </c>
      <c r="AF672">
        <f>ROUND(IF(Table1_1[[#This Row],[Total_Purchases]]=0,0,(Table1_1[[#This Row],[Total_Spend]]*(Table1_1[[#This Row],[NumCatalogPurchases]]/Table1_1[[#This Row],[Total_Purchases]]))),2)</f>
        <v>23.5</v>
      </c>
      <c r="AG6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72" s="6">
        <f ca="1">YEAR(TODAY())-B672</f>
        <v>56</v>
      </c>
      <c r="AI6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72" t="s">
        <v>30</v>
      </c>
    </row>
    <row r="673" spans="1:36" x14ac:dyDescent="0.3">
      <c r="A673">
        <v>3381</v>
      </c>
      <c r="B673">
        <v>1953</v>
      </c>
      <c r="C673" t="s">
        <v>41</v>
      </c>
      <c r="D673" t="s">
        <v>33</v>
      </c>
      <c r="E673">
        <v>54348</v>
      </c>
      <c r="F673">
        <v>1</v>
      </c>
      <c r="G673">
        <v>1</v>
      </c>
      <c r="H673" s="2" t="str">
        <f ca="1">TEXT(Table1_1[[#This Row],[Dt_Customer]],"yyyy-mm-dd")</f>
        <v>2014-06-08</v>
      </c>
      <c r="I673">
        <v>51</v>
      </c>
      <c r="J673">
        <v>70</v>
      </c>
      <c r="K673">
        <v>0</v>
      </c>
      <c r="L673">
        <v>16</v>
      </c>
      <c r="M673">
        <v>0</v>
      </c>
      <c r="N673">
        <v>0</v>
      </c>
      <c r="O673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f>Table1_1[[#This Row],[MntWines]]+Table1_1[[#This Row],[MntFruits]]+Table1_1[[#This Row],[MntMeatProducts]]+Table1_1[[#This Row],[MntFishProducts]]+Table1_1[[#This Row],[MntSweetProducts]]+Table1_1[[#This Row],[MntGoldProds]]</f>
        <v>90</v>
      </c>
      <c r="AC673">
        <f>Table1_1[[#This Row],[NumWebPurchases]]+Table1_1[[#This Row],[NumCatalogPurchases]]+Table1_1[[#This Row],[NumStorePurchases]]</f>
        <v>6</v>
      </c>
      <c r="AD673">
        <f>ROUND(IF(Table1_1[[#This Row],[Total_Purchases]]=0,0,(Table1_1[[#This Row],[Total_Spend]]*(Table1_1[[#This Row],[NumWebPurchases]]/Table1_1[[#This Row],[Total_Purchases]]))),2)</f>
        <v>30</v>
      </c>
      <c r="AE673">
        <f>ROUND(IF(Table1_1[[#This Row],[Total_Purchases]]=0,0,(Table1_1[[#This Row],[Total_Spend]]*(Table1_1[[#This Row],[NumStorePurchases]]/Table1_1[[#This Row],[Total_Purchases]]))),2)</f>
        <v>60</v>
      </c>
      <c r="AF673">
        <f>ROUND(IF(Table1_1[[#This Row],[Total_Purchases]]=0,0,(Table1_1[[#This Row],[Total_Spend]]*(Table1_1[[#This Row],[NumCatalogPurchases]]/Table1_1[[#This Row],[Total_Purchases]]))),2)</f>
        <v>0</v>
      </c>
      <c r="AG6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73" s="6">
        <f ca="1">YEAR(TODAY())-B673</f>
        <v>73</v>
      </c>
      <c r="AI6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73" t="s">
        <v>32</v>
      </c>
    </row>
    <row r="674" spans="1:36" x14ac:dyDescent="0.3">
      <c r="A674">
        <v>3386</v>
      </c>
      <c r="B674">
        <v>1992</v>
      </c>
      <c r="C674" t="s">
        <v>28</v>
      </c>
      <c r="D674" t="s">
        <v>33</v>
      </c>
      <c r="E674">
        <v>34935</v>
      </c>
      <c r="F674">
        <v>0</v>
      </c>
      <c r="G674">
        <v>0</v>
      </c>
      <c r="H674" s="2" t="str">
        <f ca="1">TEXT(Table1_1[[#This Row],[Dt_Customer]],"yyyy-mm-dd")</f>
        <v>2013-06-21</v>
      </c>
      <c r="I674">
        <v>71</v>
      </c>
      <c r="J674">
        <v>34</v>
      </c>
      <c r="K674">
        <v>4</v>
      </c>
      <c r="L674">
        <v>66</v>
      </c>
      <c r="M674">
        <v>3</v>
      </c>
      <c r="N674">
        <v>10</v>
      </c>
      <c r="O674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674">
        <f>Table1_1[[#This Row],[NumWebPurchases]]+Table1_1[[#This Row],[NumCatalogPurchases]]+Table1_1[[#This Row],[NumStorePurchases]]</f>
        <v>7</v>
      </c>
      <c r="AD674">
        <f>ROUND(IF(Table1_1[[#This Row],[Total_Purchases]]=0,0,(Table1_1[[#This Row],[Total_Spend]]*(Table1_1[[#This Row],[NumWebPurchases]]/Table1_1[[#This Row],[Total_Purchases]]))),2)</f>
        <v>39.14</v>
      </c>
      <c r="AE674">
        <f>ROUND(IF(Table1_1[[#This Row],[Total_Purchases]]=0,0,(Table1_1[[#This Row],[Total_Spend]]*(Table1_1[[#This Row],[NumStorePurchases]]/Table1_1[[#This Row],[Total_Purchases]]))),2)</f>
        <v>78.290000000000006</v>
      </c>
      <c r="AF674">
        <f>ROUND(IF(Table1_1[[#This Row],[Total_Purchases]]=0,0,(Table1_1[[#This Row],[Total_Spend]]*(Table1_1[[#This Row],[NumCatalogPurchases]]/Table1_1[[#This Row],[Total_Purchases]]))),2)</f>
        <v>19.57</v>
      </c>
      <c r="AG6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74" s="6">
        <f ca="1">YEAR(TODAY())-B674</f>
        <v>34</v>
      </c>
      <c r="AI6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74" t="s">
        <v>30</v>
      </c>
    </row>
    <row r="675" spans="1:36" x14ac:dyDescent="0.3">
      <c r="A675">
        <v>3388</v>
      </c>
      <c r="B675">
        <v>1967</v>
      </c>
      <c r="C675" t="s">
        <v>28</v>
      </c>
      <c r="D675" t="s">
        <v>29</v>
      </c>
      <c r="E675">
        <v>70844</v>
      </c>
      <c r="F675">
        <v>1</v>
      </c>
      <c r="G675">
        <v>1</v>
      </c>
      <c r="H675" s="2" t="str">
        <f ca="1">TEXT(Table1_1[[#This Row],[Dt_Customer]],"yyyy-mm-dd")</f>
        <v>2013-10-30</v>
      </c>
      <c r="I675">
        <v>16</v>
      </c>
      <c r="J675">
        <v>129</v>
      </c>
      <c r="K675">
        <v>26</v>
      </c>
      <c r="L675">
        <v>67</v>
      </c>
      <c r="M675">
        <v>3</v>
      </c>
      <c r="N675">
        <v>67</v>
      </c>
      <c r="O675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>Table1_1[[#This Row],[MntWines]]+Table1_1[[#This Row],[MntFruits]]+Table1_1[[#This Row],[MntMeatProducts]]+Table1_1[[#This Row],[MntFishProducts]]+Table1_1[[#This Row],[MntSweetProducts]]+Table1_1[[#This Row],[MntGoldProds]]</f>
        <v>294</v>
      </c>
      <c r="AC675">
        <f>Table1_1[[#This Row],[NumWebPurchases]]+Table1_1[[#This Row],[NumCatalogPurchases]]+Table1_1[[#This Row],[NumStorePurchases]]</f>
        <v>12</v>
      </c>
      <c r="AD675">
        <f>ROUND(IF(Table1_1[[#This Row],[Total_Purchases]]=0,0,(Table1_1[[#This Row],[Total_Spend]]*(Table1_1[[#This Row],[NumWebPurchases]]/Table1_1[[#This Row],[Total_Purchases]]))),2)</f>
        <v>147</v>
      </c>
      <c r="AE675">
        <f>ROUND(IF(Table1_1[[#This Row],[Total_Purchases]]=0,0,(Table1_1[[#This Row],[Total_Spend]]*(Table1_1[[#This Row],[NumStorePurchases]]/Table1_1[[#This Row],[Total_Purchases]]))),2)</f>
        <v>122.5</v>
      </c>
      <c r="AF675">
        <f>ROUND(IF(Table1_1[[#This Row],[Total_Purchases]]=0,0,(Table1_1[[#This Row],[Total_Spend]]*(Table1_1[[#This Row],[NumCatalogPurchases]]/Table1_1[[#This Row],[Total_Purchases]]))),2)</f>
        <v>24.5</v>
      </c>
      <c r="AG6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75" s="6">
        <f ca="1">YEAR(TODAY())-B675</f>
        <v>59</v>
      </c>
      <c r="AI6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75" t="s">
        <v>39</v>
      </c>
    </row>
    <row r="676" spans="1:36" x14ac:dyDescent="0.3">
      <c r="A676">
        <v>3389</v>
      </c>
      <c r="B676">
        <v>1970</v>
      </c>
      <c r="C676" t="s">
        <v>28</v>
      </c>
      <c r="D676" t="s">
        <v>33</v>
      </c>
      <c r="E676">
        <v>69016</v>
      </c>
      <c r="F676">
        <v>0</v>
      </c>
      <c r="G676">
        <v>1</v>
      </c>
      <c r="H676" s="2" t="str">
        <f ca="1">TEXT(Table1_1[[#This Row],[Dt_Customer]],"yyyy-mm-dd")</f>
        <v>2012-11-22</v>
      </c>
      <c r="I676">
        <v>61</v>
      </c>
      <c r="J676">
        <v>726</v>
      </c>
      <c r="K676">
        <v>53</v>
      </c>
      <c r="L676">
        <v>363</v>
      </c>
      <c r="M676">
        <v>123</v>
      </c>
      <c r="N676">
        <v>107</v>
      </c>
      <c r="O676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f>Table1_1[[#This Row],[MntWines]]+Table1_1[[#This Row],[MntFruits]]+Table1_1[[#This Row],[MntMeatProducts]]+Table1_1[[#This Row],[MntFishProducts]]+Table1_1[[#This Row],[MntSweetProducts]]+Table1_1[[#This Row],[MntGoldProds]]</f>
        <v>1533</v>
      </c>
      <c r="AC676">
        <f>Table1_1[[#This Row],[NumWebPurchases]]+Table1_1[[#This Row],[NumCatalogPurchases]]+Table1_1[[#This Row],[NumStorePurchases]]</f>
        <v>30</v>
      </c>
      <c r="AD676">
        <f>ROUND(IF(Table1_1[[#This Row],[Total_Purchases]]=0,0,(Table1_1[[#This Row],[Total_Spend]]*(Table1_1[[#This Row],[NumWebPurchases]]/Table1_1[[#This Row],[Total_Purchases]]))),2)</f>
        <v>408.8</v>
      </c>
      <c r="AE676">
        <f>ROUND(IF(Table1_1[[#This Row],[Total_Purchases]]=0,0,(Table1_1[[#This Row],[Total_Spend]]*(Table1_1[[#This Row],[NumStorePurchases]]/Table1_1[[#This Row],[Total_Purchases]]))),2)</f>
        <v>664.3</v>
      </c>
      <c r="AF676">
        <f>ROUND(IF(Table1_1[[#This Row],[Total_Purchases]]=0,0,(Table1_1[[#This Row],[Total_Spend]]*(Table1_1[[#This Row],[NumCatalogPurchases]]/Table1_1[[#This Row],[Total_Purchases]]))),2)</f>
        <v>459.9</v>
      </c>
      <c r="AG6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76" s="6">
        <f ca="1">YEAR(TODAY())-B676</f>
        <v>56</v>
      </c>
      <c r="AI6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76" t="s">
        <v>30</v>
      </c>
    </row>
    <row r="677" spans="1:36" x14ac:dyDescent="0.3">
      <c r="A677">
        <v>3403</v>
      </c>
      <c r="B677">
        <v>1958</v>
      </c>
      <c r="C677" t="s">
        <v>37</v>
      </c>
      <c r="D677" t="s">
        <v>35</v>
      </c>
      <c r="E677">
        <v>78952</v>
      </c>
      <c r="F677">
        <v>0</v>
      </c>
      <c r="G677">
        <v>1</v>
      </c>
      <c r="H677" s="2" t="str">
        <f ca="1">TEXT(Table1_1[[#This Row],[Dt_Customer]],"yyyy-mm-dd")</f>
        <v>2012-09-24</v>
      </c>
      <c r="I677">
        <v>11</v>
      </c>
      <c r="J677">
        <v>1170</v>
      </c>
      <c r="K677">
        <v>19</v>
      </c>
      <c r="L677">
        <v>594</v>
      </c>
      <c r="M677">
        <v>99</v>
      </c>
      <c r="N677">
        <v>76</v>
      </c>
      <c r="O677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f>Table1_1[[#This Row],[MntWines]]+Table1_1[[#This Row],[MntFruits]]+Table1_1[[#This Row],[MntMeatProducts]]+Table1_1[[#This Row],[MntFishProducts]]+Table1_1[[#This Row],[MntSweetProducts]]+Table1_1[[#This Row],[MntGoldProds]]</f>
        <v>2092</v>
      </c>
      <c r="AC677">
        <f>Table1_1[[#This Row],[NumWebPurchases]]+Table1_1[[#This Row],[NumCatalogPurchases]]+Table1_1[[#This Row],[NumStorePurchases]]</f>
        <v>19</v>
      </c>
      <c r="AD677">
        <f>ROUND(IF(Table1_1[[#This Row],[Total_Purchases]]=0,0,(Table1_1[[#This Row],[Total_Spend]]*(Table1_1[[#This Row],[NumWebPurchases]]/Table1_1[[#This Row],[Total_Purchases]]))),2)</f>
        <v>220.21</v>
      </c>
      <c r="AE677">
        <f>ROUND(IF(Table1_1[[#This Row],[Total_Purchases]]=0,0,(Table1_1[[#This Row],[Total_Spend]]*(Table1_1[[#This Row],[NumStorePurchases]]/Table1_1[[#This Row],[Total_Purchases]]))),2)</f>
        <v>1321.26</v>
      </c>
      <c r="AF677">
        <f>ROUND(IF(Table1_1[[#This Row],[Total_Purchases]]=0,0,(Table1_1[[#This Row],[Total_Spend]]*(Table1_1[[#This Row],[NumCatalogPurchases]]/Table1_1[[#This Row],[Total_Purchases]]))),2)</f>
        <v>550.53</v>
      </c>
      <c r="AG6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77" s="6">
        <f ca="1">YEAR(TODAY())-B677</f>
        <v>68</v>
      </c>
      <c r="AI6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77" t="s">
        <v>30</v>
      </c>
    </row>
    <row r="678" spans="1:36" x14ac:dyDescent="0.3">
      <c r="A678">
        <v>3406</v>
      </c>
      <c r="B678">
        <v>1964</v>
      </c>
      <c r="C678" t="s">
        <v>28</v>
      </c>
      <c r="D678" t="s">
        <v>31</v>
      </c>
      <c r="E678">
        <v>45989</v>
      </c>
      <c r="F678">
        <v>0</v>
      </c>
      <c r="G678">
        <v>1</v>
      </c>
      <c r="H678" s="2" t="str">
        <f ca="1">TEXT(Table1_1[[#This Row],[Dt_Customer]],"yyyy-mm-dd")</f>
        <v>2012-10-22</v>
      </c>
      <c r="I678">
        <v>97</v>
      </c>
      <c r="J678">
        <v>138</v>
      </c>
      <c r="K678">
        <v>33</v>
      </c>
      <c r="L678">
        <v>87</v>
      </c>
      <c r="M678">
        <v>28</v>
      </c>
      <c r="N678">
        <v>24</v>
      </c>
      <c r="O678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>Table1_1[[#This Row],[MntWines]]+Table1_1[[#This Row],[MntFruits]]+Table1_1[[#This Row],[MntMeatProducts]]+Table1_1[[#This Row],[MntFishProducts]]+Table1_1[[#This Row],[MntSweetProducts]]+Table1_1[[#This Row],[MntGoldProds]]</f>
        <v>322</v>
      </c>
      <c r="AC678">
        <f>Table1_1[[#This Row],[NumWebPurchases]]+Table1_1[[#This Row],[NumCatalogPurchases]]+Table1_1[[#This Row],[NumStorePurchases]]</f>
        <v>12</v>
      </c>
      <c r="AD678">
        <f>ROUND(IF(Table1_1[[#This Row],[Total_Purchases]]=0,0,(Table1_1[[#This Row],[Total_Spend]]*(Table1_1[[#This Row],[NumWebPurchases]]/Table1_1[[#This Row],[Total_Purchases]]))),2)</f>
        <v>80.5</v>
      </c>
      <c r="AE678">
        <f>ROUND(IF(Table1_1[[#This Row],[Total_Purchases]]=0,0,(Table1_1[[#This Row],[Total_Spend]]*(Table1_1[[#This Row],[NumStorePurchases]]/Table1_1[[#This Row],[Total_Purchases]]))),2)</f>
        <v>187.83</v>
      </c>
      <c r="AF678">
        <f>ROUND(IF(Table1_1[[#This Row],[Total_Purchases]]=0,0,(Table1_1[[#This Row],[Total_Spend]]*(Table1_1[[#This Row],[NumCatalogPurchases]]/Table1_1[[#This Row],[Total_Purchases]]))),2)</f>
        <v>53.67</v>
      </c>
      <c r="AG6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78" s="6">
        <f ca="1">YEAR(TODAY())-B678</f>
        <v>62</v>
      </c>
      <c r="AI6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78" t="s">
        <v>43</v>
      </c>
    </row>
    <row r="679" spans="1:36" x14ac:dyDescent="0.3">
      <c r="A679">
        <v>3409</v>
      </c>
      <c r="B679">
        <v>1984</v>
      </c>
      <c r="C679" t="s">
        <v>28</v>
      </c>
      <c r="D679" t="s">
        <v>31</v>
      </c>
      <c r="E679">
        <v>36108</v>
      </c>
      <c r="F679">
        <v>1</v>
      </c>
      <c r="G679">
        <v>0</v>
      </c>
      <c r="H679" s="2" t="str">
        <f ca="1">TEXT(Table1_1[[#This Row],[Dt_Customer]],"yyyy-mm-dd")</f>
        <v>2013-10-15</v>
      </c>
      <c r="I679">
        <v>68</v>
      </c>
      <c r="J679">
        <v>141</v>
      </c>
      <c r="K679">
        <v>8</v>
      </c>
      <c r="L679">
        <v>129</v>
      </c>
      <c r="M679">
        <v>3</v>
      </c>
      <c r="N679">
        <v>11</v>
      </c>
      <c r="O679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f>Table1_1[[#This Row],[MntWines]]+Table1_1[[#This Row],[MntFruits]]+Table1_1[[#This Row],[MntMeatProducts]]+Table1_1[[#This Row],[MntFishProducts]]+Table1_1[[#This Row],[MntSweetProducts]]+Table1_1[[#This Row],[MntGoldProds]]</f>
        <v>339</v>
      </c>
      <c r="AC679">
        <f>Table1_1[[#This Row],[NumWebPurchases]]+Table1_1[[#This Row],[NumCatalogPurchases]]+Table1_1[[#This Row],[NumStorePurchases]]</f>
        <v>12</v>
      </c>
      <c r="AD679">
        <f>ROUND(IF(Table1_1[[#This Row],[Total_Purchases]]=0,0,(Table1_1[[#This Row],[Total_Spend]]*(Table1_1[[#This Row],[NumWebPurchases]]/Table1_1[[#This Row],[Total_Purchases]]))),2)</f>
        <v>197.75</v>
      </c>
      <c r="AE679">
        <f>ROUND(IF(Table1_1[[#This Row],[Total_Purchases]]=0,0,(Table1_1[[#This Row],[Total_Spend]]*(Table1_1[[#This Row],[NumStorePurchases]]/Table1_1[[#This Row],[Total_Purchases]]))),2)</f>
        <v>113</v>
      </c>
      <c r="AF679">
        <f>ROUND(IF(Table1_1[[#This Row],[Total_Purchases]]=0,0,(Table1_1[[#This Row],[Total_Spend]]*(Table1_1[[#This Row],[NumCatalogPurchases]]/Table1_1[[#This Row],[Total_Purchases]]))),2)</f>
        <v>28.25</v>
      </c>
      <c r="AG6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79" s="6">
        <f ca="1">YEAR(TODAY())-B679</f>
        <v>42</v>
      </c>
      <c r="AI6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79" t="s">
        <v>43</v>
      </c>
    </row>
    <row r="680" spans="1:36" x14ac:dyDescent="0.3">
      <c r="A680">
        <v>3412</v>
      </c>
      <c r="B680">
        <v>1951</v>
      </c>
      <c r="C680" t="s">
        <v>41</v>
      </c>
      <c r="D680" t="s">
        <v>33</v>
      </c>
      <c r="E680">
        <v>67381</v>
      </c>
      <c r="F680">
        <v>0</v>
      </c>
      <c r="G680">
        <v>1</v>
      </c>
      <c r="H680" s="2" t="str">
        <f ca="1">TEXT(Table1_1[[#This Row],[Dt_Customer]],"yyyy-mm-dd")</f>
        <v>2013-01-15</v>
      </c>
      <c r="I680">
        <v>67</v>
      </c>
      <c r="J680">
        <v>815</v>
      </c>
      <c r="K680">
        <v>8</v>
      </c>
      <c r="L680">
        <v>53</v>
      </c>
      <c r="M680">
        <v>11</v>
      </c>
      <c r="N680">
        <v>0</v>
      </c>
      <c r="O680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>Table1_1[[#This Row],[MntWines]]+Table1_1[[#This Row],[MntFruits]]+Table1_1[[#This Row],[MntMeatProducts]]+Table1_1[[#This Row],[MntFishProducts]]+Table1_1[[#This Row],[MntSweetProducts]]+Table1_1[[#This Row],[MntGoldProds]]</f>
        <v>957</v>
      </c>
      <c r="AC680">
        <f>Table1_1[[#This Row],[NumWebPurchases]]+Table1_1[[#This Row],[NumCatalogPurchases]]+Table1_1[[#This Row],[NumStorePurchases]]</f>
        <v>13</v>
      </c>
      <c r="AD680">
        <f>ROUND(IF(Table1_1[[#This Row],[Total_Purchases]]=0,0,(Table1_1[[#This Row],[Total_Spend]]*(Table1_1[[#This Row],[NumWebPurchases]]/Table1_1[[#This Row],[Total_Purchases]]))),2)</f>
        <v>147.22999999999999</v>
      </c>
      <c r="AE680">
        <f>ROUND(IF(Table1_1[[#This Row],[Total_Purchases]]=0,0,(Table1_1[[#This Row],[Total_Spend]]*(Table1_1[[#This Row],[NumStorePurchases]]/Table1_1[[#This Row],[Total_Purchases]]))),2)</f>
        <v>662.54</v>
      </c>
      <c r="AF680">
        <f>ROUND(IF(Table1_1[[#This Row],[Total_Purchases]]=0,0,(Table1_1[[#This Row],[Total_Spend]]*(Table1_1[[#This Row],[NumCatalogPurchases]]/Table1_1[[#This Row],[Total_Purchases]]))),2)</f>
        <v>147.22999999999999</v>
      </c>
      <c r="AG6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0" s="6">
        <f ca="1">YEAR(TODAY())-B680</f>
        <v>75</v>
      </c>
      <c r="AI6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80" t="s">
        <v>30</v>
      </c>
    </row>
    <row r="681" spans="1:36" x14ac:dyDescent="0.3">
      <c r="A681">
        <v>3421</v>
      </c>
      <c r="B681">
        <v>1968</v>
      </c>
      <c r="C681" t="s">
        <v>41</v>
      </c>
      <c r="D681" t="s">
        <v>29</v>
      </c>
      <c r="E681">
        <v>63841</v>
      </c>
      <c r="F681">
        <v>0</v>
      </c>
      <c r="G681">
        <v>1</v>
      </c>
      <c r="H681" s="2" t="str">
        <f ca="1">TEXT(Table1_1[[#This Row],[Dt_Customer]],"yyyy-mm-dd")</f>
        <v>2013-04-21</v>
      </c>
      <c r="I681">
        <v>64</v>
      </c>
      <c r="J681">
        <v>635</v>
      </c>
      <c r="K681">
        <v>15</v>
      </c>
      <c r="L681">
        <v>100</v>
      </c>
      <c r="M681">
        <v>20</v>
      </c>
      <c r="N681">
        <v>7</v>
      </c>
      <c r="O681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f>Table1_1[[#This Row],[MntWines]]+Table1_1[[#This Row],[MntFruits]]+Table1_1[[#This Row],[MntMeatProducts]]+Table1_1[[#This Row],[MntFishProducts]]+Table1_1[[#This Row],[MntSweetProducts]]+Table1_1[[#This Row],[MntGoldProds]]</f>
        <v>908</v>
      </c>
      <c r="AC681">
        <f>Table1_1[[#This Row],[NumWebPurchases]]+Table1_1[[#This Row],[NumCatalogPurchases]]+Table1_1[[#This Row],[NumStorePurchases]]</f>
        <v>21</v>
      </c>
      <c r="AD681">
        <f>ROUND(IF(Table1_1[[#This Row],[Total_Purchases]]=0,0,(Table1_1[[#This Row],[Total_Spend]]*(Table1_1[[#This Row],[NumWebPurchases]]/Table1_1[[#This Row],[Total_Purchases]]))),2)</f>
        <v>389.14</v>
      </c>
      <c r="AE681">
        <f>ROUND(IF(Table1_1[[#This Row],[Total_Purchases]]=0,0,(Table1_1[[#This Row],[Total_Spend]]*(Table1_1[[#This Row],[NumStorePurchases]]/Table1_1[[#This Row],[Total_Purchases]]))),2)</f>
        <v>389.14</v>
      </c>
      <c r="AF681">
        <f>ROUND(IF(Table1_1[[#This Row],[Total_Purchases]]=0,0,(Table1_1[[#This Row],[Total_Spend]]*(Table1_1[[#This Row],[NumCatalogPurchases]]/Table1_1[[#This Row],[Total_Purchases]]))),2)</f>
        <v>129.71</v>
      </c>
      <c r="AG6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1" s="6">
        <f ca="1">YEAR(TODAY())-B681</f>
        <v>58</v>
      </c>
      <c r="AI6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81" t="s">
        <v>36</v>
      </c>
    </row>
    <row r="682" spans="1:36" x14ac:dyDescent="0.3">
      <c r="A682">
        <v>3422</v>
      </c>
      <c r="B682">
        <v>1975</v>
      </c>
      <c r="C682" t="s">
        <v>28</v>
      </c>
      <c r="D682" t="s">
        <v>33</v>
      </c>
      <c r="E682">
        <v>76068</v>
      </c>
      <c r="F682">
        <v>0</v>
      </c>
      <c r="G682">
        <v>1</v>
      </c>
      <c r="H682" s="2" t="str">
        <f ca="1">TEXT(Table1_1[[#This Row],[Dt_Customer]],"yyyy-mm-dd")</f>
        <v>2012-11-29</v>
      </c>
      <c r="I682">
        <v>67</v>
      </c>
      <c r="J682">
        <v>1115</v>
      </c>
      <c r="K682">
        <v>12</v>
      </c>
      <c r="L682">
        <v>128</v>
      </c>
      <c r="M682">
        <v>33</v>
      </c>
      <c r="N682">
        <v>12</v>
      </c>
      <c r="O68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f>Table1_1[[#This Row],[MntWines]]+Table1_1[[#This Row],[MntFruits]]+Table1_1[[#This Row],[MntMeatProducts]]+Table1_1[[#This Row],[MntFishProducts]]+Table1_1[[#This Row],[MntSweetProducts]]+Table1_1[[#This Row],[MntGoldProds]]</f>
        <v>1376</v>
      </c>
      <c r="AC682">
        <f>Table1_1[[#This Row],[NumWebPurchases]]+Table1_1[[#This Row],[NumCatalogPurchases]]+Table1_1[[#This Row],[NumStorePurchases]]</f>
        <v>9</v>
      </c>
      <c r="AD682">
        <f>ROUND(IF(Table1_1[[#This Row],[Total_Purchases]]=0,0,(Table1_1[[#This Row],[Total_Spend]]*(Table1_1[[#This Row],[NumWebPurchases]]/Table1_1[[#This Row],[Total_Purchases]]))),2)</f>
        <v>305.77999999999997</v>
      </c>
      <c r="AE682">
        <f>ROUND(IF(Table1_1[[#This Row],[Total_Purchases]]=0,0,(Table1_1[[#This Row],[Total_Spend]]*(Table1_1[[#This Row],[NumStorePurchases]]/Table1_1[[#This Row],[Total_Purchases]]))),2)</f>
        <v>611.55999999999995</v>
      </c>
      <c r="AF682">
        <f>ROUND(IF(Table1_1[[#This Row],[Total_Purchases]]=0,0,(Table1_1[[#This Row],[Total_Spend]]*(Table1_1[[#This Row],[NumCatalogPurchases]]/Table1_1[[#This Row],[Total_Purchases]]))),2)</f>
        <v>458.67</v>
      </c>
      <c r="AG6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2" s="6">
        <f ca="1">YEAR(TODAY())-B682</f>
        <v>51</v>
      </c>
      <c r="AI6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82" t="s">
        <v>39</v>
      </c>
    </row>
    <row r="683" spans="1:36" x14ac:dyDescent="0.3">
      <c r="A683">
        <v>3426</v>
      </c>
      <c r="B683">
        <v>1975</v>
      </c>
      <c r="C683" t="s">
        <v>28</v>
      </c>
      <c r="D683" t="s">
        <v>29</v>
      </c>
      <c r="E683">
        <v>70300</v>
      </c>
      <c r="F683">
        <v>1</v>
      </c>
      <c r="G683">
        <v>0</v>
      </c>
      <c r="H683" s="2" t="str">
        <f ca="1">TEXT(Table1_1[[#This Row],[Dt_Customer]],"yyyy-mm-dd")</f>
        <v>2013-07-15</v>
      </c>
      <c r="I683">
        <v>89</v>
      </c>
      <c r="J683">
        <v>1045</v>
      </c>
      <c r="K683">
        <v>61</v>
      </c>
      <c r="L683">
        <v>338</v>
      </c>
      <c r="M683">
        <v>60</v>
      </c>
      <c r="N683">
        <v>46</v>
      </c>
      <c r="O683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f>Table1_1[[#This Row],[MntWines]]+Table1_1[[#This Row],[MntFruits]]+Table1_1[[#This Row],[MntMeatProducts]]+Table1_1[[#This Row],[MntFishProducts]]+Table1_1[[#This Row],[MntSweetProducts]]+Table1_1[[#This Row],[MntGoldProds]]</f>
        <v>1596</v>
      </c>
      <c r="AC683">
        <f>Table1_1[[#This Row],[NumWebPurchases]]+Table1_1[[#This Row],[NumCatalogPurchases]]+Table1_1[[#This Row],[NumStorePurchases]]</f>
        <v>23</v>
      </c>
      <c r="AD683">
        <f>ROUND(IF(Table1_1[[#This Row],[Total_Purchases]]=0,0,(Table1_1[[#This Row],[Total_Spend]]*(Table1_1[[#This Row],[NumWebPurchases]]/Table1_1[[#This Row],[Total_Purchases]]))),2)</f>
        <v>346.96</v>
      </c>
      <c r="AE683">
        <f>ROUND(IF(Table1_1[[#This Row],[Total_Purchases]]=0,0,(Table1_1[[#This Row],[Total_Spend]]*(Table1_1[[#This Row],[NumStorePurchases]]/Table1_1[[#This Row],[Total_Purchases]]))),2)</f>
        <v>902.09</v>
      </c>
      <c r="AF683">
        <f>ROUND(IF(Table1_1[[#This Row],[Total_Purchases]]=0,0,(Table1_1[[#This Row],[Total_Spend]]*(Table1_1[[#This Row],[NumCatalogPurchases]]/Table1_1[[#This Row],[Total_Purchases]]))),2)</f>
        <v>346.96</v>
      </c>
      <c r="AG6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3" s="6">
        <f ca="1">YEAR(TODAY())-B683</f>
        <v>51</v>
      </c>
      <c r="AI6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83" t="s">
        <v>30</v>
      </c>
    </row>
    <row r="684" spans="1:36" x14ac:dyDescent="0.3">
      <c r="A684">
        <v>3427</v>
      </c>
      <c r="B684">
        <v>1955</v>
      </c>
      <c r="C684" t="s">
        <v>37</v>
      </c>
      <c r="D684" t="s">
        <v>33</v>
      </c>
      <c r="E684">
        <v>59821</v>
      </c>
      <c r="F684">
        <v>0</v>
      </c>
      <c r="G684">
        <v>1</v>
      </c>
      <c r="H684" s="2" t="str">
        <f ca="1">TEXT(Table1_1[[#This Row],[Dt_Customer]],"yyyy-mm-dd")</f>
        <v>2013-04-12</v>
      </c>
      <c r="I684">
        <v>11</v>
      </c>
      <c r="J684">
        <v>629</v>
      </c>
      <c r="K684">
        <v>0</v>
      </c>
      <c r="L684">
        <v>70</v>
      </c>
      <c r="M684">
        <v>0</v>
      </c>
      <c r="N684">
        <v>0</v>
      </c>
      <c r="O684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f>Table1_1[[#This Row],[MntWines]]+Table1_1[[#This Row],[MntFruits]]+Table1_1[[#This Row],[MntMeatProducts]]+Table1_1[[#This Row],[MntFishProducts]]+Table1_1[[#This Row],[MntSweetProducts]]+Table1_1[[#This Row],[MntGoldProds]]</f>
        <v>734</v>
      </c>
      <c r="AC684">
        <f>Table1_1[[#This Row],[NumWebPurchases]]+Table1_1[[#This Row],[NumCatalogPurchases]]+Table1_1[[#This Row],[NumStorePurchases]]</f>
        <v>20</v>
      </c>
      <c r="AD684">
        <f>ROUND(IF(Table1_1[[#This Row],[Total_Purchases]]=0,0,(Table1_1[[#This Row],[Total_Spend]]*(Table1_1[[#This Row],[NumWebPurchases]]/Table1_1[[#This Row],[Total_Purchases]]))),2)</f>
        <v>403.7</v>
      </c>
      <c r="AE684">
        <f>ROUND(IF(Table1_1[[#This Row],[Total_Purchases]]=0,0,(Table1_1[[#This Row],[Total_Spend]]*(Table1_1[[#This Row],[NumStorePurchases]]/Table1_1[[#This Row],[Total_Purchases]]))),2)</f>
        <v>256.89999999999998</v>
      </c>
      <c r="AF684">
        <f>ROUND(IF(Table1_1[[#This Row],[Total_Purchases]]=0,0,(Table1_1[[#This Row],[Total_Spend]]*(Table1_1[[#This Row],[NumCatalogPurchases]]/Table1_1[[#This Row],[Total_Purchases]]))),2)</f>
        <v>73.400000000000006</v>
      </c>
      <c r="AG6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4" s="6">
        <f ca="1">YEAR(TODAY())-B684</f>
        <v>71</v>
      </c>
      <c r="AI6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84" t="s">
        <v>43</v>
      </c>
    </row>
    <row r="685" spans="1:36" x14ac:dyDescent="0.3">
      <c r="A685">
        <v>3428</v>
      </c>
      <c r="B685">
        <v>1991</v>
      </c>
      <c r="C685" t="s">
        <v>37</v>
      </c>
      <c r="D685" t="s">
        <v>35</v>
      </c>
      <c r="E685">
        <v>68682</v>
      </c>
      <c r="F685">
        <v>0</v>
      </c>
      <c r="G685">
        <v>0</v>
      </c>
      <c r="H685" s="2" t="str">
        <f ca="1">TEXT(Table1_1[[#This Row],[Dt_Customer]],"yyyy-mm-dd")</f>
        <v>2013-10-06</v>
      </c>
      <c r="I685">
        <v>56</v>
      </c>
      <c r="J685">
        <v>919</v>
      </c>
      <c r="K685">
        <v>0</v>
      </c>
      <c r="L685">
        <v>505</v>
      </c>
      <c r="M685">
        <v>99</v>
      </c>
      <c r="N685">
        <v>30</v>
      </c>
      <c r="O685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f>Table1_1[[#This Row],[MntWines]]+Table1_1[[#This Row],[MntFruits]]+Table1_1[[#This Row],[MntMeatProducts]]+Table1_1[[#This Row],[MntFishProducts]]+Table1_1[[#This Row],[MntSweetProducts]]+Table1_1[[#This Row],[MntGoldProds]]</f>
        <v>1598</v>
      </c>
      <c r="AC685">
        <f>Table1_1[[#This Row],[NumWebPurchases]]+Table1_1[[#This Row],[NumCatalogPurchases]]+Table1_1[[#This Row],[NumStorePurchases]]</f>
        <v>23</v>
      </c>
      <c r="AD685">
        <f>ROUND(IF(Table1_1[[#This Row],[Total_Purchases]]=0,0,(Table1_1[[#This Row],[Total_Spend]]*(Table1_1[[#This Row],[NumWebPurchases]]/Table1_1[[#This Row],[Total_Purchases]]))),2)</f>
        <v>277.91000000000003</v>
      </c>
      <c r="AE685">
        <f>ROUND(IF(Table1_1[[#This Row],[Total_Purchases]]=0,0,(Table1_1[[#This Row],[Total_Spend]]*(Table1_1[[#This Row],[NumStorePurchases]]/Table1_1[[#This Row],[Total_Purchases]]))),2)</f>
        <v>694.78</v>
      </c>
      <c r="AF685">
        <f>ROUND(IF(Table1_1[[#This Row],[Total_Purchases]]=0,0,(Table1_1[[#This Row],[Total_Spend]]*(Table1_1[[#This Row],[NumCatalogPurchases]]/Table1_1[[#This Row],[Total_Purchases]]))),2)</f>
        <v>625.29999999999995</v>
      </c>
      <c r="AG6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5" s="6">
        <f ca="1">YEAR(TODAY())-B685</f>
        <v>35</v>
      </c>
      <c r="AI6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685" t="s">
        <v>30</v>
      </c>
    </row>
    <row r="686" spans="1:36" x14ac:dyDescent="0.3">
      <c r="A686">
        <v>3433</v>
      </c>
      <c r="B686">
        <v>1955</v>
      </c>
      <c r="C686" t="s">
        <v>38</v>
      </c>
      <c r="D686" t="s">
        <v>33</v>
      </c>
      <c r="E686">
        <v>72635</v>
      </c>
      <c r="F686">
        <v>0</v>
      </c>
      <c r="G686">
        <v>0</v>
      </c>
      <c r="H686" s="2" t="str">
        <f ca="1">TEXT(Table1_1[[#This Row],[Dt_Customer]],"yyyy-mm-dd")</f>
        <v>2013-06-03</v>
      </c>
      <c r="I686">
        <v>54</v>
      </c>
      <c r="J686">
        <v>390</v>
      </c>
      <c r="K686">
        <v>22</v>
      </c>
      <c r="L686">
        <v>323</v>
      </c>
      <c r="M686">
        <v>104</v>
      </c>
      <c r="N686">
        <v>35</v>
      </c>
      <c r="O686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f>Table1_1[[#This Row],[MntWines]]+Table1_1[[#This Row],[MntFruits]]+Table1_1[[#This Row],[MntMeatProducts]]+Table1_1[[#This Row],[MntFishProducts]]+Table1_1[[#This Row],[MntSweetProducts]]+Table1_1[[#This Row],[MntGoldProds]]</f>
        <v>981</v>
      </c>
      <c r="AC686">
        <f>Table1_1[[#This Row],[NumWebPurchases]]+Table1_1[[#This Row],[NumCatalogPurchases]]+Table1_1[[#This Row],[NumStorePurchases]]</f>
        <v>20</v>
      </c>
      <c r="AD686">
        <f>ROUND(IF(Table1_1[[#This Row],[Total_Purchases]]=0,0,(Table1_1[[#This Row],[Total_Spend]]*(Table1_1[[#This Row],[NumWebPurchases]]/Table1_1[[#This Row],[Total_Purchases]]))),2)</f>
        <v>294.3</v>
      </c>
      <c r="AE686">
        <f>ROUND(IF(Table1_1[[#This Row],[Total_Purchases]]=0,0,(Table1_1[[#This Row],[Total_Spend]]*(Table1_1[[#This Row],[NumStorePurchases]]/Table1_1[[#This Row],[Total_Purchases]]))),2)</f>
        <v>294.3</v>
      </c>
      <c r="AF686">
        <f>ROUND(IF(Table1_1[[#This Row],[Total_Purchases]]=0,0,(Table1_1[[#This Row],[Total_Spend]]*(Table1_1[[#This Row],[NumCatalogPurchases]]/Table1_1[[#This Row],[Total_Purchases]]))),2)</f>
        <v>392.4</v>
      </c>
      <c r="AG6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6" s="6">
        <f ca="1">YEAR(TODAY())-B686</f>
        <v>71</v>
      </c>
      <c r="AI6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86" t="s">
        <v>30</v>
      </c>
    </row>
    <row r="687" spans="1:36" x14ac:dyDescent="0.3">
      <c r="A687">
        <v>3434</v>
      </c>
      <c r="B687">
        <v>1951</v>
      </c>
      <c r="C687" t="s">
        <v>28</v>
      </c>
      <c r="D687" t="s">
        <v>31</v>
      </c>
      <c r="E687">
        <v>80872</v>
      </c>
      <c r="F687">
        <v>0</v>
      </c>
      <c r="G687">
        <v>0</v>
      </c>
      <c r="H687" s="2" t="str">
        <f ca="1">TEXT(Table1_1[[#This Row],[Dt_Customer]],"yyyy-mm-dd")</f>
        <v>2014-05-12</v>
      </c>
      <c r="I687">
        <v>60</v>
      </c>
      <c r="J687">
        <v>483</v>
      </c>
      <c r="K687">
        <v>72</v>
      </c>
      <c r="L687">
        <v>567</v>
      </c>
      <c r="M687">
        <v>94</v>
      </c>
      <c r="N687">
        <v>12</v>
      </c>
      <c r="O687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f>Table1_1[[#This Row],[MntWines]]+Table1_1[[#This Row],[MntFruits]]+Table1_1[[#This Row],[MntMeatProducts]]+Table1_1[[#This Row],[MntFishProducts]]+Table1_1[[#This Row],[MntSweetProducts]]+Table1_1[[#This Row],[MntGoldProds]]</f>
        <v>1336</v>
      </c>
      <c r="AC687">
        <f>Table1_1[[#This Row],[NumWebPurchases]]+Table1_1[[#This Row],[NumCatalogPurchases]]+Table1_1[[#This Row],[NumStorePurchases]]</f>
        <v>18</v>
      </c>
      <c r="AD687">
        <f>ROUND(IF(Table1_1[[#This Row],[Total_Purchases]]=0,0,(Table1_1[[#This Row],[Total_Spend]]*(Table1_1[[#This Row],[NumWebPurchases]]/Table1_1[[#This Row],[Total_Purchases]]))),2)</f>
        <v>296.89</v>
      </c>
      <c r="AE687">
        <f>ROUND(IF(Table1_1[[#This Row],[Total_Purchases]]=0,0,(Table1_1[[#This Row],[Total_Spend]]*(Table1_1[[#This Row],[NumStorePurchases]]/Table1_1[[#This Row],[Total_Purchases]]))),2)</f>
        <v>742.22</v>
      </c>
      <c r="AF687">
        <f>ROUND(IF(Table1_1[[#This Row],[Total_Purchases]]=0,0,(Table1_1[[#This Row],[Total_Spend]]*(Table1_1[[#This Row],[NumCatalogPurchases]]/Table1_1[[#This Row],[Total_Purchases]]))),2)</f>
        <v>296.89</v>
      </c>
      <c r="AG6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7" s="6">
        <f ca="1">YEAR(TODAY())-B687</f>
        <v>75</v>
      </c>
      <c r="AI6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87" t="s">
        <v>30</v>
      </c>
    </row>
    <row r="688" spans="1:36" x14ac:dyDescent="0.3">
      <c r="A688">
        <v>3436</v>
      </c>
      <c r="B688">
        <v>1969</v>
      </c>
      <c r="C688" t="s">
        <v>28</v>
      </c>
      <c r="D688" t="s">
        <v>33</v>
      </c>
      <c r="E688">
        <v>14045</v>
      </c>
      <c r="F688">
        <v>1</v>
      </c>
      <c r="G688">
        <v>0</v>
      </c>
      <c r="H688" s="2" t="str">
        <f ca="1">TEXT(Table1_1[[#This Row],[Dt_Customer]],"yyyy-mm-dd")</f>
        <v>2014-01-26</v>
      </c>
      <c r="I688">
        <v>24</v>
      </c>
      <c r="J688">
        <v>11</v>
      </c>
      <c r="K688">
        <v>0</v>
      </c>
      <c r="L688">
        <v>5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688">
        <f>Table1_1[[#This Row],[NumWebPurchases]]+Table1_1[[#This Row],[NumCatalogPurchases]]+Table1_1[[#This Row],[NumStorePurchases]]</f>
        <v>4</v>
      </c>
      <c r="AD688">
        <f>ROUND(IF(Table1_1[[#This Row],[Total_Purchases]]=0,0,(Table1_1[[#This Row],[Total_Spend]]*(Table1_1[[#This Row],[NumWebPurchases]]/Table1_1[[#This Row],[Total_Purchases]]))),2)</f>
        <v>5</v>
      </c>
      <c r="AE688">
        <f>ROUND(IF(Table1_1[[#This Row],[Total_Purchases]]=0,0,(Table1_1[[#This Row],[Total_Spend]]*(Table1_1[[#This Row],[NumStorePurchases]]/Table1_1[[#This Row],[Total_Purchases]]))),2)</f>
        <v>15</v>
      </c>
      <c r="AF688">
        <f>ROUND(IF(Table1_1[[#This Row],[Total_Purchases]]=0,0,(Table1_1[[#This Row],[Total_Spend]]*(Table1_1[[#This Row],[NumCatalogPurchases]]/Table1_1[[#This Row],[Total_Purchases]]))),2)</f>
        <v>0</v>
      </c>
      <c r="AG6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88" s="6">
        <f ca="1">YEAR(TODAY())-B688</f>
        <v>57</v>
      </c>
      <c r="AI6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88" t="s">
        <v>30</v>
      </c>
    </row>
    <row r="689" spans="1:36" x14ac:dyDescent="0.3">
      <c r="A689">
        <v>3439</v>
      </c>
      <c r="B689">
        <v>1972</v>
      </c>
      <c r="C689" t="s">
        <v>28</v>
      </c>
      <c r="D689" t="s">
        <v>33</v>
      </c>
      <c r="E689">
        <v>56721</v>
      </c>
      <c r="F689">
        <v>1</v>
      </c>
      <c r="G689">
        <v>1</v>
      </c>
      <c r="H689" s="2" t="str">
        <f ca="1">TEXT(Table1_1[[#This Row],[Dt_Customer]],"yyyy-mm-dd")</f>
        <v>2012-10-31</v>
      </c>
      <c r="I689">
        <v>64</v>
      </c>
      <c r="J689">
        <v>157</v>
      </c>
      <c r="K689">
        <v>6</v>
      </c>
      <c r="L689">
        <v>39</v>
      </c>
      <c r="M689">
        <v>6</v>
      </c>
      <c r="N689">
        <v>13</v>
      </c>
      <c r="O689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f>Table1_1[[#This Row],[MntWines]]+Table1_1[[#This Row],[MntFruits]]+Table1_1[[#This Row],[MntMeatProducts]]+Table1_1[[#This Row],[MntFishProducts]]+Table1_1[[#This Row],[MntSweetProducts]]+Table1_1[[#This Row],[MntGoldProds]]</f>
        <v>296</v>
      </c>
      <c r="AC689">
        <f>Table1_1[[#This Row],[NumWebPurchases]]+Table1_1[[#This Row],[NumCatalogPurchases]]+Table1_1[[#This Row],[NumStorePurchases]]</f>
        <v>10</v>
      </c>
      <c r="AD689">
        <f>ROUND(IF(Table1_1[[#This Row],[Total_Purchases]]=0,0,(Table1_1[[#This Row],[Total_Spend]]*(Table1_1[[#This Row],[NumWebPurchases]]/Table1_1[[#This Row],[Total_Purchases]]))),2)</f>
        <v>118.4</v>
      </c>
      <c r="AE689">
        <f>ROUND(IF(Table1_1[[#This Row],[Total_Purchases]]=0,0,(Table1_1[[#This Row],[Total_Spend]]*(Table1_1[[#This Row],[NumStorePurchases]]/Table1_1[[#This Row],[Total_Purchases]]))),2)</f>
        <v>148</v>
      </c>
      <c r="AF689">
        <f>ROUND(IF(Table1_1[[#This Row],[Total_Purchases]]=0,0,(Table1_1[[#This Row],[Total_Spend]]*(Table1_1[[#This Row],[NumCatalogPurchases]]/Table1_1[[#This Row],[Total_Purchases]]))),2)</f>
        <v>29.6</v>
      </c>
      <c r="AG6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89" s="6">
        <f ca="1">YEAR(TODAY())-B689</f>
        <v>54</v>
      </c>
      <c r="AI6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89" t="s">
        <v>30</v>
      </c>
    </row>
    <row r="690" spans="1:36" x14ac:dyDescent="0.3">
      <c r="A690">
        <v>3445</v>
      </c>
      <c r="B690">
        <v>1956</v>
      </c>
      <c r="C690" t="s">
        <v>28</v>
      </c>
      <c r="D690" t="s">
        <v>31</v>
      </c>
      <c r="E690">
        <v>60714</v>
      </c>
      <c r="F690">
        <v>0</v>
      </c>
      <c r="G690">
        <v>0</v>
      </c>
      <c r="H690" s="2" t="str">
        <f ca="1">TEXT(Table1_1[[#This Row],[Dt_Customer]],"yyyy-mm-dd")</f>
        <v>2013-01-17</v>
      </c>
      <c r="I690">
        <v>56</v>
      </c>
      <c r="J690">
        <v>216</v>
      </c>
      <c r="K690">
        <v>162</v>
      </c>
      <c r="L690">
        <v>224</v>
      </c>
      <c r="M690">
        <v>101</v>
      </c>
      <c r="N690">
        <v>92</v>
      </c>
      <c r="O690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f>Table1_1[[#This Row],[MntWines]]+Table1_1[[#This Row],[MntFruits]]+Table1_1[[#This Row],[MntMeatProducts]]+Table1_1[[#This Row],[MntFishProducts]]+Table1_1[[#This Row],[MntSweetProducts]]+Table1_1[[#This Row],[MntGoldProds]]</f>
        <v>957</v>
      </c>
      <c r="AC690">
        <f>Table1_1[[#This Row],[NumWebPurchases]]+Table1_1[[#This Row],[NumCatalogPurchases]]+Table1_1[[#This Row],[NumStorePurchases]]</f>
        <v>21</v>
      </c>
      <c r="AD690">
        <f>ROUND(IF(Table1_1[[#This Row],[Total_Purchases]]=0,0,(Table1_1[[#This Row],[Total_Spend]]*(Table1_1[[#This Row],[NumWebPurchases]]/Table1_1[[#This Row],[Total_Purchases]]))),2)</f>
        <v>319</v>
      </c>
      <c r="AE690">
        <f>ROUND(IF(Table1_1[[#This Row],[Total_Purchases]]=0,0,(Table1_1[[#This Row],[Total_Spend]]*(Table1_1[[#This Row],[NumStorePurchases]]/Table1_1[[#This Row],[Total_Purchases]]))),2)</f>
        <v>455.71</v>
      </c>
      <c r="AF690">
        <f>ROUND(IF(Table1_1[[#This Row],[Total_Purchases]]=0,0,(Table1_1[[#This Row],[Total_Spend]]*(Table1_1[[#This Row],[NumCatalogPurchases]]/Table1_1[[#This Row],[Total_Purchases]]))),2)</f>
        <v>182.29</v>
      </c>
      <c r="AG6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0" s="6">
        <f ca="1">YEAR(TODAY())-B690</f>
        <v>70</v>
      </c>
      <c r="AI6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90" t="s">
        <v>43</v>
      </c>
    </row>
    <row r="691" spans="1:36" x14ac:dyDescent="0.3">
      <c r="A691">
        <v>3463</v>
      </c>
      <c r="B691">
        <v>1975</v>
      </c>
      <c r="C691" t="s">
        <v>37</v>
      </c>
      <c r="D691" t="s">
        <v>33</v>
      </c>
      <c r="E691">
        <v>69283</v>
      </c>
      <c r="F691">
        <v>0</v>
      </c>
      <c r="G691">
        <v>1</v>
      </c>
      <c r="H691" s="2" t="str">
        <f ca="1">TEXT(Table1_1[[#This Row],[Dt_Customer]],"yyyy-mm-dd")</f>
        <v>2014-06-14</v>
      </c>
      <c r="I691">
        <v>41</v>
      </c>
      <c r="J691">
        <v>674</v>
      </c>
      <c r="K691">
        <v>62</v>
      </c>
      <c r="L691">
        <v>134</v>
      </c>
      <c r="M691">
        <v>0</v>
      </c>
      <c r="N691">
        <v>26</v>
      </c>
      <c r="O691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f>Table1_1[[#This Row],[MntWines]]+Table1_1[[#This Row],[MntFruits]]+Table1_1[[#This Row],[MntMeatProducts]]+Table1_1[[#This Row],[MntFishProducts]]+Table1_1[[#This Row],[MntSweetProducts]]+Table1_1[[#This Row],[MntGoldProds]]</f>
        <v>904</v>
      </c>
      <c r="AC691">
        <f>Table1_1[[#This Row],[NumWebPurchases]]+Table1_1[[#This Row],[NumCatalogPurchases]]+Table1_1[[#This Row],[NumStorePurchases]]</f>
        <v>23</v>
      </c>
      <c r="AD691">
        <f>ROUND(IF(Table1_1[[#This Row],[Total_Purchases]]=0,0,(Table1_1[[#This Row],[Total_Spend]]*(Table1_1[[#This Row],[NumWebPurchases]]/Table1_1[[#This Row],[Total_Purchases]]))),2)</f>
        <v>275.13</v>
      </c>
      <c r="AE691">
        <f>ROUND(IF(Table1_1[[#This Row],[Total_Purchases]]=0,0,(Table1_1[[#This Row],[Total_Spend]]*(Table1_1[[#This Row],[NumStorePurchases]]/Table1_1[[#This Row],[Total_Purchases]]))),2)</f>
        <v>510.96</v>
      </c>
      <c r="AF691">
        <f>ROUND(IF(Table1_1[[#This Row],[Total_Purchases]]=0,0,(Table1_1[[#This Row],[Total_Spend]]*(Table1_1[[#This Row],[NumCatalogPurchases]]/Table1_1[[#This Row],[Total_Purchases]]))),2)</f>
        <v>117.91</v>
      </c>
      <c r="AG6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1" s="6">
        <f ca="1">YEAR(TODAY())-B691</f>
        <v>51</v>
      </c>
      <c r="AI6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91" t="s">
        <v>40</v>
      </c>
    </row>
    <row r="692" spans="1:36" x14ac:dyDescent="0.3">
      <c r="A692">
        <v>3469</v>
      </c>
      <c r="B692">
        <v>1977</v>
      </c>
      <c r="C692" t="s">
        <v>37</v>
      </c>
      <c r="D692" t="s">
        <v>29</v>
      </c>
      <c r="E692">
        <v>34487</v>
      </c>
      <c r="F692">
        <v>1</v>
      </c>
      <c r="G692">
        <v>1</v>
      </c>
      <c r="H692" s="2" t="str">
        <f ca="1">TEXT(Table1_1[[#This Row],[Dt_Customer]],"yyyy-mm-dd")</f>
        <v>2012-09-06</v>
      </c>
      <c r="I692">
        <v>94</v>
      </c>
      <c r="J692">
        <v>19</v>
      </c>
      <c r="K692">
        <v>18</v>
      </c>
      <c r="L692">
        <v>33</v>
      </c>
      <c r="M692">
        <v>24</v>
      </c>
      <c r="N692">
        <v>1</v>
      </c>
      <c r="O69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692">
        <f>Table1_1[[#This Row],[NumWebPurchases]]+Table1_1[[#This Row],[NumCatalogPurchases]]+Table1_1[[#This Row],[NumStorePurchases]]</f>
        <v>6</v>
      </c>
      <c r="AD692">
        <f>ROUND(IF(Table1_1[[#This Row],[Total_Purchases]]=0,0,(Table1_1[[#This Row],[Total_Spend]]*(Table1_1[[#This Row],[NumWebPurchases]]/Table1_1[[#This Row],[Total_Purchases]]))),2)</f>
        <v>51.5</v>
      </c>
      <c r="AE692">
        <f>ROUND(IF(Table1_1[[#This Row],[Total_Purchases]]=0,0,(Table1_1[[#This Row],[Total_Spend]]*(Table1_1[[#This Row],[NumStorePurchases]]/Table1_1[[#This Row],[Total_Purchases]]))),2)</f>
        <v>51.5</v>
      </c>
      <c r="AF692">
        <f>ROUND(IF(Table1_1[[#This Row],[Total_Purchases]]=0,0,(Table1_1[[#This Row],[Total_Spend]]*(Table1_1[[#This Row],[NumCatalogPurchases]]/Table1_1[[#This Row],[Total_Purchases]]))),2)</f>
        <v>0</v>
      </c>
      <c r="AG6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92" s="6">
        <f ca="1">YEAR(TODAY())-B692</f>
        <v>49</v>
      </c>
      <c r="AI6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92" t="s">
        <v>30</v>
      </c>
    </row>
    <row r="693" spans="1:36" x14ac:dyDescent="0.3">
      <c r="A693">
        <v>3478</v>
      </c>
      <c r="B693">
        <v>1971</v>
      </c>
      <c r="C693" t="s">
        <v>37</v>
      </c>
      <c r="D693" t="s">
        <v>33</v>
      </c>
      <c r="E693">
        <v>60585</v>
      </c>
      <c r="F693">
        <v>1</v>
      </c>
      <c r="G693">
        <v>1</v>
      </c>
      <c r="H693" s="2" t="str">
        <f ca="1">TEXT(Table1_1[[#This Row],[Dt_Customer]],"yyyy-mm-dd")</f>
        <v>2013-06-24</v>
      </c>
      <c r="I693">
        <v>17</v>
      </c>
      <c r="J693">
        <v>267</v>
      </c>
      <c r="K693">
        <v>42</v>
      </c>
      <c r="L693">
        <v>309</v>
      </c>
      <c r="M693">
        <v>55</v>
      </c>
      <c r="N693">
        <v>42</v>
      </c>
      <c r="O693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f>Table1_1[[#This Row],[MntWines]]+Table1_1[[#This Row],[MntFruits]]+Table1_1[[#This Row],[MntMeatProducts]]+Table1_1[[#This Row],[MntFishProducts]]+Table1_1[[#This Row],[MntSweetProducts]]+Table1_1[[#This Row],[MntGoldProds]]</f>
        <v>736</v>
      </c>
      <c r="AC693">
        <f>Table1_1[[#This Row],[NumWebPurchases]]+Table1_1[[#This Row],[NumCatalogPurchases]]+Table1_1[[#This Row],[NumStorePurchases]]</f>
        <v>20</v>
      </c>
      <c r="AD693">
        <f>ROUND(IF(Table1_1[[#This Row],[Total_Purchases]]=0,0,(Table1_1[[#This Row],[Total_Spend]]*(Table1_1[[#This Row],[NumWebPurchases]]/Table1_1[[#This Row],[Total_Purchases]]))),2)</f>
        <v>257.60000000000002</v>
      </c>
      <c r="AE693">
        <f>ROUND(IF(Table1_1[[#This Row],[Total_Purchases]]=0,0,(Table1_1[[#This Row],[Total_Spend]]*(Table1_1[[#This Row],[NumStorePurchases]]/Table1_1[[#This Row],[Total_Purchases]]))),2)</f>
        <v>331.2</v>
      </c>
      <c r="AF693">
        <f>ROUND(IF(Table1_1[[#This Row],[Total_Purchases]]=0,0,(Table1_1[[#This Row],[Total_Spend]]*(Table1_1[[#This Row],[NumCatalogPurchases]]/Table1_1[[#This Row],[Total_Purchases]]))),2)</f>
        <v>147.19999999999999</v>
      </c>
      <c r="AG6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3" s="6">
        <f ca="1">YEAR(TODAY())-B693</f>
        <v>55</v>
      </c>
      <c r="AI6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93" t="s">
        <v>32</v>
      </c>
    </row>
    <row r="694" spans="1:36" x14ac:dyDescent="0.3">
      <c r="A694">
        <v>3479</v>
      </c>
      <c r="B694">
        <v>1950</v>
      </c>
      <c r="C694" t="s">
        <v>28</v>
      </c>
      <c r="D694" t="s">
        <v>31</v>
      </c>
      <c r="E694">
        <v>16813</v>
      </c>
      <c r="F694">
        <v>0</v>
      </c>
      <c r="G694">
        <v>0</v>
      </c>
      <c r="H694" s="2" t="str">
        <f ca="1">TEXT(Table1_1[[#This Row],[Dt_Customer]],"yyyy-mm-dd")</f>
        <v>2013-07-19</v>
      </c>
      <c r="I694">
        <v>49</v>
      </c>
      <c r="J694">
        <v>4</v>
      </c>
      <c r="K694">
        <v>8</v>
      </c>
      <c r="L694">
        <v>11</v>
      </c>
      <c r="M694">
        <v>12</v>
      </c>
      <c r="N694">
        <v>2</v>
      </c>
      <c r="O694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694">
        <f>Table1_1[[#This Row],[NumWebPurchases]]+Table1_1[[#This Row],[NumCatalogPurchases]]+Table1_1[[#This Row],[NumStorePurchases]]</f>
        <v>5</v>
      </c>
      <c r="AD694">
        <f>ROUND(IF(Table1_1[[#This Row],[Total_Purchases]]=0,0,(Table1_1[[#This Row],[Total_Spend]]*(Table1_1[[#This Row],[NumWebPurchases]]/Table1_1[[#This Row],[Total_Purchases]]))),2)</f>
        <v>20</v>
      </c>
      <c r="AE694">
        <f>ROUND(IF(Table1_1[[#This Row],[Total_Purchases]]=0,0,(Table1_1[[#This Row],[Total_Spend]]*(Table1_1[[#This Row],[NumStorePurchases]]/Table1_1[[#This Row],[Total_Purchases]]))),2)</f>
        <v>30</v>
      </c>
      <c r="AF694">
        <f>ROUND(IF(Table1_1[[#This Row],[Total_Purchases]]=0,0,(Table1_1[[#This Row],[Total_Spend]]*(Table1_1[[#This Row],[NumCatalogPurchases]]/Table1_1[[#This Row],[Total_Purchases]]))),2)</f>
        <v>0</v>
      </c>
      <c r="AG6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94" s="6">
        <f ca="1">YEAR(TODAY())-B694</f>
        <v>76</v>
      </c>
      <c r="AI6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94" t="s">
        <v>32</v>
      </c>
    </row>
    <row r="695" spans="1:36" x14ac:dyDescent="0.3">
      <c r="A695">
        <v>3483</v>
      </c>
      <c r="B695">
        <v>1958</v>
      </c>
      <c r="C695" t="s">
        <v>28</v>
      </c>
      <c r="D695" t="s">
        <v>33</v>
      </c>
      <c r="E695">
        <v>48192</v>
      </c>
      <c r="F695">
        <v>0</v>
      </c>
      <c r="G695">
        <v>0</v>
      </c>
      <c r="H695" s="2" t="str">
        <f ca="1">TEXT(Table1_1[[#This Row],[Dt_Customer]],"yyyy-mm-dd")</f>
        <v>2013-04-06</v>
      </c>
      <c r="I695">
        <v>76</v>
      </c>
      <c r="J695">
        <v>1039</v>
      </c>
      <c r="K695">
        <v>43</v>
      </c>
      <c r="L695">
        <v>204</v>
      </c>
      <c r="M695">
        <v>153</v>
      </c>
      <c r="N695">
        <v>58</v>
      </c>
      <c r="O695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1</v>
      </c>
      <c r="AA695">
        <v>0</v>
      </c>
      <c r="AB695">
        <f>Table1_1[[#This Row],[MntWines]]+Table1_1[[#This Row],[MntFruits]]+Table1_1[[#This Row],[MntMeatProducts]]+Table1_1[[#This Row],[MntFishProducts]]+Table1_1[[#This Row],[MntSweetProducts]]+Table1_1[[#This Row],[MntGoldProds]]</f>
        <v>1526</v>
      </c>
      <c r="AC695">
        <f>Table1_1[[#This Row],[NumWebPurchases]]+Table1_1[[#This Row],[NumCatalogPurchases]]+Table1_1[[#This Row],[NumStorePurchases]]</f>
        <v>22</v>
      </c>
      <c r="AD695">
        <f>ROUND(IF(Table1_1[[#This Row],[Total_Purchases]]=0,0,(Table1_1[[#This Row],[Total_Spend]]*(Table1_1[[#This Row],[NumWebPurchases]]/Table1_1[[#This Row],[Total_Purchases]]))),2)</f>
        <v>138.72999999999999</v>
      </c>
      <c r="AE695">
        <f>ROUND(IF(Table1_1[[#This Row],[Total_Purchases]]=0,0,(Table1_1[[#This Row],[Total_Spend]]*(Table1_1[[#This Row],[NumStorePurchases]]/Table1_1[[#This Row],[Total_Purchases]]))),2)</f>
        <v>832.36</v>
      </c>
      <c r="AF695">
        <f>ROUND(IF(Table1_1[[#This Row],[Total_Purchases]]=0,0,(Table1_1[[#This Row],[Total_Spend]]*(Table1_1[[#This Row],[NumCatalogPurchases]]/Table1_1[[#This Row],[Total_Purchases]]))),2)</f>
        <v>554.91</v>
      </c>
      <c r="AG6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695" s="6">
        <f ca="1">YEAR(TODAY())-B695</f>
        <v>68</v>
      </c>
      <c r="AI6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95" t="s">
        <v>32</v>
      </c>
    </row>
    <row r="696" spans="1:36" x14ac:dyDescent="0.3">
      <c r="A696">
        <v>3491</v>
      </c>
      <c r="B696">
        <v>1975</v>
      </c>
      <c r="C696" t="s">
        <v>28</v>
      </c>
      <c r="D696" t="s">
        <v>35</v>
      </c>
      <c r="E696">
        <v>55914</v>
      </c>
      <c r="F696">
        <v>0</v>
      </c>
      <c r="G696">
        <v>1</v>
      </c>
      <c r="H696" s="2" t="str">
        <f ca="1">TEXT(Table1_1[[#This Row],[Dt_Customer]],"yyyy-mm-dd")</f>
        <v>2013-04-29</v>
      </c>
      <c r="I696">
        <v>32</v>
      </c>
      <c r="J696">
        <v>384</v>
      </c>
      <c r="K696">
        <v>60</v>
      </c>
      <c r="L696">
        <v>364</v>
      </c>
      <c r="M696">
        <v>119</v>
      </c>
      <c r="N696">
        <v>101</v>
      </c>
      <c r="O696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f>Table1_1[[#This Row],[MntWines]]+Table1_1[[#This Row],[MntFruits]]+Table1_1[[#This Row],[MntMeatProducts]]+Table1_1[[#This Row],[MntFishProducts]]+Table1_1[[#This Row],[MntSweetProducts]]+Table1_1[[#This Row],[MntGoldProds]]</f>
        <v>1260</v>
      </c>
      <c r="AC696">
        <f>Table1_1[[#This Row],[NumWebPurchases]]+Table1_1[[#This Row],[NumCatalogPurchases]]+Table1_1[[#This Row],[NumStorePurchases]]</f>
        <v>25</v>
      </c>
      <c r="AD696">
        <f>ROUND(IF(Table1_1[[#This Row],[Total_Purchases]]=0,0,(Table1_1[[#This Row],[Total_Spend]]*(Table1_1[[#This Row],[NumWebPurchases]]/Table1_1[[#This Row],[Total_Purchases]]))),2)</f>
        <v>554.4</v>
      </c>
      <c r="AE696">
        <f>ROUND(IF(Table1_1[[#This Row],[Total_Purchases]]=0,0,(Table1_1[[#This Row],[Total_Spend]]*(Table1_1[[#This Row],[NumStorePurchases]]/Table1_1[[#This Row],[Total_Purchases]]))),2)</f>
        <v>403.2</v>
      </c>
      <c r="AF696">
        <f>ROUND(IF(Table1_1[[#This Row],[Total_Purchases]]=0,0,(Table1_1[[#This Row],[Total_Spend]]*(Table1_1[[#This Row],[NumCatalogPurchases]]/Table1_1[[#This Row],[Total_Purchases]]))),2)</f>
        <v>302.39999999999998</v>
      </c>
      <c r="AG6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6" s="6">
        <f ca="1">YEAR(TODAY())-B696</f>
        <v>51</v>
      </c>
      <c r="AI6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96" t="s">
        <v>34</v>
      </c>
    </row>
    <row r="697" spans="1:36" x14ac:dyDescent="0.3">
      <c r="A697">
        <v>3498</v>
      </c>
      <c r="B697">
        <v>1976</v>
      </c>
      <c r="C697" t="s">
        <v>37</v>
      </c>
      <c r="D697" t="s">
        <v>33</v>
      </c>
      <c r="E697">
        <v>55424</v>
      </c>
      <c r="F697">
        <v>0</v>
      </c>
      <c r="G697">
        <v>1</v>
      </c>
      <c r="H697" s="2" t="str">
        <f ca="1">TEXT(Table1_1[[#This Row],[Dt_Customer]],"yyyy-mm-dd")</f>
        <v>2012-11-25</v>
      </c>
      <c r="I697">
        <v>6</v>
      </c>
      <c r="J697">
        <v>462</v>
      </c>
      <c r="K697">
        <v>61</v>
      </c>
      <c r="L697">
        <v>184</v>
      </c>
      <c r="M697">
        <v>10</v>
      </c>
      <c r="N697">
        <v>53</v>
      </c>
      <c r="O697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f>Table1_1[[#This Row],[MntWines]]+Table1_1[[#This Row],[MntFruits]]+Table1_1[[#This Row],[MntMeatProducts]]+Table1_1[[#This Row],[MntFishProducts]]+Table1_1[[#This Row],[MntSweetProducts]]+Table1_1[[#This Row],[MntGoldProds]]</f>
        <v>877</v>
      </c>
      <c r="AC697">
        <f>Table1_1[[#This Row],[NumWebPurchases]]+Table1_1[[#This Row],[NumCatalogPurchases]]+Table1_1[[#This Row],[NumStorePurchases]]</f>
        <v>21</v>
      </c>
      <c r="AD697">
        <f>ROUND(IF(Table1_1[[#This Row],[Total_Purchases]]=0,0,(Table1_1[[#This Row],[Total_Spend]]*(Table1_1[[#This Row],[NumWebPurchases]]/Table1_1[[#This Row],[Total_Purchases]]))),2)</f>
        <v>292.33</v>
      </c>
      <c r="AE697">
        <f>ROUND(IF(Table1_1[[#This Row],[Total_Purchases]]=0,0,(Table1_1[[#This Row],[Total_Spend]]*(Table1_1[[#This Row],[NumStorePurchases]]/Table1_1[[#This Row],[Total_Purchases]]))),2)</f>
        <v>375.86</v>
      </c>
      <c r="AF697">
        <f>ROUND(IF(Table1_1[[#This Row],[Total_Purchases]]=0,0,(Table1_1[[#This Row],[Total_Spend]]*(Table1_1[[#This Row],[NumCatalogPurchases]]/Table1_1[[#This Row],[Total_Purchases]]))),2)</f>
        <v>208.81</v>
      </c>
      <c r="AG6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7" s="6">
        <f ca="1">YEAR(TODAY())-B697</f>
        <v>50</v>
      </c>
      <c r="AI6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697" t="s">
        <v>30</v>
      </c>
    </row>
    <row r="698" spans="1:36" x14ac:dyDescent="0.3">
      <c r="A698">
        <v>3503</v>
      </c>
      <c r="B698">
        <v>1950</v>
      </c>
      <c r="C698" t="s">
        <v>28</v>
      </c>
      <c r="D698" t="s">
        <v>29</v>
      </c>
      <c r="E698">
        <v>82460</v>
      </c>
      <c r="F698">
        <v>0</v>
      </c>
      <c r="G698">
        <v>0</v>
      </c>
      <c r="H698" s="2" t="str">
        <f ca="1">TEXT(Table1_1[[#This Row],[Dt_Customer]],"yyyy-mm-dd")</f>
        <v>2013-12-02</v>
      </c>
      <c r="I698">
        <v>78</v>
      </c>
      <c r="J698">
        <v>255</v>
      </c>
      <c r="K698">
        <v>47</v>
      </c>
      <c r="L698">
        <v>573</v>
      </c>
      <c r="M698">
        <v>52</v>
      </c>
      <c r="N698">
        <v>32</v>
      </c>
      <c r="O698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f>Table1_1[[#This Row],[MntWines]]+Table1_1[[#This Row],[MntFruits]]+Table1_1[[#This Row],[MntMeatProducts]]+Table1_1[[#This Row],[MntFishProducts]]+Table1_1[[#This Row],[MntSweetProducts]]+Table1_1[[#This Row],[MntGoldProds]]</f>
        <v>974</v>
      </c>
      <c r="AC698">
        <f>Table1_1[[#This Row],[NumWebPurchases]]+Table1_1[[#This Row],[NumCatalogPurchases]]+Table1_1[[#This Row],[NumStorePurchases]]</f>
        <v>14</v>
      </c>
      <c r="AD698">
        <f>ROUND(IF(Table1_1[[#This Row],[Total_Purchases]]=0,0,(Table1_1[[#This Row],[Total_Spend]]*(Table1_1[[#This Row],[NumWebPurchases]]/Table1_1[[#This Row],[Total_Purchases]]))),2)</f>
        <v>347.86</v>
      </c>
      <c r="AE698">
        <f>ROUND(IF(Table1_1[[#This Row],[Total_Purchases]]=0,0,(Table1_1[[#This Row],[Total_Spend]]*(Table1_1[[#This Row],[NumStorePurchases]]/Table1_1[[#This Row],[Total_Purchases]]))),2)</f>
        <v>417.43</v>
      </c>
      <c r="AF698">
        <f>ROUND(IF(Table1_1[[#This Row],[Total_Purchases]]=0,0,(Table1_1[[#This Row],[Total_Spend]]*(Table1_1[[#This Row],[NumCatalogPurchases]]/Table1_1[[#This Row],[Total_Purchases]]))),2)</f>
        <v>208.71</v>
      </c>
      <c r="AG6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8" s="6">
        <f ca="1">YEAR(TODAY())-B698</f>
        <v>76</v>
      </c>
      <c r="AI6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698" t="s">
        <v>43</v>
      </c>
    </row>
    <row r="699" spans="1:36" x14ac:dyDescent="0.3">
      <c r="A699">
        <v>3507</v>
      </c>
      <c r="B699">
        <v>1970</v>
      </c>
      <c r="C699" t="s">
        <v>28</v>
      </c>
      <c r="D699" t="s">
        <v>31</v>
      </c>
      <c r="E699">
        <v>76467</v>
      </c>
      <c r="F699">
        <v>1</v>
      </c>
      <c r="G699">
        <v>0</v>
      </c>
      <c r="H699" s="2" t="str">
        <f ca="1">TEXT(Table1_1[[#This Row],[Dt_Customer]],"yyyy-mm-dd")</f>
        <v>2012-08-17</v>
      </c>
      <c r="I699">
        <v>44</v>
      </c>
      <c r="J699">
        <v>676</v>
      </c>
      <c r="K699">
        <v>161</v>
      </c>
      <c r="L699">
        <v>426</v>
      </c>
      <c r="M699">
        <v>210</v>
      </c>
      <c r="N699">
        <v>44</v>
      </c>
      <c r="O699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f>Table1_1[[#This Row],[MntWines]]+Table1_1[[#This Row],[MntFruits]]+Table1_1[[#This Row],[MntMeatProducts]]+Table1_1[[#This Row],[MntFishProducts]]+Table1_1[[#This Row],[MntSweetProducts]]+Table1_1[[#This Row],[MntGoldProds]]</f>
        <v>1575</v>
      </c>
      <c r="AC699">
        <f>Table1_1[[#This Row],[NumWebPurchases]]+Table1_1[[#This Row],[NumCatalogPurchases]]+Table1_1[[#This Row],[NumStorePurchases]]</f>
        <v>12</v>
      </c>
      <c r="AD699">
        <f>ROUND(IF(Table1_1[[#This Row],[Total_Purchases]]=0,0,(Table1_1[[#This Row],[Total_Spend]]*(Table1_1[[#This Row],[NumWebPurchases]]/Table1_1[[#This Row],[Total_Purchases]]))),2)</f>
        <v>262.5</v>
      </c>
      <c r="AE699">
        <f>ROUND(IF(Table1_1[[#This Row],[Total_Purchases]]=0,0,(Table1_1[[#This Row],[Total_Spend]]*(Table1_1[[#This Row],[NumStorePurchases]]/Table1_1[[#This Row],[Total_Purchases]]))),2)</f>
        <v>656.25</v>
      </c>
      <c r="AF699">
        <f>ROUND(IF(Table1_1[[#This Row],[Total_Purchases]]=0,0,(Table1_1[[#This Row],[Total_Spend]]*(Table1_1[[#This Row],[NumCatalogPurchases]]/Table1_1[[#This Row],[Total_Purchases]]))),2)</f>
        <v>656.25</v>
      </c>
      <c r="AG6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699" s="6">
        <f ca="1">YEAR(TODAY())-B699</f>
        <v>56</v>
      </c>
      <c r="AI6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699" t="s">
        <v>34</v>
      </c>
    </row>
    <row r="700" spans="1:36" x14ac:dyDescent="0.3">
      <c r="A700">
        <v>3515</v>
      </c>
      <c r="B700">
        <v>1952</v>
      </c>
      <c r="C700" t="s">
        <v>28</v>
      </c>
      <c r="D700" t="s">
        <v>31</v>
      </c>
      <c r="E700">
        <v>62307</v>
      </c>
      <c r="F700">
        <v>0</v>
      </c>
      <c r="G700">
        <v>1</v>
      </c>
      <c r="H700" s="2" t="str">
        <f ca="1">TEXT(Table1_1[[#This Row],[Dt_Customer]],"yyyy-mm-dd")</f>
        <v>2014-02-17</v>
      </c>
      <c r="I700">
        <v>94</v>
      </c>
      <c r="J700">
        <v>87</v>
      </c>
      <c r="K700">
        <v>13</v>
      </c>
      <c r="L700">
        <v>34</v>
      </c>
      <c r="M700">
        <v>10</v>
      </c>
      <c r="N700">
        <v>6</v>
      </c>
      <c r="O700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f>Table1_1[[#This Row],[MntWines]]+Table1_1[[#This Row],[MntFruits]]+Table1_1[[#This Row],[MntMeatProducts]]+Table1_1[[#This Row],[MntFishProducts]]+Table1_1[[#This Row],[MntSweetProducts]]+Table1_1[[#This Row],[MntGoldProds]]</f>
        <v>160</v>
      </c>
      <c r="AC700">
        <f>Table1_1[[#This Row],[NumWebPurchases]]+Table1_1[[#This Row],[NumCatalogPurchases]]+Table1_1[[#This Row],[NumStorePurchases]]</f>
        <v>8</v>
      </c>
      <c r="AD700">
        <f>ROUND(IF(Table1_1[[#This Row],[Total_Purchases]]=0,0,(Table1_1[[#This Row],[Total_Spend]]*(Table1_1[[#This Row],[NumWebPurchases]]/Table1_1[[#This Row],[Total_Purchases]]))),2)</f>
        <v>80</v>
      </c>
      <c r="AE700">
        <f>ROUND(IF(Table1_1[[#This Row],[Total_Purchases]]=0,0,(Table1_1[[#This Row],[Total_Spend]]*(Table1_1[[#This Row],[NumStorePurchases]]/Table1_1[[#This Row],[Total_Purchases]]))),2)</f>
        <v>80</v>
      </c>
      <c r="AF700">
        <f>ROUND(IF(Table1_1[[#This Row],[Total_Purchases]]=0,0,(Table1_1[[#This Row],[Total_Spend]]*(Table1_1[[#This Row],[NumCatalogPurchases]]/Table1_1[[#This Row],[Total_Purchases]]))),2)</f>
        <v>0</v>
      </c>
      <c r="AG7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00" s="6">
        <f ca="1">YEAR(TODAY())-B700</f>
        <v>74</v>
      </c>
      <c r="AI7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00" t="s">
        <v>30</v>
      </c>
    </row>
    <row r="701" spans="1:36" x14ac:dyDescent="0.3">
      <c r="A701">
        <v>3517</v>
      </c>
      <c r="B701">
        <v>1952</v>
      </c>
      <c r="C701" t="s">
        <v>28</v>
      </c>
      <c r="D701" t="s">
        <v>31</v>
      </c>
      <c r="E701">
        <v>40887</v>
      </c>
      <c r="F701">
        <v>1</v>
      </c>
      <c r="G701">
        <v>1</v>
      </c>
      <c r="H701" s="2" t="str">
        <f ca="1">TEXT(Table1_1[[#This Row],[Dt_Customer]],"yyyy-mm-dd")</f>
        <v>2013-05-06</v>
      </c>
      <c r="I701">
        <v>32</v>
      </c>
      <c r="J701">
        <v>50</v>
      </c>
      <c r="K701">
        <v>4</v>
      </c>
      <c r="L701">
        <v>44</v>
      </c>
      <c r="M701">
        <v>10</v>
      </c>
      <c r="N701">
        <v>10</v>
      </c>
      <c r="O701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f>Table1_1[[#This Row],[MntWines]]+Table1_1[[#This Row],[MntFruits]]+Table1_1[[#This Row],[MntMeatProducts]]+Table1_1[[#This Row],[MntFishProducts]]+Table1_1[[#This Row],[MntSweetProducts]]+Table1_1[[#This Row],[MntGoldProds]]</f>
        <v>161</v>
      </c>
      <c r="AC701">
        <f>Table1_1[[#This Row],[NumWebPurchases]]+Table1_1[[#This Row],[NumCatalogPurchases]]+Table1_1[[#This Row],[NumStorePurchases]]</f>
        <v>7</v>
      </c>
      <c r="AD701">
        <f>ROUND(IF(Table1_1[[#This Row],[Total_Purchases]]=0,0,(Table1_1[[#This Row],[Total_Spend]]*(Table1_1[[#This Row],[NumWebPurchases]]/Table1_1[[#This Row],[Total_Purchases]]))),2)</f>
        <v>69</v>
      </c>
      <c r="AE701">
        <f>ROUND(IF(Table1_1[[#This Row],[Total_Purchases]]=0,0,(Table1_1[[#This Row],[Total_Spend]]*(Table1_1[[#This Row],[NumStorePurchases]]/Table1_1[[#This Row],[Total_Purchases]]))),2)</f>
        <v>69</v>
      </c>
      <c r="AF701">
        <f>ROUND(IF(Table1_1[[#This Row],[Total_Purchases]]=0,0,(Table1_1[[#This Row],[Total_Spend]]*(Table1_1[[#This Row],[NumCatalogPurchases]]/Table1_1[[#This Row],[Total_Purchases]]))),2)</f>
        <v>23</v>
      </c>
      <c r="AG7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1" s="6">
        <f ca="1">YEAR(TODAY())-B701</f>
        <v>74</v>
      </c>
      <c r="AI7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01" t="s">
        <v>30</v>
      </c>
    </row>
    <row r="702" spans="1:36" x14ac:dyDescent="0.3">
      <c r="A702">
        <v>3518</v>
      </c>
      <c r="B702">
        <v>1983</v>
      </c>
      <c r="C702" t="s">
        <v>28</v>
      </c>
      <c r="D702" t="s">
        <v>33</v>
      </c>
      <c r="E702">
        <v>25271</v>
      </c>
      <c r="F702">
        <v>1</v>
      </c>
      <c r="G702">
        <v>0</v>
      </c>
      <c r="H702" s="2" t="str">
        <f ca="1">TEXT(Table1_1[[#This Row],[Dt_Customer]],"yyyy-mm-dd")</f>
        <v>2012-12-05</v>
      </c>
      <c r="I702">
        <v>45</v>
      </c>
      <c r="J702">
        <v>10</v>
      </c>
      <c r="K702">
        <v>1</v>
      </c>
      <c r="L702">
        <v>18</v>
      </c>
      <c r="M702">
        <v>10</v>
      </c>
      <c r="N702">
        <v>4</v>
      </c>
      <c r="O70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702">
        <f>Table1_1[[#This Row],[NumWebPurchases]]+Table1_1[[#This Row],[NumCatalogPurchases]]+Table1_1[[#This Row],[NumStorePurchases]]</f>
        <v>4</v>
      </c>
      <c r="AD702">
        <f>ROUND(IF(Table1_1[[#This Row],[Total_Purchases]]=0,0,(Table1_1[[#This Row],[Total_Spend]]*(Table1_1[[#This Row],[NumWebPurchases]]/Table1_1[[#This Row],[Total_Purchases]]))),2)</f>
        <v>12.5</v>
      </c>
      <c r="AE702">
        <f>ROUND(IF(Table1_1[[#This Row],[Total_Purchases]]=0,0,(Table1_1[[#This Row],[Total_Spend]]*(Table1_1[[#This Row],[NumStorePurchases]]/Table1_1[[#This Row],[Total_Purchases]]))),2)</f>
        <v>25</v>
      </c>
      <c r="AF702">
        <f>ROUND(IF(Table1_1[[#This Row],[Total_Purchases]]=0,0,(Table1_1[[#This Row],[Total_Spend]]*(Table1_1[[#This Row],[NumCatalogPurchases]]/Table1_1[[#This Row],[Total_Purchases]]))),2)</f>
        <v>12.5</v>
      </c>
      <c r="AG7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2" s="6">
        <f ca="1">YEAR(TODAY())-B702</f>
        <v>43</v>
      </c>
      <c r="AI7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02" t="s">
        <v>40</v>
      </c>
    </row>
    <row r="703" spans="1:36" x14ac:dyDescent="0.3">
      <c r="A703">
        <v>3520</v>
      </c>
      <c r="B703">
        <v>1990</v>
      </c>
      <c r="C703" t="s">
        <v>41</v>
      </c>
      <c r="D703" t="s">
        <v>31</v>
      </c>
      <c r="E703">
        <v>91172</v>
      </c>
      <c r="F703">
        <v>0</v>
      </c>
      <c r="G703">
        <v>0</v>
      </c>
      <c r="H703" s="2" t="str">
        <f ca="1">TEXT(Table1_1[[#This Row],[Dt_Customer]],"yyyy-mm-dd")</f>
        <v>2013-03-27</v>
      </c>
      <c r="I703">
        <v>94</v>
      </c>
      <c r="J703">
        <v>162</v>
      </c>
      <c r="K703">
        <v>28</v>
      </c>
      <c r="L703">
        <v>818</v>
      </c>
      <c r="M703">
        <v>0</v>
      </c>
      <c r="N703">
        <v>28</v>
      </c>
      <c r="O703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1</v>
      </c>
      <c r="AA703">
        <v>0</v>
      </c>
      <c r="AB703">
        <f>Table1_1[[#This Row],[MntWines]]+Table1_1[[#This Row],[MntFruits]]+Table1_1[[#This Row],[MntMeatProducts]]+Table1_1[[#This Row],[MntFishProducts]]+Table1_1[[#This Row],[MntSweetProducts]]+Table1_1[[#This Row],[MntGoldProds]]</f>
        <v>1092</v>
      </c>
      <c r="AC703">
        <f>Table1_1[[#This Row],[NumWebPurchases]]+Table1_1[[#This Row],[NumCatalogPurchases]]+Table1_1[[#This Row],[NumStorePurchases]]</f>
        <v>14</v>
      </c>
      <c r="AD703">
        <f>ROUND(IF(Table1_1[[#This Row],[Total_Purchases]]=0,0,(Table1_1[[#This Row],[Total_Spend]]*(Table1_1[[#This Row],[NumWebPurchases]]/Table1_1[[#This Row],[Total_Purchases]]))),2)</f>
        <v>312</v>
      </c>
      <c r="AE703">
        <f>ROUND(IF(Table1_1[[#This Row],[Total_Purchases]]=0,0,(Table1_1[[#This Row],[Total_Spend]]*(Table1_1[[#This Row],[NumStorePurchases]]/Table1_1[[#This Row],[Total_Purchases]]))),2)</f>
        <v>546</v>
      </c>
      <c r="AF703">
        <f>ROUND(IF(Table1_1[[#This Row],[Total_Purchases]]=0,0,(Table1_1[[#This Row],[Total_Spend]]*(Table1_1[[#This Row],[NumCatalogPurchases]]/Table1_1[[#This Row],[Total_Purchases]]))),2)</f>
        <v>234</v>
      </c>
      <c r="AG7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03" s="6">
        <f ca="1">YEAR(TODAY())-B703</f>
        <v>36</v>
      </c>
      <c r="AI7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703" t="s">
        <v>32</v>
      </c>
    </row>
    <row r="704" spans="1:36" x14ac:dyDescent="0.3">
      <c r="A704">
        <v>3523</v>
      </c>
      <c r="B704">
        <v>1962</v>
      </c>
      <c r="C704" t="s">
        <v>28</v>
      </c>
      <c r="D704" t="s">
        <v>35</v>
      </c>
      <c r="E704">
        <v>75072</v>
      </c>
      <c r="F704">
        <v>0</v>
      </c>
      <c r="G704">
        <v>1</v>
      </c>
      <c r="H704" s="2" t="str">
        <f ca="1">TEXT(Table1_1[[#This Row],[Dt_Customer]],"yyyy-mm-dd")</f>
        <v>2013-01-23</v>
      </c>
      <c r="I704">
        <v>83</v>
      </c>
      <c r="J704">
        <v>583</v>
      </c>
      <c r="K704">
        <v>34</v>
      </c>
      <c r="L704">
        <v>309</v>
      </c>
      <c r="M704">
        <v>0</v>
      </c>
      <c r="N704">
        <v>22</v>
      </c>
      <c r="O704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f>Table1_1[[#This Row],[MntWines]]+Table1_1[[#This Row],[MntFruits]]+Table1_1[[#This Row],[MntMeatProducts]]+Table1_1[[#This Row],[MntFishProducts]]+Table1_1[[#This Row],[MntSweetProducts]]+Table1_1[[#This Row],[MntGoldProds]]</f>
        <v>1073</v>
      </c>
      <c r="AC704">
        <f>Table1_1[[#This Row],[NumWebPurchases]]+Table1_1[[#This Row],[NumCatalogPurchases]]+Table1_1[[#This Row],[NumStorePurchases]]</f>
        <v>17</v>
      </c>
      <c r="AD704">
        <f>ROUND(IF(Table1_1[[#This Row],[Total_Purchases]]=0,0,(Table1_1[[#This Row],[Total_Spend]]*(Table1_1[[#This Row],[NumWebPurchases]]/Table1_1[[#This Row],[Total_Purchases]]))),2)</f>
        <v>315.58999999999997</v>
      </c>
      <c r="AE704">
        <f>ROUND(IF(Table1_1[[#This Row],[Total_Purchases]]=0,0,(Table1_1[[#This Row],[Total_Spend]]*(Table1_1[[#This Row],[NumStorePurchases]]/Table1_1[[#This Row],[Total_Purchases]]))),2)</f>
        <v>504.94</v>
      </c>
      <c r="AF704">
        <f>ROUND(IF(Table1_1[[#This Row],[Total_Purchases]]=0,0,(Table1_1[[#This Row],[Total_Spend]]*(Table1_1[[#This Row],[NumCatalogPurchases]]/Table1_1[[#This Row],[Total_Purchases]]))),2)</f>
        <v>252.47</v>
      </c>
      <c r="AG7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04" s="6">
        <f ca="1">YEAR(TODAY())-B704</f>
        <v>64</v>
      </c>
      <c r="AI7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4" t="s">
        <v>30</v>
      </c>
    </row>
    <row r="705" spans="1:36" x14ac:dyDescent="0.3">
      <c r="A705">
        <v>3524</v>
      </c>
      <c r="B705">
        <v>1971</v>
      </c>
      <c r="C705" t="s">
        <v>41</v>
      </c>
      <c r="D705" t="s">
        <v>31</v>
      </c>
      <c r="E705">
        <v>39763</v>
      </c>
      <c r="F705">
        <v>1</v>
      </c>
      <c r="G705">
        <v>0</v>
      </c>
      <c r="H705" s="2" t="str">
        <f ca="1">TEXT(Table1_1[[#This Row],[Dt_Customer]],"yyyy-mm-dd")</f>
        <v>2013-08-04</v>
      </c>
      <c r="I705">
        <v>9</v>
      </c>
      <c r="J705">
        <v>80</v>
      </c>
      <c r="K705">
        <v>1</v>
      </c>
      <c r="L705">
        <v>60</v>
      </c>
      <c r="M705">
        <v>4</v>
      </c>
      <c r="N705">
        <v>6</v>
      </c>
      <c r="O705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f>Table1_1[[#This Row],[MntWines]]+Table1_1[[#This Row],[MntFruits]]+Table1_1[[#This Row],[MntMeatProducts]]+Table1_1[[#This Row],[MntFishProducts]]+Table1_1[[#This Row],[MntSweetProducts]]+Table1_1[[#This Row],[MntGoldProds]]</f>
        <v>167</v>
      </c>
      <c r="AC705">
        <f>Table1_1[[#This Row],[NumWebPurchases]]+Table1_1[[#This Row],[NumCatalogPurchases]]+Table1_1[[#This Row],[NumStorePurchases]]</f>
        <v>8</v>
      </c>
      <c r="AD705">
        <f>ROUND(IF(Table1_1[[#This Row],[Total_Purchases]]=0,0,(Table1_1[[#This Row],[Total_Spend]]*(Table1_1[[#This Row],[NumWebPurchases]]/Table1_1[[#This Row],[Total_Purchases]]))),2)</f>
        <v>104.38</v>
      </c>
      <c r="AE705">
        <f>ROUND(IF(Table1_1[[#This Row],[Total_Purchases]]=0,0,(Table1_1[[#This Row],[Total_Spend]]*(Table1_1[[#This Row],[NumStorePurchases]]/Table1_1[[#This Row],[Total_Purchases]]))),2)</f>
        <v>41.75</v>
      </c>
      <c r="AF705">
        <f>ROUND(IF(Table1_1[[#This Row],[Total_Purchases]]=0,0,(Table1_1[[#This Row],[Total_Spend]]*(Table1_1[[#This Row],[NumCatalogPurchases]]/Table1_1[[#This Row],[Total_Purchases]]))),2)</f>
        <v>20.88</v>
      </c>
      <c r="AG7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5" s="6">
        <f ca="1">YEAR(TODAY())-B705</f>
        <v>55</v>
      </c>
      <c r="AI7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5" t="s">
        <v>30</v>
      </c>
    </row>
    <row r="706" spans="1:36" x14ac:dyDescent="0.3">
      <c r="A706">
        <v>3525</v>
      </c>
      <c r="B706">
        <v>1970</v>
      </c>
      <c r="C706" t="s">
        <v>28</v>
      </c>
      <c r="D706" t="s">
        <v>35</v>
      </c>
      <c r="E706">
        <v>38200</v>
      </c>
      <c r="F706">
        <v>1</v>
      </c>
      <c r="G706">
        <v>1</v>
      </c>
      <c r="H706" s="2" t="str">
        <f ca="1">TEXT(Table1_1[[#This Row],[Dt_Customer]],"yyyy-mm-dd")</f>
        <v>2012-12-07</v>
      </c>
      <c r="I706">
        <v>19</v>
      </c>
      <c r="J706">
        <v>12</v>
      </c>
      <c r="K706">
        <v>0</v>
      </c>
      <c r="L706">
        <v>4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706">
        <f>Table1_1[[#This Row],[NumWebPurchases]]+Table1_1[[#This Row],[NumCatalogPurchases]]+Table1_1[[#This Row],[NumStorePurchases]]</f>
        <v>3</v>
      </c>
      <c r="AD706">
        <f>ROUND(IF(Table1_1[[#This Row],[Total_Purchases]]=0,0,(Table1_1[[#This Row],[Total_Spend]]*(Table1_1[[#This Row],[NumWebPurchases]]/Table1_1[[#This Row],[Total_Purchases]]))),2)</f>
        <v>5.67</v>
      </c>
      <c r="AE706">
        <f>ROUND(IF(Table1_1[[#This Row],[Total_Purchases]]=0,0,(Table1_1[[#This Row],[Total_Spend]]*(Table1_1[[#This Row],[NumStorePurchases]]/Table1_1[[#This Row],[Total_Purchases]]))),2)</f>
        <v>11.33</v>
      </c>
      <c r="AF706">
        <f>ROUND(IF(Table1_1[[#This Row],[Total_Purchases]]=0,0,(Table1_1[[#This Row],[Total_Spend]]*(Table1_1[[#This Row],[NumCatalogPurchases]]/Table1_1[[#This Row],[Total_Purchases]]))),2)</f>
        <v>0</v>
      </c>
      <c r="AG7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6" s="6">
        <f ca="1">YEAR(TODAY())-B706</f>
        <v>56</v>
      </c>
      <c r="AI7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6" t="s">
        <v>30</v>
      </c>
    </row>
    <row r="707" spans="1:36" x14ac:dyDescent="0.3">
      <c r="A707">
        <v>3526</v>
      </c>
      <c r="B707">
        <v>1968</v>
      </c>
      <c r="C707" t="s">
        <v>37</v>
      </c>
      <c r="D707" t="s">
        <v>33</v>
      </c>
      <c r="E707">
        <v>38443</v>
      </c>
      <c r="F707">
        <v>1</v>
      </c>
      <c r="G707">
        <v>1</v>
      </c>
      <c r="H707" s="2" t="str">
        <f ca="1">TEXT(Table1_1[[#This Row],[Dt_Customer]],"yyyy-mm-dd")</f>
        <v>2014-01-27</v>
      </c>
      <c r="I707">
        <v>58</v>
      </c>
      <c r="J707">
        <v>32</v>
      </c>
      <c r="K707">
        <v>0</v>
      </c>
      <c r="L707">
        <v>5</v>
      </c>
      <c r="M707">
        <v>0</v>
      </c>
      <c r="N707">
        <v>0</v>
      </c>
      <c r="O707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707">
        <f>Table1_1[[#This Row],[NumWebPurchases]]+Table1_1[[#This Row],[NumCatalogPurchases]]+Table1_1[[#This Row],[NumStorePurchases]]</f>
        <v>4</v>
      </c>
      <c r="AD707">
        <f>ROUND(IF(Table1_1[[#This Row],[Total_Purchases]]=0,0,(Table1_1[[#This Row],[Total_Spend]]*(Table1_1[[#This Row],[NumWebPurchases]]/Table1_1[[#This Row],[Total_Purchases]]))),2)</f>
        <v>9.5</v>
      </c>
      <c r="AE707">
        <f>ROUND(IF(Table1_1[[#This Row],[Total_Purchases]]=0,0,(Table1_1[[#This Row],[Total_Spend]]*(Table1_1[[#This Row],[NumStorePurchases]]/Table1_1[[#This Row],[Total_Purchases]]))),2)</f>
        <v>28.5</v>
      </c>
      <c r="AF707">
        <f>ROUND(IF(Table1_1[[#This Row],[Total_Purchases]]=0,0,(Table1_1[[#This Row],[Total_Spend]]*(Table1_1[[#This Row],[NumCatalogPurchases]]/Table1_1[[#This Row],[Total_Purchases]]))),2)</f>
        <v>0</v>
      </c>
      <c r="AG7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7" s="6">
        <f ca="1">YEAR(TODAY())-B707</f>
        <v>58</v>
      </c>
      <c r="AI7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7" t="s">
        <v>30</v>
      </c>
    </row>
    <row r="708" spans="1:36" x14ac:dyDescent="0.3">
      <c r="A708">
        <v>3535</v>
      </c>
      <c r="B708">
        <v>1965</v>
      </c>
      <c r="C708" t="s">
        <v>28</v>
      </c>
      <c r="D708" t="s">
        <v>31</v>
      </c>
      <c r="E708">
        <v>66294</v>
      </c>
      <c r="F708">
        <v>0</v>
      </c>
      <c r="G708">
        <v>0</v>
      </c>
      <c r="H708" s="2" t="str">
        <f ca="1">TEXT(Table1_1[[#This Row],[Dt_Customer]],"yyyy-mm-dd")</f>
        <v>2014-03-17</v>
      </c>
      <c r="I708">
        <v>68</v>
      </c>
      <c r="J708">
        <v>251</v>
      </c>
      <c r="K708">
        <v>108</v>
      </c>
      <c r="L708">
        <v>334</v>
      </c>
      <c r="M708">
        <v>65</v>
      </c>
      <c r="N708">
        <v>92</v>
      </c>
      <c r="O708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f>Table1_1[[#This Row],[MntWines]]+Table1_1[[#This Row],[MntFruits]]+Table1_1[[#This Row],[MntMeatProducts]]+Table1_1[[#This Row],[MntFishProducts]]+Table1_1[[#This Row],[MntSweetProducts]]+Table1_1[[#This Row],[MntGoldProds]]</f>
        <v>967</v>
      </c>
      <c r="AC708">
        <f>Table1_1[[#This Row],[NumWebPurchases]]+Table1_1[[#This Row],[NumCatalogPurchases]]+Table1_1[[#This Row],[NumStorePurchases]]</f>
        <v>12</v>
      </c>
      <c r="AD708">
        <f>ROUND(IF(Table1_1[[#This Row],[Total_Purchases]]=0,0,(Table1_1[[#This Row],[Total_Spend]]*(Table1_1[[#This Row],[NumWebPurchases]]/Table1_1[[#This Row],[Total_Purchases]]))),2)</f>
        <v>322.33</v>
      </c>
      <c r="AE708">
        <f>ROUND(IF(Table1_1[[#This Row],[Total_Purchases]]=0,0,(Table1_1[[#This Row],[Total_Spend]]*(Table1_1[[#This Row],[NumStorePurchases]]/Table1_1[[#This Row],[Total_Purchases]]))),2)</f>
        <v>402.92</v>
      </c>
      <c r="AF708">
        <f>ROUND(IF(Table1_1[[#This Row],[Total_Purchases]]=0,0,(Table1_1[[#This Row],[Total_Spend]]*(Table1_1[[#This Row],[NumCatalogPurchases]]/Table1_1[[#This Row],[Total_Purchases]]))),2)</f>
        <v>241.75</v>
      </c>
      <c r="AG7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08" s="6">
        <f ca="1">YEAR(TODAY())-B708</f>
        <v>61</v>
      </c>
      <c r="AI7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8" t="s">
        <v>30</v>
      </c>
    </row>
    <row r="709" spans="1:36" x14ac:dyDescent="0.3">
      <c r="A709">
        <v>3536</v>
      </c>
      <c r="B709">
        <v>1960</v>
      </c>
      <c r="C709" t="s">
        <v>28</v>
      </c>
      <c r="D709" t="s">
        <v>35</v>
      </c>
      <c r="E709">
        <v>19740</v>
      </c>
      <c r="F709">
        <v>0</v>
      </c>
      <c r="G709">
        <v>1</v>
      </c>
      <c r="H709" s="2" t="str">
        <f ca="1">TEXT(Table1_1[[#This Row],[Dt_Customer]],"yyyy-mm-dd")</f>
        <v>2013-03-24</v>
      </c>
      <c r="I709">
        <v>65</v>
      </c>
      <c r="J709">
        <v>7</v>
      </c>
      <c r="K709">
        <v>11</v>
      </c>
      <c r="L709">
        <v>3</v>
      </c>
      <c r="M709">
        <v>10</v>
      </c>
      <c r="N709">
        <v>4</v>
      </c>
      <c r="O709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709">
        <f>Table1_1[[#This Row],[NumWebPurchases]]+Table1_1[[#This Row],[NumCatalogPurchases]]+Table1_1[[#This Row],[NumStorePurchases]]</f>
        <v>5</v>
      </c>
      <c r="AD709">
        <f>ROUND(IF(Table1_1[[#This Row],[Total_Purchases]]=0,0,(Table1_1[[#This Row],[Total_Spend]]*(Table1_1[[#This Row],[NumWebPurchases]]/Table1_1[[#This Row],[Total_Purchases]]))),2)</f>
        <v>11</v>
      </c>
      <c r="AE709">
        <f>ROUND(IF(Table1_1[[#This Row],[Total_Purchases]]=0,0,(Table1_1[[#This Row],[Total_Spend]]*(Table1_1[[#This Row],[NumStorePurchases]]/Table1_1[[#This Row],[Total_Purchases]]))),2)</f>
        <v>33</v>
      </c>
      <c r="AF709">
        <f>ROUND(IF(Table1_1[[#This Row],[Total_Purchases]]=0,0,(Table1_1[[#This Row],[Total_Spend]]*(Table1_1[[#This Row],[NumCatalogPurchases]]/Table1_1[[#This Row],[Total_Purchases]]))),2)</f>
        <v>11</v>
      </c>
      <c r="AG7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09" s="6">
        <f ca="1">YEAR(TODAY())-B709</f>
        <v>66</v>
      </c>
      <c r="AI7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09" t="s">
        <v>40</v>
      </c>
    </row>
    <row r="710" spans="1:36" x14ac:dyDescent="0.3">
      <c r="A710">
        <v>3537</v>
      </c>
      <c r="B710">
        <v>1981</v>
      </c>
      <c r="C710" t="s">
        <v>28</v>
      </c>
      <c r="D710" t="s">
        <v>35</v>
      </c>
      <c r="E710">
        <v>31089</v>
      </c>
      <c r="F710">
        <v>1</v>
      </c>
      <c r="G710">
        <v>0</v>
      </c>
      <c r="H710" s="2" t="str">
        <f ca="1">TEXT(Table1_1[[#This Row],[Dt_Customer]],"yyyy-mm-dd")</f>
        <v>2012-08-17</v>
      </c>
      <c r="I710">
        <v>57</v>
      </c>
      <c r="J710">
        <v>31</v>
      </c>
      <c r="K710">
        <v>3</v>
      </c>
      <c r="L710">
        <v>31</v>
      </c>
      <c r="M710">
        <v>2</v>
      </c>
      <c r="N710">
        <v>8</v>
      </c>
      <c r="O710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f>Table1_1[[#This Row],[MntWines]]+Table1_1[[#This Row],[MntFruits]]+Table1_1[[#This Row],[MntMeatProducts]]+Table1_1[[#This Row],[MntFishProducts]]+Table1_1[[#This Row],[MntSweetProducts]]+Table1_1[[#This Row],[MntGoldProds]]</f>
        <v>79</v>
      </c>
      <c r="AC710">
        <f>Table1_1[[#This Row],[NumWebPurchases]]+Table1_1[[#This Row],[NumCatalogPurchases]]+Table1_1[[#This Row],[NumStorePurchases]]</f>
        <v>7</v>
      </c>
      <c r="AD710">
        <f>ROUND(IF(Table1_1[[#This Row],[Total_Purchases]]=0,0,(Table1_1[[#This Row],[Total_Spend]]*(Table1_1[[#This Row],[NumWebPurchases]]/Table1_1[[#This Row],[Total_Purchases]]))),2)</f>
        <v>33.86</v>
      </c>
      <c r="AE710">
        <f>ROUND(IF(Table1_1[[#This Row],[Total_Purchases]]=0,0,(Table1_1[[#This Row],[Total_Spend]]*(Table1_1[[#This Row],[NumStorePurchases]]/Table1_1[[#This Row],[Total_Purchases]]))),2)</f>
        <v>45.14</v>
      </c>
      <c r="AF710">
        <f>ROUND(IF(Table1_1[[#This Row],[Total_Purchases]]=0,0,(Table1_1[[#This Row],[Total_Spend]]*(Table1_1[[#This Row],[NumCatalogPurchases]]/Table1_1[[#This Row],[Total_Purchases]]))),2)</f>
        <v>0</v>
      </c>
      <c r="AG7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0" s="6">
        <f ca="1">YEAR(TODAY())-B710</f>
        <v>45</v>
      </c>
      <c r="AI7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10" t="s">
        <v>30</v>
      </c>
    </row>
    <row r="711" spans="1:36" x14ac:dyDescent="0.3">
      <c r="A711">
        <v>3547</v>
      </c>
      <c r="B711">
        <v>1969</v>
      </c>
      <c r="C711" t="s">
        <v>41</v>
      </c>
      <c r="D711" t="s">
        <v>35</v>
      </c>
      <c r="E711">
        <v>41021</v>
      </c>
      <c r="F711">
        <v>1</v>
      </c>
      <c r="G711">
        <v>0</v>
      </c>
      <c r="H711" s="2" t="str">
        <f ca="1">TEXT(Table1_1[[#This Row],[Dt_Customer]],"yyyy-mm-dd")</f>
        <v>2012-12-30</v>
      </c>
      <c r="I711">
        <v>12</v>
      </c>
      <c r="J711">
        <v>14</v>
      </c>
      <c r="K711">
        <v>7</v>
      </c>
      <c r="L711">
        <v>9</v>
      </c>
      <c r="M711">
        <v>6</v>
      </c>
      <c r="N711">
        <v>16</v>
      </c>
      <c r="O711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711">
        <f>Table1_1[[#This Row],[NumWebPurchases]]+Table1_1[[#This Row],[NumCatalogPurchases]]+Table1_1[[#This Row],[NumStorePurchases]]</f>
        <v>5</v>
      </c>
      <c r="AD711">
        <f>ROUND(IF(Table1_1[[#This Row],[Total_Purchases]]=0,0,(Table1_1[[#This Row],[Total_Spend]]*(Table1_1[[#This Row],[NumWebPurchases]]/Table1_1[[#This Row],[Total_Purchases]]))),2)</f>
        <v>25.6</v>
      </c>
      <c r="AE711">
        <f>ROUND(IF(Table1_1[[#This Row],[Total_Purchases]]=0,0,(Table1_1[[#This Row],[Total_Spend]]*(Table1_1[[#This Row],[NumStorePurchases]]/Table1_1[[#This Row],[Total_Purchases]]))),2)</f>
        <v>38.4</v>
      </c>
      <c r="AF711">
        <f>ROUND(IF(Table1_1[[#This Row],[Total_Purchases]]=0,0,(Table1_1[[#This Row],[Total_Spend]]*(Table1_1[[#This Row],[NumCatalogPurchases]]/Table1_1[[#This Row],[Total_Purchases]]))),2)</f>
        <v>0</v>
      </c>
      <c r="AG7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1" s="6">
        <f ca="1">YEAR(TODAY())-B711</f>
        <v>57</v>
      </c>
      <c r="AI7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11" t="s">
        <v>43</v>
      </c>
    </row>
    <row r="712" spans="1:36" x14ac:dyDescent="0.3">
      <c r="A712">
        <v>3551</v>
      </c>
      <c r="B712">
        <v>1954</v>
      </c>
      <c r="C712" t="s">
        <v>41</v>
      </c>
      <c r="D712" t="s">
        <v>35</v>
      </c>
      <c r="E712">
        <v>60033</v>
      </c>
      <c r="F712">
        <v>0</v>
      </c>
      <c r="G712">
        <v>1</v>
      </c>
      <c r="H712" s="2" t="str">
        <f ca="1">TEXT(Table1_1[[#This Row],[Dt_Customer]],"yyyy-mm-dd")</f>
        <v>2014-03-29</v>
      </c>
      <c r="I712">
        <v>28</v>
      </c>
      <c r="J712">
        <v>62</v>
      </c>
      <c r="K712">
        <v>1</v>
      </c>
      <c r="L712">
        <v>57</v>
      </c>
      <c r="M712">
        <v>19</v>
      </c>
      <c r="N712">
        <v>11</v>
      </c>
      <c r="O71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f>Table1_1[[#This Row],[MntWines]]+Table1_1[[#This Row],[MntFruits]]+Table1_1[[#This Row],[MntMeatProducts]]+Table1_1[[#This Row],[MntFishProducts]]+Table1_1[[#This Row],[MntSweetProducts]]+Table1_1[[#This Row],[MntGoldProds]]</f>
        <v>198</v>
      </c>
      <c r="AC712">
        <f>Table1_1[[#This Row],[NumWebPurchases]]+Table1_1[[#This Row],[NumCatalogPurchases]]+Table1_1[[#This Row],[NumStorePurchases]]</f>
        <v>8</v>
      </c>
      <c r="AD712">
        <f>ROUND(IF(Table1_1[[#This Row],[Total_Purchases]]=0,0,(Table1_1[[#This Row],[Total_Spend]]*(Table1_1[[#This Row],[NumWebPurchases]]/Table1_1[[#This Row],[Total_Purchases]]))),2)</f>
        <v>49.5</v>
      </c>
      <c r="AE712">
        <f>ROUND(IF(Table1_1[[#This Row],[Total_Purchases]]=0,0,(Table1_1[[#This Row],[Total_Spend]]*(Table1_1[[#This Row],[NumStorePurchases]]/Table1_1[[#This Row],[Total_Purchases]]))),2)</f>
        <v>123.75</v>
      </c>
      <c r="AF712">
        <f>ROUND(IF(Table1_1[[#This Row],[Total_Purchases]]=0,0,(Table1_1[[#This Row],[Total_Spend]]*(Table1_1[[#This Row],[NumCatalogPurchases]]/Table1_1[[#This Row],[Total_Purchases]]))),2)</f>
        <v>24.75</v>
      </c>
      <c r="AG7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12" s="6">
        <f ca="1">YEAR(TODAY())-B712</f>
        <v>72</v>
      </c>
      <c r="AI7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12" t="s">
        <v>30</v>
      </c>
    </row>
    <row r="713" spans="1:36" x14ac:dyDescent="0.3">
      <c r="A713">
        <v>3559</v>
      </c>
      <c r="B713">
        <v>1988</v>
      </c>
      <c r="C713" t="s">
        <v>38</v>
      </c>
      <c r="D713" t="s">
        <v>33</v>
      </c>
      <c r="E713">
        <v>16248</v>
      </c>
      <c r="F713">
        <v>1</v>
      </c>
      <c r="G713">
        <v>0</v>
      </c>
      <c r="H713" s="2" t="str">
        <f ca="1">TEXT(Table1_1[[#This Row],[Dt_Customer]],"yyyy-mm-dd")</f>
        <v>2014-05-10</v>
      </c>
      <c r="I713">
        <v>77</v>
      </c>
      <c r="J713">
        <v>12</v>
      </c>
      <c r="K713">
        <v>11</v>
      </c>
      <c r="L713">
        <v>10</v>
      </c>
      <c r="M713">
        <v>3</v>
      </c>
      <c r="N713">
        <v>12</v>
      </c>
      <c r="O713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713">
        <f>Table1_1[[#This Row],[NumWebPurchases]]+Table1_1[[#This Row],[NumCatalogPurchases]]+Table1_1[[#This Row],[NumStorePurchases]]</f>
        <v>6</v>
      </c>
      <c r="AD713">
        <f>ROUND(IF(Table1_1[[#This Row],[Total_Purchases]]=0,0,(Table1_1[[#This Row],[Total_Spend]]*(Table1_1[[#This Row],[NumWebPurchases]]/Table1_1[[#This Row],[Total_Purchases]]))),2)</f>
        <v>19</v>
      </c>
      <c r="AE713">
        <f>ROUND(IF(Table1_1[[#This Row],[Total_Purchases]]=0,0,(Table1_1[[#This Row],[Total_Spend]]*(Table1_1[[#This Row],[NumStorePurchases]]/Table1_1[[#This Row],[Total_Purchases]]))),2)</f>
        <v>28.5</v>
      </c>
      <c r="AF713">
        <f>ROUND(IF(Table1_1[[#This Row],[Total_Purchases]]=0,0,(Table1_1[[#This Row],[Total_Spend]]*(Table1_1[[#This Row],[NumCatalogPurchases]]/Table1_1[[#This Row],[Total_Purchases]]))),2)</f>
        <v>9.5</v>
      </c>
      <c r="AG7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3" s="6">
        <f ca="1">YEAR(TODAY())-B713</f>
        <v>38</v>
      </c>
      <c r="AI7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713" t="s">
        <v>40</v>
      </c>
    </row>
    <row r="714" spans="1:36" x14ac:dyDescent="0.3">
      <c r="A714">
        <v>3560</v>
      </c>
      <c r="B714">
        <v>1952</v>
      </c>
      <c r="C714" t="s">
        <v>28</v>
      </c>
      <c r="D714" t="s">
        <v>35</v>
      </c>
      <c r="E714">
        <v>83844</v>
      </c>
      <c r="F714">
        <v>0</v>
      </c>
      <c r="G714">
        <v>0</v>
      </c>
      <c r="H714" s="2" t="str">
        <f ca="1">TEXT(Table1_1[[#This Row],[Dt_Customer]],"yyyy-mm-dd")</f>
        <v>2013-05-12</v>
      </c>
      <c r="I714">
        <v>57</v>
      </c>
      <c r="J714">
        <v>901</v>
      </c>
      <c r="K714">
        <v>31</v>
      </c>
      <c r="L714">
        <v>345</v>
      </c>
      <c r="M714">
        <v>75</v>
      </c>
      <c r="N714">
        <v>31</v>
      </c>
      <c r="O714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f>Table1_1[[#This Row],[MntWines]]+Table1_1[[#This Row],[MntFruits]]+Table1_1[[#This Row],[MntMeatProducts]]+Table1_1[[#This Row],[MntFishProducts]]+Table1_1[[#This Row],[MntSweetProducts]]+Table1_1[[#This Row],[MntGoldProds]]</f>
        <v>1574</v>
      </c>
      <c r="AC714">
        <f>Table1_1[[#This Row],[NumWebPurchases]]+Table1_1[[#This Row],[NumCatalogPurchases]]+Table1_1[[#This Row],[NumStorePurchases]]</f>
        <v>19</v>
      </c>
      <c r="AD714">
        <f>ROUND(IF(Table1_1[[#This Row],[Total_Purchases]]=0,0,(Table1_1[[#This Row],[Total_Spend]]*(Table1_1[[#This Row],[NumWebPurchases]]/Table1_1[[#This Row],[Total_Purchases]]))),2)</f>
        <v>331.37</v>
      </c>
      <c r="AE714">
        <f>ROUND(IF(Table1_1[[#This Row],[Total_Purchases]]=0,0,(Table1_1[[#This Row],[Total_Spend]]*(Table1_1[[#This Row],[NumStorePurchases]]/Table1_1[[#This Row],[Total_Purchases]]))),2)</f>
        <v>911.26</v>
      </c>
      <c r="AF714">
        <f>ROUND(IF(Table1_1[[#This Row],[Total_Purchases]]=0,0,(Table1_1[[#This Row],[Total_Spend]]*(Table1_1[[#This Row],[NumCatalogPurchases]]/Table1_1[[#This Row],[Total_Purchases]]))),2)</f>
        <v>331.37</v>
      </c>
      <c r="AG7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14" s="6">
        <f ca="1">YEAR(TODAY())-B714</f>
        <v>74</v>
      </c>
      <c r="AI7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14" t="s">
        <v>39</v>
      </c>
    </row>
    <row r="715" spans="1:36" x14ac:dyDescent="0.3">
      <c r="A715">
        <v>3565</v>
      </c>
      <c r="B715">
        <v>1955</v>
      </c>
      <c r="C715" t="s">
        <v>41</v>
      </c>
      <c r="D715" t="s">
        <v>33</v>
      </c>
      <c r="E715">
        <v>38452</v>
      </c>
      <c r="F715">
        <v>1</v>
      </c>
      <c r="G715">
        <v>1</v>
      </c>
      <c r="H715" s="2" t="str">
        <f ca="1">TEXT(Table1_1[[#This Row],[Dt_Customer]],"yyyy-mm-dd")</f>
        <v>2014-03-30</v>
      </c>
      <c r="I715">
        <v>62</v>
      </c>
      <c r="J715">
        <v>56</v>
      </c>
      <c r="K715">
        <v>0</v>
      </c>
      <c r="L715">
        <v>14</v>
      </c>
      <c r="M715">
        <v>0</v>
      </c>
      <c r="N715">
        <v>0</v>
      </c>
      <c r="O715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715">
        <f>Table1_1[[#This Row],[NumWebPurchases]]+Table1_1[[#This Row],[NumCatalogPurchases]]+Table1_1[[#This Row],[NumStorePurchases]]</f>
        <v>6</v>
      </c>
      <c r="AD715">
        <f>ROUND(IF(Table1_1[[#This Row],[Total_Purchases]]=0,0,(Table1_1[[#This Row],[Total_Spend]]*(Table1_1[[#This Row],[NumWebPurchases]]/Table1_1[[#This Row],[Total_Purchases]]))),2)</f>
        <v>36</v>
      </c>
      <c r="AE715">
        <f>ROUND(IF(Table1_1[[#This Row],[Total_Purchases]]=0,0,(Table1_1[[#This Row],[Total_Spend]]*(Table1_1[[#This Row],[NumStorePurchases]]/Table1_1[[#This Row],[Total_Purchases]]))),2)</f>
        <v>36</v>
      </c>
      <c r="AF715">
        <f>ROUND(IF(Table1_1[[#This Row],[Total_Purchases]]=0,0,(Table1_1[[#This Row],[Total_Spend]]*(Table1_1[[#This Row],[NumCatalogPurchases]]/Table1_1[[#This Row],[Total_Purchases]]))),2)</f>
        <v>0</v>
      </c>
      <c r="AG7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5" s="6">
        <f ca="1">YEAR(TODAY())-B715</f>
        <v>71</v>
      </c>
      <c r="AI7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15" t="s">
        <v>30</v>
      </c>
    </row>
    <row r="716" spans="1:36" x14ac:dyDescent="0.3">
      <c r="A716">
        <v>3570</v>
      </c>
      <c r="B716">
        <v>1969</v>
      </c>
      <c r="C716" t="s">
        <v>37</v>
      </c>
      <c r="D716" t="s">
        <v>35</v>
      </c>
      <c r="E716">
        <v>42731</v>
      </c>
      <c r="F716">
        <v>1</v>
      </c>
      <c r="G716">
        <v>0</v>
      </c>
      <c r="H716" s="2" t="str">
        <f ca="1">TEXT(Table1_1[[#This Row],[Dt_Customer]],"yyyy-mm-dd")</f>
        <v>2013-10-21</v>
      </c>
      <c r="I716">
        <v>64</v>
      </c>
      <c r="J716">
        <v>159</v>
      </c>
      <c r="K716">
        <v>2</v>
      </c>
      <c r="L716">
        <v>51</v>
      </c>
      <c r="M716">
        <v>6</v>
      </c>
      <c r="N716">
        <v>2</v>
      </c>
      <c r="O716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f>Table1_1[[#This Row],[MntWines]]+Table1_1[[#This Row],[MntFruits]]+Table1_1[[#This Row],[MntMeatProducts]]+Table1_1[[#This Row],[MntFishProducts]]+Table1_1[[#This Row],[MntSweetProducts]]+Table1_1[[#This Row],[MntGoldProds]]</f>
        <v>244</v>
      </c>
      <c r="AC716">
        <f>Table1_1[[#This Row],[NumWebPurchases]]+Table1_1[[#This Row],[NumCatalogPurchases]]+Table1_1[[#This Row],[NumStorePurchases]]</f>
        <v>10</v>
      </c>
      <c r="AD716">
        <f>ROUND(IF(Table1_1[[#This Row],[Total_Purchases]]=0,0,(Table1_1[[#This Row],[Total_Spend]]*(Table1_1[[#This Row],[NumWebPurchases]]/Table1_1[[#This Row],[Total_Purchases]]))),2)</f>
        <v>97.6</v>
      </c>
      <c r="AE716">
        <f>ROUND(IF(Table1_1[[#This Row],[Total_Purchases]]=0,0,(Table1_1[[#This Row],[Total_Spend]]*(Table1_1[[#This Row],[NumStorePurchases]]/Table1_1[[#This Row],[Total_Purchases]]))),2)</f>
        <v>122</v>
      </c>
      <c r="AF716">
        <f>ROUND(IF(Table1_1[[#This Row],[Total_Purchases]]=0,0,(Table1_1[[#This Row],[Total_Spend]]*(Table1_1[[#This Row],[NumCatalogPurchases]]/Table1_1[[#This Row],[Total_Purchases]]))),2)</f>
        <v>24.4</v>
      </c>
      <c r="AG7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6" s="6">
        <f ca="1">YEAR(TODAY())-B716</f>
        <v>57</v>
      </c>
      <c r="AI7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16" t="s">
        <v>43</v>
      </c>
    </row>
    <row r="717" spans="1:36" x14ac:dyDescent="0.3">
      <c r="A717">
        <v>3571</v>
      </c>
      <c r="B717">
        <v>1961</v>
      </c>
      <c r="C717" t="s">
        <v>37</v>
      </c>
      <c r="D717" t="s">
        <v>35</v>
      </c>
      <c r="E717">
        <v>63342</v>
      </c>
      <c r="F717">
        <v>0</v>
      </c>
      <c r="G717">
        <v>1</v>
      </c>
      <c r="H717" s="2" t="str">
        <f ca="1">TEXT(Table1_1[[#This Row],[Dt_Customer]],"yyyy-mm-dd")</f>
        <v>2012-10-16</v>
      </c>
      <c r="I717">
        <v>48</v>
      </c>
      <c r="J717">
        <v>918</v>
      </c>
      <c r="K717">
        <v>21</v>
      </c>
      <c r="L717">
        <v>118</v>
      </c>
      <c r="M717">
        <v>13</v>
      </c>
      <c r="N717">
        <v>10</v>
      </c>
      <c r="O717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f>Table1_1[[#This Row],[MntWines]]+Table1_1[[#This Row],[MntFruits]]+Table1_1[[#This Row],[MntMeatProducts]]+Table1_1[[#This Row],[MntFishProducts]]+Table1_1[[#This Row],[MntSweetProducts]]+Table1_1[[#This Row],[MntGoldProds]]</f>
        <v>1101</v>
      </c>
      <c r="AC717">
        <f>Table1_1[[#This Row],[NumWebPurchases]]+Table1_1[[#This Row],[NumCatalogPurchases]]+Table1_1[[#This Row],[NumStorePurchases]]</f>
        <v>16</v>
      </c>
      <c r="AD717">
        <f>ROUND(IF(Table1_1[[#This Row],[Total_Purchases]]=0,0,(Table1_1[[#This Row],[Total_Spend]]*(Table1_1[[#This Row],[NumWebPurchases]]/Table1_1[[#This Row],[Total_Purchases]]))),2)</f>
        <v>550.5</v>
      </c>
      <c r="AE717">
        <f>ROUND(IF(Table1_1[[#This Row],[Total_Purchases]]=0,0,(Table1_1[[#This Row],[Total_Spend]]*(Table1_1[[#This Row],[NumStorePurchases]]/Table1_1[[#This Row],[Total_Purchases]]))),2)</f>
        <v>344.06</v>
      </c>
      <c r="AF717">
        <f>ROUND(IF(Table1_1[[#This Row],[Total_Purchases]]=0,0,(Table1_1[[#This Row],[Total_Spend]]*(Table1_1[[#This Row],[NumCatalogPurchases]]/Table1_1[[#This Row],[Total_Purchases]]))),2)</f>
        <v>206.44</v>
      </c>
      <c r="AG7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17" s="6">
        <f ca="1">YEAR(TODAY())-B717</f>
        <v>65</v>
      </c>
      <c r="AI7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17" t="s">
        <v>30</v>
      </c>
    </row>
    <row r="718" spans="1:36" x14ac:dyDescent="0.3">
      <c r="A718">
        <v>3578</v>
      </c>
      <c r="B718">
        <v>1949</v>
      </c>
      <c r="C718" t="s">
        <v>28</v>
      </c>
      <c r="D718" t="s">
        <v>29</v>
      </c>
      <c r="E718">
        <v>49160</v>
      </c>
      <c r="F718">
        <v>0</v>
      </c>
      <c r="G718">
        <v>1</v>
      </c>
      <c r="H718" s="2" t="str">
        <f ca="1">TEXT(Table1_1[[#This Row],[Dt_Customer]],"yyyy-mm-dd")</f>
        <v>2013-10-20</v>
      </c>
      <c r="I718">
        <v>29</v>
      </c>
      <c r="J718">
        <v>122</v>
      </c>
      <c r="K718">
        <v>21</v>
      </c>
      <c r="L718">
        <v>43</v>
      </c>
      <c r="M718">
        <v>25</v>
      </c>
      <c r="N718">
        <v>10</v>
      </c>
      <c r="O718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f>Table1_1[[#This Row],[MntWines]]+Table1_1[[#This Row],[MntFruits]]+Table1_1[[#This Row],[MntMeatProducts]]+Table1_1[[#This Row],[MntFishProducts]]+Table1_1[[#This Row],[MntSweetProducts]]+Table1_1[[#This Row],[MntGoldProds]]</f>
        <v>236</v>
      </c>
      <c r="AC718">
        <f>Table1_1[[#This Row],[NumWebPurchases]]+Table1_1[[#This Row],[NumCatalogPurchases]]+Table1_1[[#This Row],[NumStorePurchases]]</f>
        <v>10</v>
      </c>
      <c r="AD718">
        <f>ROUND(IF(Table1_1[[#This Row],[Total_Purchases]]=0,0,(Table1_1[[#This Row],[Total_Spend]]*(Table1_1[[#This Row],[NumWebPurchases]]/Table1_1[[#This Row],[Total_Purchases]]))),2)</f>
        <v>70.8</v>
      </c>
      <c r="AE718">
        <f>ROUND(IF(Table1_1[[#This Row],[Total_Purchases]]=0,0,(Table1_1[[#This Row],[Total_Spend]]*(Table1_1[[#This Row],[NumStorePurchases]]/Table1_1[[#This Row],[Total_Purchases]]))),2)</f>
        <v>141.6</v>
      </c>
      <c r="AF718">
        <f>ROUND(IF(Table1_1[[#This Row],[Total_Purchases]]=0,0,(Table1_1[[#This Row],[Total_Spend]]*(Table1_1[[#This Row],[NumCatalogPurchases]]/Table1_1[[#This Row],[Total_Purchases]]))),2)</f>
        <v>23.6</v>
      </c>
      <c r="AG7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8" s="6">
        <f ca="1">YEAR(TODAY())-B718</f>
        <v>77</v>
      </c>
      <c r="AI7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18" t="s">
        <v>30</v>
      </c>
    </row>
    <row r="719" spans="1:36" x14ac:dyDescent="0.3">
      <c r="A719">
        <v>3584</v>
      </c>
      <c r="B719">
        <v>1955</v>
      </c>
      <c r="C719" t="s">
        <v>37</v>
      </c>
      <c r="D719" t="s">
        <v>31</v>
      </c>
      <c r="E719">
        <v>49667</v>
      </c>
      <c r="F719">
        <v>0</v>
      </c>
      <c r="G719">
        <v>0</v>
      </c>
      <c r="H719" s="2" t="str">
        <f ca="1">TEXT(Table1_1[[#This Row],[Dt_Customer]],"yyyy-mm-dd")</f>
        <v>2012-08-20</v>
      </c>
      <c r="I719">
        <v>35</v>
      </c>
      <c r="J719">
        <v>1181</v>
      </c>
      <c r="K719">
        <v>26</v>
      </c>
      <c r="L719">
        <v>120</v>
      </c>
      <c r="M719">
        <v>17</v>
      </c>
      <c r="N719">
        <v>13</v>
      </c>
      <c r="O719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f>Table1_1[[#This Row],[MntWines]]+Table1_1[[#This Row],[MntFruits]]+Table1_1[[#This Row],[MntMeatProducts]]+Table1_1[[#This Row],[MntFishProducts]]+Table1_1[[#This Row],[MntSweetProducts]]+Table1_1[[#This Row],[MntGoldProds]]</f>
        <v>1396</v>
      </c>
      <c r="AC719">
        <f>Table1_1[[#This Row],[NumWebPurchases]]+Table1_1[[#This Row],[NumCatalogPurchases]]+Table1_1[[#This Row],[NumStorePurchases]]</f>
        <v>20</v>
      </c>
      <c r="AD719">
        <f>ROUND(IF(Table1_1[[#This Row],[Total_Purchases]]=0,0,(Table1_1[[#This Row],[Total_Spend]]*(Table1_1[[#This Row],[NumWebPurchases]]/Table1_1[[#This Row],[Total_Purchases]]))),2)</f>
        <v>349</v>
      </c>
      <c r="AE719">
        <f>ROUND(IF(Table1_1[[#This Row],[Total_Purchases]]=0,0,(Table1_1[[#This Row],[Total_Spend]]*(Table1_1[[#This Row],[NumStorePurchases]]/Table1_1[[#This Row],[Total_Purchases]]))),2)</f>
        <v>349</v>
      </c>
      <c r="AF719">
        <f>ROUND(IF(Table1_1[[#This Row],[Total_Purchases]]=0,0,(Table1_1[[#This Row],[Total_Spend]]*(Table1_1[[#This Row],[NumCatalogPurchases]]/Table1_1[[#This Row],[Total_Purchases]]))),2)</f>
        <v>698</v>
      </c>
      <c r="AG7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19" s="6">
        <f ca="1">YEAR(TODAY())-B719</f>
        <v>71</v>
      </c>
      <c r="AI7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19" t="s">
        <v>32</v>
      </c>
    </row>
    <row r="720" spans="1:36" x14ac:dyDescent="0.3">
      <c r="A720">
        <v>3594</v>
      </c>
      <c r="B720">
        <v>1973</v>
      </c>
      <c r="C720" t="s">
        <v>41</v>
      </c>
      <c r="D720" t="s">
        <v>33</v>
      </c>
      <c r="E720">
        <v>54108</v>
      </c>
      <c r="F720">
        <v>1</v>
      </c>
      <c r="G720">
        <v>1</v>
      </c>
      <c r="H720" s="2" t="str">
        <f ca="1">TEXT(Table1_1[[#This Row],[Dt_Customer]],"yyyy-mm-dd")</f>
        <v>2012-11-05</v>
      </c>
      <c r="I720">
        <v>74</v>
      </c>
      <c r="J720">
        <v>539</v>
      </c>
      <c r="K720">
        <v>6</v>
      </c>
      <c r="L720">
        <v>91</v>
      </c>
      <c r="M720">
        <v>8</v>
      </c>
      <c r="N720">
        <v>6</v>
      </c>
      <c r="O720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f>Table1_1[[#This Row],[MntWines]]+Table1_1[[#This Row],[MntFruits]]+Table1_1[[#This Row],[MntMeatProducts]]+Table1_1[[#This Row],[MntFishProducts]]+Table1_1[[#This Row],[MntSweetProducts]]+Table1_1[[#This Row],[MntGoldProds]]</f>
        <v>747</v>
      </c>
      <c r="AC720">
        <f>Table1_1[[#This Row],[NumWebPurchases]]+Table1_1[[#This Row],[NumCatalogPurchases]]+Table1_1[[#This Row],[NumStorePurchases]]</f>
        <v>19</v>
      </c>
      <c r="AD720">
        <f>ROUND(IF(Table1_1[[#This Row],[Total_Purchases]]=0,0,(Table1_1[[#This Row],[Total_Spend]]*(Table1_1[[#This Row],[NumWebPurchases]]/Table1_1[[#This Row],[Total_Purchases]]))),2)</f>
        <v>314.52999999999997</v>
      </c>
      <c r="AE720">
        <f>ROUND(IF(Table1_1[[#This Row],[Total_Purchases]]=0,0,(Table1_1[[#This Row],[Total_Spend]]*(Table1_1[[#This Row],[NumStorePurchases]]/Table1_1[[#This Row],[Total_Purchases]]))),2)</f>
        <v>353.84</v>
      </c>
      <c r="AF720">
        <f>ROUND(IF(Table1_1[[#This Row],[Total_Purchases]]=0,0,(Table1_1[[#This Row],[Total_Spend]]*(Table1_1[[#This Row],[NumCatalogPurchases]]/Table1_1[[#This Row],[Total_Purchases]]))),2)</f>
        <v>78.63</v>
      </c>
      <c r="AG7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0" s="6">
        <f ca="1">YEAR(TODAY())-B720</f>
        <v>53</v>
      </c>
      <c r="AI7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20" t="s">
        <v>32</v>
      </c>
    </row>
    <row r="721" spans="1:36" x14ac:dyDescent="0.3">
      <c r="A721">
        <v>3595</v>
      </c>
      <c r="B721">
        <v>1963</v>
      </c>
      <c r="C721" t="s">
        <v>28</v>
      </c>
      <c r="D721" t="s">
        <v>35</v>
      </c>
      <c r="E721">
        <v>77226</v>
      </c>
      <c r="F721">
        <v>0</v>
      </c>
      <c r="G721">
        <v>1</v>
      </c>
      <c r="H721" s="2" t="str">
        <f ca="1">TEXT(Table1_1[[#This Row],[Dt_Customer]],"yyyy-mm-dd")</f>
        <v>2014-02-28</v>
      </c>
      <c r="I721">
        <v>29</v>
      </c>
      <c r="J721">
        <v>631</v>
      </c>
      <c r="K721">
        <v>43</v>
      </c>
      <c r="L721">
        <v>239</v>
      </c>
      <c r="M721">
        <v>128</v>
      </c>
      <c r="N721">
        <v>76</v>
      </c>
      <c r="O721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f>Table1_1[[#This Row],[MntWines]]+Table1_1[[#This Row],[MntFruits]]+Table1_1[[#This Row],[MntMeatProducts]]+Table1_1[[#This Row],[MntFishProducts]]+Table1_1[[#This Row],[MntSweetProducts]]+Table1_1[[#This Row],[MntGoldProds]]</f>
        <v>1138</v>
      </c>
      <c r="AC721">
        <f>Table1_1[[#This Row],[NumWebPurchases]]+Table1_1[[#This Row],[NumCatalogPurchases]]+Table1_1[[#This Row],[NumStorePurchases]]</f>
        <v>26</v>
      </c>
      <c r="AD721">
        <f>ROUND(IF(Table1_1[[#This Row],[Total_Purchases]]=0,0,(Table1_1[[#This Row],[Total_Spend]]*(Table1_1[[#This Row],[NumWebPurchases]]/Table1_1[[#This Row],[Total_Purchases]]))),2)</f>
        <v>262.62</v>
      </c>
      <c r="AE721">
        <f>ROUND(IF(Table1_1[[#This Row],[Total_Purchases]]=0,0,(Table1_1[[#This Row],[Total_Spend]]*(Table1_1[[#This Row],[NumStorePurchases]]/Table1_1[[#This Row],[Total_Purchases]]))),2)</f>
        <v>525.23</v>
      </c>
      <c r="AF721">
        <f>ROUND(IF(Table1_1[[#This Row],[Total_Purchases]]=0,0,(Table1_1[[#This Row],[Total_Spend]]*(Table1_1[[#This Row],[NumCatalogPurchases]]/Table1_1[[#This Row],[Total_Purchases]]))),2)</f>
        <v>350.15</v>
      </c>
      <c r="AG7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1" s="6">
        <f ca="1">YEAR(TODAY())-B721</f>
        <v>63</v>
      </c>
      <c r="AI7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21" t="s">
        <v>30</v>
      </c>
    </row>
    <row r="722" spans="1:36" x14ac:dyDescent="0.3">
      <c r="A722">
        <v>3598</v>
      </c>
      <c r="B722">
        <v>1972</v>
      </c>
      <c r="C722" t="s">
        <v>28</v>
      </c>
      <c r="D722" t="s">
        <v>33</v>
      </c>
      <c r="E722">
        <v>62710</v>
      </c>
      <c r="F722">
        <v>0</v>
      </c>
      <c r="G722">
        <v>1</v>
      </c>
      <c r="H722" s="2" t="str">
        <f ca="1">TEXT(Table1_1[[#This Row],[Dt_Customer]],"yyyy-mm-dd")</f>
        <v>2013-05-23</v>
      </c>
      <c r="I722">
        <v>53</v>
      </c>
      <c r="J722">
        <v>441</v>
      </c>
      <c r="K722">
        <v>35</v>
      </c>
      <c r="L722">
        <v>83</v>
      </c>
      <c r="M722">
        <v>7</v>
      </c>
      <c r="N722">
        <v>29</v>
      </c>
      <c r="O72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f>Table1_1[[#This Row],[MntWines]]+Table1_1[[#This Row],[MntFruits]]+Table1_1[[#This Row],[MntMeatProducts]]+Table1_1[[#This Row],[MntFishProducts]]+Table1_1[[#This Row],[MntSweetProducts]]+Table1_1[[#This Row],[MntGoldProds]]</f>
        <v>606</v>
      </c>
      <c r="AC722">
        <f>Table1_1[[#This Row],[NumWebPurchases]]+Table1_1[[#This Row],[NumCatalogPurchases]]+Table1_1[[#This Row],[NumStorePurchases]]</f>
        <v>18</v>
      </c>
      <c r="AD722">
        <f>ROUND(IF(Table1_1[[#This Row],[Total_Purchases]]=0,0,(Table1_1[[#This Row],[Total_Spend]]*(Table1_1[[#This Row],[NumWebPurchases]]/Table1_1[[#This Row],[Total_Purchases]]))),2)</f>
        <v>134.66999999999999</v>
      </c>
      <c r="AE722">
        <f>ROUND(IF(Table1_1[[#This Row],[Total_Purchases]]=0,0,(Table1_1[[#This Row],[Total_Spend]]*(Table1_1[[#This Row],[NumStorePurchases]]/Table1_1[[#This Row],[Total_Purchases]]))),2)</f>
        <v>404</v>
      </c>
      <c r="AF722">
        <f>ROUND(IF(Table1_1[[#This Row],[Total_Purchases]]=0,0,(Table1_1[[#This Row],[Total_Spend]]*(Table1_1[[#This Row],[NumCatalogPurchases]]/Table1_1[[#This Row],[Total_Purchases]]))),2)</f>
        <v>67.33</v>
      </c>
      <c r="AG7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2" s="6">
        <f ca="1">YEAR(TODAY())-B722</f>
        <v>54</v>
      </c>
      <c r="AI7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22" t="s">
        <v>30</v>
      </c>
    </row>
    <row r="723" spans="1:36" x14ac:dyDescent="0.3">
      <c r="A723">
        <v>3599</v>
      </c>
      <c r="B723">
        <v>1970</v>
      </c>
      <c r="C723" t="s">
        <v>28</v>
      </c>
      <c r="D723" t="s">
        <v>33</v>
      </c>
      <c r="E723">
        <v>63684</v>
      </c>
      <c r="F723">
        <v>0</v>
      </c>
      <c r="G723">
        <v>1</v>
      </c>
      <c r="H723" s="2" t="str">
        <f ca="1">TEXT(Table1_1[[#This Row],[Dt_Customer]],"yyyy-mm-dd")</f>
        <v>2012-11-26</v>
      </c>
      <c r="I723">
        <v>61</v>
      </c>
      <c r="J723">
        <v>575</v>
      </c>
      <c r="K723">
        <v>80</v>
      </c>
      <c r="L723">
        <v>428</v>
      </c>
      <c r="M723">
        <v>208</v>
      </c>
      <c r="N723">
        <v>93</v>
      </c>
      <c r="O723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>Table1_1[[#This Row],[MntWines]]+Table1_1[[#This Row],[MntFruits]]+Table1_1[[#This Row],[MntMeatProducts]]+Table1_1[[#This Row],[MntFishProducts]]+Table1_1[[#This Row],[MntSweetProducts]]+Table1_1[[#This Row],[MntGoldProds]]</f>
        <v>1464</v>
      </c>
      <c r="AC723">
        <f>Table1_1[[#This Row],[NumWebPurchases]]+Table1_1[[#This Row],[NumCatalogPurchases]]+Table1_1[[#This Row],[NumStorePurchases]]</f>
        <v>20</v>
      </c>
      <c r="AD723">
        <f>ROUND(IF(Table1_1[[#This Row],[Total_Purchases]]=0,0,(Table1_1[[#This Row],[Total_Spend]]*(Table1_1[[#This Row],[NumWebPurchases]]/Table1_1[[#This Row],[Total_Purchases]]))),2)</f>
        <v>585.6</v>
      </c>
      <c r="AE723">
        <f>ROUND(IF(Table1_1[[#This Row],[Total_Purchases]]=0,0,(Table1_1[[#This Row],[Total_Spend]]*(Table1_1[[#This Row],[NumStorePurchases]]/Table1_1[[#This Row],[Total_Purchases]]))),2)</f>
        <v>585.6</v>
      </c>
      <c r="AF723">
        <f>ROUND(IF(Table1_1[[#This Row],[Total_Purchases]]=0,0,(Table1_1[[#This Row],[Total_Spend]]*(Table1_1[[#This Row],[NumCatalogPurchases]]/Table1_1[[#This Row],[Total_Purchases]]))),2)</f>
        <v>292.8</v>
      </c>
      <c r="AG7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3" s="6">
        <f ca="1">YEAR(TODAY())-B723</f>
        <v>56</v>
      </c>
      <c r="AI7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23" t="s">
        <v>30</v>
      </c>
    </row>
    <row r="724" spans="1:36" x14ac:dyDescent="0.3">
      <c r="A724">
        <v>3602</v>
      </c>
      <c r="B724">
        <v>1958</v>
      </c>
      <c r="C724" t="s">
        <v>41</v>
      </c>
      <c r="D724" t="s">
        <v>33</v>
      </c>
      <c r="E724">
        <v>51412</v>
      </c>
      <c r="F724">
        <v>0</v>
      </c>
      <c r="G724">
        <v>1</v>
      </c>
      <c r="H724" s="2" t="str">
        <f ca="1">TEXT(Table1_1[[#This Row],[Dt_Customer]],"yyyy-mm-dd")</f>
        <v>2013-12-31</v>
      </c>
      <c r="I724">
        <v>42</v>
      </c>
      <c r="J724">
        <v>140</v>
      </c>
      <c r="K724">
        <v>3</v>
      </c>
      <c r="L724">
        <v>29</v>
      </c>
      <c r="M724">
        <v>4</v>
      </c>
      <c r="N724">
        <v>5</v>
      </c>
      <c r="O724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>Table1_1[[#This Row],[MntWines]]+Table1_1[[#This Row],[MntFruits]]+Table1_1[[#This Row],[MntMeatProducts]]+Table1_1[[#This Row],[MntFishProducts]]+Table1_1[[#This Row],[MntSweetProducts]]+Table1_1[[#This Row],[MntGoldProds]]</f>
        <v>195</v>
      </c>
      <c r="AC724">
        <f>Table1_1[[#This Row],[NumWebPurchases]]+Table1_1[[#This Row],[NumCatalogPurchases]]+Table1_1[[#This Row],[NumStorePurchases]]</f>
        <v>9</v>
      </c>
      <c r="AD724">
        <f>ROUND(IF(Table1_1[[#This Row],[Total_Purchases]]=0,0,(Table1_1[[#This Row],[Total_Spend]]*(Table1_1[[#This Row],[NumWebPurchases]]/Table1_1[[#This Row],[Total_Purchases]]))),2)</f>
        <v>65</v>
      </c>
      <c r="AE724">
        <f>ROUND(IF(Table1_1[[#This Row],[Total_Purchases]]=0,0,(Table1_1[[#This Row],[Total_Spend]]*(Table1_1[[#This Row],[NumStorePurchases]]/Table1_1[[#This Row],[Total_Purchases]]))),2)</f>
        <v>86.67</v>
      </c>
      <c r="AF724">
        <f>ROUND(IF(Table1_1[[#This Row],[Total_Purchases]]=0,0,(Table1_1[[#This Row],[Total_Spend]]*(Table1_1[[#This Row],[NumCatalogPurchases]]/Table1_1[[#This Row],[Total_Purchases]]))),2)</f>
        <v>43.33</v>
      </c>
      <c r="AG7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4" s="6">
        <f ca="1">YEAR(TODAY())-B724</f>
        <v>68</v>
      </c>
      <c r="AI7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24" t="s">
        <v>30</v>
      </c>
    </row>
    <row r="725" spans="1:36" x14ac:dyDescent="0.3">
      <c r="A725">
        <v>3619</v>
      </c>
      <c r="B725">
        <v>1960</v>
      </c>
      <c r="C725" t="s">
        <v>38</v>
      </c>
      <c r="D725" t="s">
        <v>29</v>
      </c>
      <c r="E725">
        <v>87305</v>
      </c>
      <c r="F725">
        <v>0</v>
      </c>
      <c r="G725">
        <v>0</v>
      </c>
      <c r="H725" s="2" t="str">
        <f ca="1">TEXT(Table1_1[[#This Row],[Dt_Customer]],"yyyy-mm-dd")</f>
        <v>2012-09-23</v>
      </c>
      <c r="I725">
        <v>19</v>
      </c>
      <c r="J725">
        <v>345</v>
      </c>
      <c r="K725">
        <v>25</v>
      </c>
      <c r="L725">
        <v>501</v>
      </c>
      <c r="M725">
        <v>63</v>
      </c>
      <c r="N725">
        <v>138</v>
      </c>
      <c r="O725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f>Table1_1[[#This Row],[MntWines]]+Table1_1[[#This Row],[MntFruits]]+Table1_1[[#This Row],[MntMeatProducts]]+Table1_1[[#This Row],[MntFishProducts]]+Table1_1[[#This Row],[MntSweetProducts]]+Table1_1[[#This Row],[MntGoldProds]]</f>
        <v>1152</v>
      </c>
      <c r="AC725">
        <f>Table1_1[[#This Row],[NumWebPurchases]]+Table1_1[[#This Row],[NumCatalogPurchases]]+Table1_1[[#This Row],[NumStorePurchases]]</f>
        <v>16</v>
      </c>
      <c r="AD725">
        <f>ROUND(IF(Table1_1[[#This Row],[Total_Purchases]]=0,0,(Table1_1[[#This Row],[Total_Spend]]*(Table1_1[[#This Row],[NumWebPurchases]]/Table1_1[[#This Row],[Total_Purchases]]))),2)</f>
        <v>360</v>
      </c>
      <c r="AE725">
        <f>ROUND(IF(Table1_1[[#This Row],[Total_Purchases]]=0,0,(Table1_1[[#This Row],[Total_Spend]]*(Table1_1[[#This Row],[NumStorePurchases]]/Table1_1[[#This Row],[Total_Purchases]]))),2)</f>
        <v>576</v>
      </c>
      <c r="AF725">
        <f>ROUND(IF(Table1_1[[#This Row],[Total_Purchases]]=0,0,(Table1_1[[#This Row],[Total_Spend]]*(Table1_1[[#This Row],[NumCatalogPurchases]]/Table1_1[[#This Row],[Total_Purchases]]))),2)</f>
        <v>216</v>
      </c>
      <c r="AG7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5" s="6">
        <f ca="1">YEAR(TODAY())-B725</f>
        <v>66</v>
      </c>
      <c r="AI7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25" t="s">
        <v>36</v>
      </c>
    </row>
    <row r="726" spans="1:36" x14ac:dyDescent="0.3">
      <c r="A726">
        <v>3623</v>
      </c>
      <c r="B726">
        <v>1976</v>
      </c>
      <c r="C726" t="s">
        <v>28</v>
      </c>
      <c r="D726" t="s">
        <v>35</v>
      </c>
      <c r="E726">
        <v>21675</v>
      </c>
      <c r="F726">
        <v>1</v>
      </c>
      <c r="G726">
        <v>0</v>
      </c>
      <c r="H726" s="2" t="str">
        <f ca="1">TEXT(Table1_1[[#This Row],[Dt_Customer]],"yyyy-mm-dd")</f>
        <v>2014-06-11</v>
      </c>
      <c r="I726">
        <v>55</v>
      </c>
      <c r="J726">
        <v>4</v>
      </c>
      <c r="K726">
        <v>0</v>
      </c>
      <c r="L726">
        <v>16</v>
      </c>
      <c r="M726">
        <v>17</v>
      </c>
      <c r="N726">
        <v>4</v>
      </c>
      <c r="O726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726">
        <f>Table1_1[[#This Row],[NumWebPurchases]]+Table1_1[[#This Row],[NumCatalogPurchases]]+Table1_1[[#This Row],[NumStorePurchases]]</f>
        <v>7</v>
      </c>
      <c r="AD726">
        <f>ROUND(IF(Table1_1[[#This Row],[Total_Purchases]]=0,0,(Table1_1[[#This Row],[Total_Spend]]*(Table1_1[[#This Row],[NumWebPurchases]]/Table1_1[[#This Row],[Total_Purchases]]))),2)</f>
        <v>25.71</v>
      </c>
      <c r="AE726">
        <f>ROUND(IF(Table1_1[[#This Row],[Total_Purchases]]=0,0,(Table1_1[[#This Row],[Total_Spend]]*(Table1_1[[#This Row],[NumStorePurchases]]/Table1_1[[#This Row],[Total_Purchases]]))),2)</f>
        <v>19.29</v>
      </c>
      <c r="AF726">
        <f>ROUND(IF(Table1_1[[#This Row],[Total_Purchases]]=0,0,(Table1_1[[#This Row],[Total_Spend]]*(Table1_1[[#This Row],[NumCatalogPurchases]]/Table1_1[[#This Row],[Total_Purchases]]))),2)</f>
        <v>0</v>
      </c>
      <c r="AG7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26" s="6">
        <f ca="1">YEAR(TODAY())-B726</f>
        <v>50</v>
      </c>
      <c r="AI7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26" t="s">
        <v>40</v>
      </c>
    </row>
    <row r="727" spans="1:36" x14ac:dyDescent="0.3">
      <c r="A727">
        <v>3628</v>
      </c>
      <c r="B727">
        <v>1987</v>
      </c>
      <c r="C727" t="s">
        <v>44</v>
      </c>
      <c r="D727" t="s">
        <v>31</v>
      </c>
      <c r="E727">
        <v>15038</v>
      </c>
      <c r="F727">
        <v>1</v>
      </c>
      <c r="G727">
        <v>0</v>
      </c>
      <c r="H727" s="2" t="str">
        <f ca="1">TEXT(Table1_1[[#This Row],[Dt_Customer]],"yyyy-mm-dd")</f>
        <v>2013-01-29</v>
      </c>
      <c r="I727">
        <v>93</v>
      </c>
      <c r="J727">
        <v>4</v>
      </c>
      <c r="K727">
        <v>8</v>
      </c>
      <c r="L727">
        <v>11</v>
      </c>
      <c r="M727">
        <v>19</v>
      </c>
      <c r="N727">
        <v>12</v>
      </c>
      <c r="O727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>Table1_1[[#This Row],[MntWines]]+Table1_1[[#This Row],[MntFruits]]+Table1_1[[#This Row],[MntMeatProducts]]+Table1_1[[#This Row],[MntFishProducts]]+Table1_1[[#This Row],[MntSweetProducts]]+Table1_1[[#This Row],[MntGoldProds]]</f>
        <v>80</v>
      </c>
      <c r="AC727">
        <f>Table1_1[[#This Row],[NumWebPurchases]]+Table1_1[[#This Row],[NumCatalogPurchases]]+Table1_1[[#This Row],[NumStorePurchases]]</f>
        <v>5</v>
      </c>
      <c r="AD727">
        <f>ROUND(IF(Table1_1[[#This Row],[Total_Purchases]]=0,0,(Table1_1[[#This Row],[Total_Spend]]*(Table1_1[[#This Row],[NumWebPurchases]]/Table1_1[[#This Row],[Total_Purchases]]))),2)</f>
        <v>32</v>
      </c>
      <c r="AE727">
        <f>ROUND(IF(Table1_1[[#This Row],[Total_Purchases]]=0,0,(Table1_1[[#This Row],[Total_Spend]]*(Table1_1[[#This Row],[NumStorePurchases]]/Table1_1[[#This Row],[Total_Purchases]]))),2)</f>
        <v>32</v>
      </c>
      <c r="AF727">
        <f>ROUND(IF(Table1_1[[#This Row],[Total_Purchases]]=0,0,(Table1_1[[#This Row],[Total_Spend]]*(Table1_1[[#This Row],[NumCatalogPurchases]]/Table1_1[[#This Row],[Total_Purchases]]))),2)</f>
        <v>16</v>
      </c>
      <c r="AG7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27" s="6">
        <f ca="1">YEAR(TODAY())-B727</f>
        <v>39</v>
      </c>
      <c r="AI7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727" t="s">
        <v>30</v>
      </c>
    </row>
    <row r="728" spans="1:36" x14ac:dyDescent="0.3">
      <c r="A728">
        <v>3629</v>
      </c>
      <c r="B728">
        <v>1978</v>
      </c>
      <c r="C728" t="s">
        <v>28</v>
      </c>
      <c r="D728" t="s">
        <v>31</v>
      </c>
      <c r="E728">
        <v>38557</v>
      </c>
      <c r="F728">
        <v>1</v>
      </c>
      <c r="G728">
        <v>0</v>
      </c>
      <c r="H728" s="2" t="str">
        <f ca="1">TEXT(Table1_1[[#This Row],[Dt_Customer]],"yyyy-mm-dd")</f>
        <v>2012-12-19</v>
      </c>
      <c r="I728">
        <v>17</v>
      </c>
      <c r="J728">
        <v>76</v>
      </c>
      <c r="K728">
        <v>3</v>
      </c>
      <c r="L728">
        <v>31</v>
      </c>
      <c r="M728">
        <v>4</v>
      </c>
      <c r="N728">
        <v>4</v>
      </c>
      <c r="O728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>Table1_1[[#This Row],[MntWines]]+Table1_1[[#This Row],[MntFruits]]+Table1_1[[#This Row],[MntMeatProducts]]+Table1_1[[#This Row],[MntFishProducts]]+Table1_1[[#This Row],[MntSweetProducts]]+Table1_1[[#This Row],[MntGoldProds]]</f>
        <v>145</v>
      </c>
      <c r="AC728">
        <f>Table1_1[[#This Row],[NumWebPurchases]]+Table1_1[[#This Row],[NumCatalogPurchases]]+Table1_1[[#This Row],[NumStorePurchases]]</f>
        <v>7</v>
      </c>
      <c r="AD728">
        <f>ROUND(IF(Table1_1[[#This Row],[Total_Purchases]]=0,0,(Table1_1[[#This Row],[Total_Spend]]*(Table1_1[[#This Row],[NumWebPurchases]]/Table1_1[[#This Row],[Total_Purchases]]))),2)</f>
        <v>62.14</v>
      </c>
      <c r="AE728">
        <f>ROUND(IF(Table1_1[[#This Row],[Total_Purchases]]=0,0,(Table1_1[[#This Row],[Total_Spend]]*(Table1_1[[#This Row],[NumStorePurchases]]/Table1_1[[#This Row],[Total_Purchases]]))),2)</f>
        <v>62.14</v>
      </c>
      <c r="AF728">
        <f>ROUND(IF(Table1_1[[#This Row],[Total_Purchases]]=0,0,(Table1_1[[#This Row],[Total_Spend]]*(Table1_1[[#This Row],[NumCatalogPurchases]]/Table1_1[[#This Row],[Total_Purchases]]))),2)</f>
        <v>20.71</v>
      </c>
      <c r="AG7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28" s="6">
        <f ca="1">YEAR(TODAY())-B728</f>
        <v>48</v>
      </c>
      <c r="AI7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28" t="s">
        <v>32</v>
      </c>
    </row>
    <row r="729" spans="1:36" x14ac:dyDescent="0.3">
      <c r="A729">
        <v>3635</v>
      </c>
      <c r="B729">
        <v>1962</v>
      </c>
      <c r="C729" t="s">
        <v>37</v>
      </c>
      <c r="D729" t="s">
        <v>31</v>
      </c>
      <c r="E729">
        <v>52597</v>
      </c>
      <c r="F729">
        <v>0</v>
      </c>
      <c r="G729">
        <v>1</v>
      </c>
      <c r="H729" s="2" t="str">
        <f ca="1">TEXT(Table1_1[[#This Row],[Dt_Customer]],"yyyy-mm-dd")</f>
        <v>2014-05-07</v>
      </c>
      <c r="I729">
        <v>69</v>
      </c>
      <c r="J729">
        <v>492</v>
      </c>
      <c r="K729">
        <v>0</v>
      </c>
      <c r="L729">
        <v>37</v>
      </c>
      <c r="M729">
        <v>7</v>
      </c>
      <c r="N729">
        <v>0</v>
      </c>
      <c r="O729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>Table1_1[[#This Row],[MntWines]]+Table1_1[[#This Row],[MntFruits]]+Table1_1[[#This Row],[MntMeatProducts]]+Table1_1[[#This Row],[MntFishProducts]]+Table1_1[[#This Row],[MntSweetProducts]]+Table1_1[[#This Row],[MntGoldProds]]</f>
        <v>578</v>
      </c>
      <c r="AC729">
        <f>Table1_1[[#This Row],[NumWebPurchases]]+Table1_1[[#This Row],[NumCatalogPurchases]]+Table1_1[[#This Row],[NumStorePurchases]]</f>
        <v>17</v>
      </c>
      <c r="AD729">
        <f>ROUND(IF(Table1_1[[#This Row],[Total_Purchases]]=0,0,(Table1_1[[#This Row],[Total_Spend]]*(Table1_1[[#This Row],[NumWebPurchases]]/Table1_1[[#This Row],[Total_Purchases]]))),2)</f>
        <v>204</v>
      </c>
      <c r="AE729">
        <f>ROUND(IF(Table1_1[[#This Row],[Total_Purchases]]=0,0,(Table1_1[[#This Row],[Total_Spend]]*(Table1_1[[#This Row],[NumStorePurchases]]/Table1_1[[#This Row],[Total_Purchases]]))),2)</f>
        <v>272</v>
      </c>
      <c r="AF729">
        <f>ROUND(IF(Table1_1[[#This Row],[Total_Purchases]]=0,0,(Table1_1[[#This Row],[Total_Spend]]*(Table1_1[[#This Row],[NumCatalogPurchases]]/Table1_1[[#This Row],[Total_Purchases]]))),2)</f>
        <v>102</v>
      </c>
      <c r="AG7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29" s="6">
        <f ca="1">YEAR(TODAY())-B729</f>
        <v>64</v>
      </c>
      <c r="AI7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29" t="s">
        <v>43</v>
      </c>
    </row>
    <row r="730" spans="1:36" x14ac:dyDescent="0.3">
      <c r="A730">
        <v>3641</v>
      </c>
      <c r="B730">
        <v>1976</v>
      </c>
      <c r="C730" t="s">
        <v>28</v>
      </c>
      <c r="D730" t="s">
        <v>33</v>
      </c>
      <c r="E730">
        <v>13624</v>
      </c>
      <c r="F730">
        <v>1</v>
      </c>
      <c r="G730">
        <v>0</v>
      </c>
      <c r="H730" s="2" t="str">
        <f ca="1">TEXT(Table1_1[[#This Row],[Dt_Customer]],"yyyy-mm-dd")</f>
        <v>2013-01-20</v>
      </c>
      <c r="I730">
        <v>93</v>
      </c>
      <c r="J730">
        <v>10</v>
      </c>
      <c r="K730">
        <v>2</v>
      </c>
      <c r="L730">
        <v>15</v>
      </c>
      <c r="M730">
        <v>2</v>
      </c>
      <c r="N730">
        <v>1</v>
      </c>
      <c r="O730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>Table1_1[[#This Row],[MntWines]]+Table1_1[[#This Row],[MntFruits]]+Table1_1[[#This Row],[MntMeatProducts]]+Table1_1[[#This Row],[MntFishProducts]]+Table1_1[[#This Row],[MntSweetProducts]]+Table1_1[[#This Row],[MntGoldProds]]</f>
        <v>36</v>
      </c>
      <c r="AC730">
        <f>Table1_1[[#This Row],[NumWebPurchases]]+Table1_1[[#This Row],[NumCatalogPurchases]]+Table1_1[[#This Row],[NumStorePurchases]]</f>
        <v>5</v>
      </c>
      <c r="AD730">
        <f>ROUND(IF(Table1_1[[#This Row],[Total_Purchases]]=0,0,(Table1_1[[#This Row],[Total_Spend]]*(Table1_1[[#This Row],[NumWebPurchases]]/Table1_1[[#This Row],[Total_Purchases]]))),2)</f>
        <v>14.4</v>
      </c>
      <c r="AE730">
        <f>ROUND(IF(Table1_1[[#This Row],[Total_Purchases]]=0,0,(Table1_1[[#This Row],[Total_Spend]]*(Table1_1[[#This Row],[NumStorePurchases]]/Table1_1[[#This Row],[Total_Purchases]]))),2)</f>
        <v>21.6</v>
      </c>
      <c r="AF730">
        <f>ROUND(IF(Table1_1[[#This Row],[Total_Purchases]]=0,0,(Table1_1[[#This Row],[Total_Spend]]*(Table1_1[[#This Row],[NumCatalogPurchases]]/Table1_1[[#This Row],[Total_Purchases]]))),2)</f>
        <v>0</v>
      </c>
      <c r="AG7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30" s="6">
        <f ca="1">YEAR(TODAY())-B730</f>
        <v>50</v>
      </c>
      <c r="AI7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0" t="s">
        <v>30</v>
      </c>
    </row>
    <row r="731" spans="1:36" x14ac:dyDescent="0.3">
      <c r="A731">
        <v>3643</v>
      </c>
      <c r="B731">
        <v>1974</v>
      </c>
      <c r="C731" t="s">
        <v>41</v>
      </c>
      <c r="D731" t="s">
        <v>33</v>
      </c>
      <c r="E731">
        <v>63206</v>
      </c>
      <c r="F731">
        <v>0</v>
      </c>
      <c r="G731">
        <v>0</v>
      </c>
      <c r="H731" s="2" t="str">
        <f ca="1">TEXT(Table1_1[[#This Row],[Dt_Customer]],"yyyy-mm-dd")</f>
        <v>2014-03-20</v>
      </c>
      <c r="I731">
        <v>65</v>
      </c>
      <c r="J731">
        <v>750</v>
      </c>
      <c r="K731">
        <v>8</v>
      </c>
      <c r="L731">
        <v>125</v>
      </c>
      <c r="M731">
        <v>11</v>
      </c>
      <c r="N731">
        <v>8</v>
      </c>
      <c r="O731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f>Table1_1[[#This Row],[MntWines]]+Table1_1[[#This Row],[MntFruits]]+Table1_1[[#This Row],[MntMeatProducts]]+Table1_1[[#This Row],[MntFishProducts]]+Table1_1[[#This Row],[MntSweetProducts]]+Table1_1[[#This Row],[MntGoldProds]]</f>
        <v>928</v>
      </c>
      <c r="AC731">
        <f>Table1_1[[#This Row],[NumWebPurchases]]+Table1_1[[#This Row],[NumCatalogPurchases]]+Table1_1[[#This Row],[NumStorePurchases]]</f>
        <v>13</v>
      </c>
      <c r="AD731">
        <f>ROUND(IF(Table1_1[[#This Row],[Total_Purchases]]=0,0,(Table1_1[[#This Row],[Total_Spend]]*(Table1_1[[#This Row],[NumWebPurchases]]/Table1_1[[#This Row],[Total_Purchases]]))),2)</f>
        <v>285.54000000000002</v>
      </c>
      <c r="AE731">
        <f>ROUND(IF(Table1_1[[#This Row],[Total_Purchases]]=0,0,(Table1_1[[#This Row],[Total_Spend]]*(Table1_1[[#This Row],[NumStorePurchases]]/Table1_1[[#This Row],[Total_Purchases]]))),2)</f>
        <v>428.31</v>
      </c>
      <c r="AF731">
        <f>ROUND(IF(Table1_1[[#This Row],[Total_Purchases]]=0,0,(Table1_1[[#This Row],[Total_Spend]]*(Table1_1[[#This Row],[NumCatalogPurchases]]/Table1_1[[#This Row],[Total_Purchases]]))),2)</f>
        <v>214.15</v>
      </c>
      <c r="AG7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31" s="6">
        <f ca="1">YEAR(TODAY())-B731</f>
        <v>52</v>
      </c>
      <c r="AI7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1" t="s">
        <v>32</v>
      </c>
    </row>
    <row r="732" spans="1:36" x14ac:dyDescent="0.3">
      <c r="A732">
        <v>3645</v>
      </c>
      <c r="B732">
        <v>1972</v>
      </c>
      <c r="C732" t="s">
        <v>37</v>
      </c>
      <c r="D732" t="s">
        <v>31</v>
      </c>
      <c r="E732">
        <v>27213</v>
      </c>
      <c r="F732">
        <v>1</v>
      </c>
      <c r="G732">
        <v>0</v>
      </c>
      <c r="H732" s="2" t="str">
        <f ca="1">TEXT(Table1_1[[#This Row],[Dt_Customer]],"yyyy-mm-dd")</f>
        <v>2012-08-30</v>
      </c>
      <c r="I732">
        <v>19</v>
      </c>
      <c r="J732">
        <v>19</v>
      </c>
      <c r="K732">
        <v>3</v>
      </c>
      <c r="L732">
        <v>26</v>
      </c>
      <c r="M732">
        <v>10</v>
      </c>
      <c r="N732">
        <v>9</v>
      </c>
      <c r="O73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732">
        <f>Table1_1[[#This Row],[NumWebPurchases]]+Table1_1[[#This Row],[NumCatalogPurchases]]+Table1_1[[#This Row],[NumStorePurchases]]</f>
        <v>6</v>
      </c>
      <c r="AD732">
        <f>ROUND(IF(Table1_1[[#This Row],[Total_Purchases]]=0,0,(Table1_1[[#This Row],[Total_Spend]]*(Table1_1[[#This Row],[NumWebPurchases]]/Table1_1[[#This Row],[Total_Purchases]]))),2)</f>
        <v>23.33</v>
      </c>
      <c r="AE732">
        <f>ROUND(IF(Table1_1[[#This Row],[Total_Purchases]]=0,0,(Table1_1[[#This Row],[Total_Spend]]*(Table1_1[[#This Row],[NumStorePurchases]]/Table1_1[[#This Row],[Total_Purchases]]))),2)</f>
        <v>46.67</v>
      </c>
      <c r="AF732">
        <f>ROUND(IF(Table1_1[[#This Row],[Total_Purchases]]=0,0,(Table1_1[[#This Row],[Total_Spend]]*(Table1_1[[#This Row],[NumCatalogPurchases]]/Table1_1[[#This Row],[Total_Purchases]]))),2)</f>
        <v>0</v>
      </c>
      <c r="AG7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32" s="6">
        <f ca="1">YEAR(TODAY())-B732</f>
        <v>54</v>
      </c>
      <c r="AI7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2" t="s">
        <v>30</v>
      </c>
    </row>
    <row r="733" spans="1:36" x14ac:dyDescent="0.3">
      <c r="A733">
        <v>3657</v>
      </c>
      <c r="B733">
        <v>1986</v>
      </c>
      <c r="C733" t="s">
        <v>28</v>
      </c>
      <c r="D733" t="s">
        <v>31</v>
      </c>
      <c r="E733">
        <v>39146</v>
      </c>
      <c r="F733">
        <v>1</v>
      </c>
      <c r="G733">
        <v>0</v>
      </c>
      <c r="H733" s="2" t="str">
        <f ca="1">TEXT(Table1_1[[#This Row],[Dt_Customer]],"yyyy-mm-dd")</f>
        <v>2013-02-14</v>
      </c>
      <c r="I733">
        <v>1</v>
      </c>
      <c r="J733">
        <v>94</v>
      </c>
      <c r="K733">
        <v>1</v>
      </c>
      <c r="L733">
        <v>33</v>
      </c>
      <c r="M733">
        <v>13</v>
      </c>
      <c r="N733">
        <v>12</v>
      </c>
      <c r="O733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f>Table1_1[[#This Row],[MntWines]]+Table1_1[[#This Row],[MntFruits]]+Table1_1[[#This Row],[MntMeatProducts]]+Table1_1[[#This Row],[MntFishProducts]]+Table1_1[[#This Row],[MntSweetProducts]]+Table1_1[[#This Row],[MntGoldProds]]</f>
        <v>165</v>
      </c>
      <c r="AC733">
        <f>Table1_1[[#This Row],[NumWebPurchases]]+Table1_1[[#This Row],[NumCatalogPurchases]]+Table1_1[[#This Row],[NumStorePurchases]]</f>
        <v>8</v>
      </c>
      <c r="AD733">
        <f>ROUND(IF(Table1_1[[#This Row],[Total_Purchases]]=0,0,(Table1_1[[#This Row],[Total_Spend]]*(Table1_1[[#This Row],[NumWebPurchases]]/Table1_1[[#This Row],[Total_Purchases]]))),2)</f>
        <v>82.5</v>
      </c>
      <c r="AE733">
        <f>ROUND(IF(Table1_1[[#This Row],[Total_Purchases]]=0,0,(Table1_1[[#This Row],[Total_Spend]]*(Table1_1[[#This Row],[NumStorePurchases]]/Table1_1[[#This Row],[Total_Purchases]]))),2)</f>
        <v>82.5</v>
      </c>
      <c r="AF733">
        <f>ROUND(IF(Table1_1[[#This Row],[Total_Purchases]]=0,0,(Table1_1[[#This Row],[Total_Spend]]*(Table1_1[[#This Row],[NumCatalogPurchases]]/Table1_1[[#This Row],[Total_Purchases]]))),2)</f>
        <v>0</v>
      </c>
      <c r="AG7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33" s="6">
        <f ca="1">YEAR(TODAY())-B733</f>
        <v>40</v>
      </c>
      <c r="AI7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3" t="s">
        <v>30</v>
      </c>
    </row>
    <row r="734" spans="1:36" x14ac:dyDescent="0.3">
      <c r="A734">
        <v>3661</v>
      </c>
      <c r="B734">
        <v>1995</v>
      </c>
      <c r="C734" t="s">
        <v>38</v>
      </c>
      <c r="D734" t="s">
        <v>31</v>
      </c>
      <c r="E734">
        <v>80617</v>
      </c>
      <c r="F734">
        <v>0</v>
      </c>
      <c r="G734">
        <v>0</v>
      </c>
      <c r="H734" s="2" t="str">
        <f ca="1">TEXT(Table1_1[[#This Row],[Dt_Customer]],"yyyy-mm-dd")</f>
        <v>2012-10-12</v>
      </c>
      <c r="I734">
        <v>42</v>
      </c>
      <c r="J734">
        <v>594</v>
      </c>
      <c r="K734">
        <v>51</v>
      </c>
      <c r="L734">
        <v>631</v>
      </c>
      <c r="M734">
        <v>72</v>
      </c>
      <c r="N734">
        <v>55</v>
      </c>
      <c r="O734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>Table1_1[[#This Row],[MntWines]]+Table1_1[[#This Row],[MntFruits]]+Table1_1[[#This Row],[MntMeatProducts]]+Table1_1[[#This Row],[MntFishProducts]]+Table1_1[[#This Row],[MntSweetProducts]]+Table1_1[[#This Row],[MntGoldProds]]</f>
        <v>1435</v>
      </c>
      <c r="AC734">
        <f>Table1_1[[#This Row],[NumWebPurchases]]+Table1_1[[#This Row],[NumCatalogPurchases]]+Table1_1[[#This Row],[NumStorePurchases]]</f>
        <v>18</v>
      </c>
      <c r="AD734">
        <f>ROUND(IF(Table1_1[[#This Row],[Total_Purchases]]=0,0,(Table1_1[[#This Row],[Total_Spend]]*(Table1_1[[#This Row],[NumWebPurchases]]/Table1_1[[#This Row],[Total_Purchases]]))),2)</f>
        <v>318.89</v>
      </c>
      <c r="AE734">
        <f>ROUND(IF(Table1_1[[#This Row],[Total_Purchases]]=0,0,(Table1_1[[#This Row],[Total_Spend]]*(Table1_1[[#This Row],[NumStorePurchases]]/Table1_1[[#This Row],[Total_Purchases]]))),2)</f>
        <v>637.78</v>
      </c>
      <c r="AF734">
        <f>ROUND(IF(Table1_1[[#This Row],[Total_Purchases]]=0,0,(Table1_1[[#This Row],[Total_Spend]]*(Table1_1[[#This Row],[NumCatalogPurchases]]/Table1_1[[#This Row],[Total_Purchases]]))),2)</f>
        <v>478.33</v>
      </c>
      <c r="AG7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34" s="6">
        <f ca="1">YEAR(TODAY())-B734</f>
        <v>31</v>
      </c>
      <c r="AI7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734" t="s">
        <v>40</v>
      </c>
    </row>
    <row r="735" spans="1:36" x14ac:dyDescent="0.3">
      <c r="A735">
        <v>3665</v>
      </c>
      <c r="B735">
        <v>1977</v>
      </c>
      <c r="C735" t="s">
        <v>38</v>
      </c>
      <c r="D735" t="s">
        <v>35</v>
      </c>
      <c r="E735">
        <v>25315</v>
      </c>
      <c r="F735">
        <v>1</v>
      </c>
      <c r="G735">
        <v>0</v>
      </c>
      <c r="H735" s="2" t="str">
        <f ca="1">TEXT(Table1_1[[#This Row],[Dt_Customer]],"yyyy-mm-dd")</f>
        <v>2013-11-07</v>
      </c>
      <c r="I735">
        <v>46</v>
      </c>
      <c r="J735">
        <v>1</v>
      </c>
      <c r="K735">
        <v>9</v>
      </c>
      <c r="L735">
        <v>8</v>
      </c>
      <c r="M735">
        <v>11</v>
      </c>
      <c r="N735">
        <v>3</v>
      </c>
      <c r="O735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735">
        <f>Table1_1[[#This Row],[NumWebPurchases]]+Table1_1[[#This Row],[NumCatalogPurchases]]+Table1_1[[#This Row],[NumStorePurchases]]</f>
        <v>6</v>
      </c>
      <c r="AD735">
        <f>ROUND(IF(Table1_1[[#This Row],[Total_Purchases]]=0,0,(Table1_1[[#This Row],[Total_Spend]]*(Table1_1[[#This Row],[NumWebPurchases]]/Table1_1[[#This Row],[Total_Purchases]]))),2)</f>
        <v>27</v>
      </c>
      <c r="AE735">
        <f>ROUND(IF(Table1_1[[#This Row],[Total_Purchases]]=0,0,(Table1_1[[#This Row],[Total_Spend]]*(Table1_1[[#This Row],[NumStorePurchases]]/Table1_1[[#This Row],[Total_Purchases]]))),2)</f>
        <v>27</v>
      </c>
      <c r="AF735">
        <f>ROUND(IF(Table1_1[[#This Row],[Total_Purchases]]=0,0,(Table1_1[[#This Row],[Total_Spend]]*(Table1_1[[#This Row],[NumCatalogPurchases]]/Table1_1[[#This Row],[Total_Purchases]]))),2)</f>
        <v>0</v>
      </c>
      <c r="AG7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35" s="6">
        <f ca="1">YEAR(TODAY())-B735</f>
        <v>49</v>
      </c>
      <c r="AI7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5" t="s">
        <v>30</v>
      </c>
    </row>
    <row r="736" spans="1:36" x14ac:dyDescent="0.3">
      <c r="A736">
        <v>3667</v>
      </c>
      <c r="B736">
        <v>1969</v>
      </c>
      <c r="C736" t="s">
        <v>28</v>
      </c>
      <c r="D736" t="s">
        <v>33</v>
      </c>
      <c r="E736">
        <v>80952</v>
      </c>
      <c r="F736">
        <v>0</v>
      </c>
      <c r="G736">
        <v>0</v>
      </c>
      <c r="H736" s="2" t="str">
        <f ca="1">TEXT(Table1_1[[#This Row],[Dt_Customer]],"yyyy-mm-dd")</f>
        <v>2013-02-28</v>
      </c>
      <c r="I736">
        <v>20</v>
      </c>
      <c r="J736">
        <v>778</v>
      </c>
      <c r="K736">
        <v>178</v>
      </c>
      <c r="L736">
        <v>689</v>
      </c>
      <c r="M736">
        <v>41</v>
      </c>
      <c r="N736">
        <v>27</v>
      </c>
      <c r="O736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1</v>
      </c>
      <c r="AA736">
        <v>0</v>
      </c>
      <c r="AB736">
        <f>Table1_1[[#This Row],[MntWines]]+Table1_1[[#This Row],[MntFruits]]+Table1_1[[#This Row],[MntMeatProducts]]+Table1_1[[#This Row],[MntFishProducts]]+Table1_1[[#This Row],[MntSweetProducts]]+Table1_1[[#This Row],[MntGoldProds]]</f>
        <v>1757</v>
      </c>
      <c r="AC736">
        <f>Table1_1[[#This Row],[NumWebPurchases]]+Table1_1[[#This Row],[NumCatalogPurchases]]+Table1_1[[#This Row],[NumStorePurchases]]</f>
        <v>24</v>
      </c>
      <c r="AD736">
        <f>ROUND(IF(Table1_1[[#This Row],[Total_Purchases]]=0,0,(Table1_1[[#This Row],[Total_Spend]]*(Table1_1[[#This Row],[NumWebPurchases]]/Table1_1[[#This Row],[Total_Purchases]]))),2)</f>
        <v>585.66999999999996</v>
      </c>
      <c r="AE736">
        <f>ROUND(IF(Table1_1[[#This Row],[Total_Purchases]]=0,0,(Table1_1[[#This Row],[Total_Spend]]*(Table1_1[[#This Row],[NumStorePurchases]]/Table1_1[[#This Row],[Total_Purchases]]))),2)</f>
        <v>805.29</v>
      </c>
      <c r="AF736">
        <f>ROUND(IF(Table1_1[[#This Row],[Total_Purchases]]=0,0,(Table1_1[[#This Row],[Total_Spend]]*(Table1_1[[#This Row],[NumCatalogPurchases]]/Table1_1[[#This Row],[Total_Purchases]]))),2)</f>
        <v>366.04</v>
      </c>
      <c r="AG7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36" s="6">
        <f ca="1">YEAR(TODAY())-B736</f>
        <v>57</v>
      </c>
      <c r="AI7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36" t="s">
        <v>39</v>
      </c>
    </row>
    <row r="737" spans="1:36" x14ac:dyDescent="0.3">
      <c r="A737">
        <v>3673</v>
      </c>
      <c r="B737">
        <v>1971</v>
      </c>
      <c r="C737" t="s">
        <v>28</v>
      </c>
      <c r="D737" t="s">
        <v>31</v>
      </c>
      <c r="E737">
        <v>55239</v>
      </c>
      <c r="F737">
        <v>0</v>
      </c>
      <c r="G737">
        <v>1</v>
      </c>
      <c r="H737" s="2" t="str">
        <f ca="1">TEXT(Table1_1[[#This Row],[Dt_Customer]],"yyyy-mm-dd")</f>
        <v>2013-07-14</v>
      </c>
      <c r="I737">
        <v>59</v>
      </c>
      <c r="J737">
        <v>371</v>
      </c>
      <c r="K737">
        <v>17</v>
      </c>
      <c r="L737">
        <v>238</v>
      </c>
      <c r="M737">
        <v>23</v>
      </c>
      <c r="N737">
        <v>24</v>
      </c>
      <c r="O737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f>Table1_1[[#This Row],[MntWines]]+Table1_1[[#This Row],[MntFruits]]+Table1_1[[#This Row],[MntMeatProducts]]+Table1_1[[#This Row],[MntFishProducts]]+Table1_1[[#This Row],[MntSweetProducts]]+Table1_1[[#This Row],[MntGoldProds]]</f>
        <v>779</v>
      </c>
      <c r="AC737">
        <f>Table1_1[[#This Row],[NumWebPurchases]]+Table1_1[[#This Row],[NumCatalogPurchases]]+Table1_1[[#This Row],[NumStorePurchases]]</f>
        <v>23</v>
      </c>
      <c r="AD737">
        <f>ROUND(IF(Table1_1[[#This Row],[Total_Purchases]]=0,0,(Table1_1[[#This Row],[Total_Spend]]*(Table1_1[[#This Row],[NumWebPurchases]]/Table1_1[[#This Row],[Total_Purchases]]))),2)</f>
        <v>237.09</v>
      </c>
      <c r="AE737">
        <f>ROUND(IF(Table1_1[[#This Row],[Total_Purchases]]=0,0,(Table1_1[[#This Row],[Total_Spend]]*(Table1_1[[#This Row],[NumStorePurchases]]/Table1_1[[#This Row],[Total_Purchases]]))),2)</f>
        <v>372.57</v>
      </c>
      <c r="AF737">
        <f>ROUND(IF(Table1_1[[#This Row],[Total_Purchases]]=0,0,(Table1_1[[#This Row],[Total_Spend]]*(Table1_1[[#This Row],[NumCatalogPurchases]]/Table1_1[[#This Row],[Total_Purchases]]))),2)</f>
        <v>169.35</v>
      </c>
      <c r="AG7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37" s="6">
        <f ca="1">YEAR(TODAY())-B737</f>
        <v>55</v>
      </c>
      <c r="AI7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37" t="s">
        <v>43</v>
      </c>
    </row>
    <row r="738" spans="1:36" x14ac:dyDescent="0.3">
      <c r="A738">
        <v>3678</v>
      </c>
      <c r="B738">
        <v>1973</v>
      </c>
      <c r="C738" t="s">
        <v>28</v>
      </c>
      <c r="D738" t="s">
        <v>42</v>
      </c>
      <c r="E738">
        <v>60208</v>
      </c>
      <c r="F738">
        <v>1</v>
      </c>
      <c r="G738">
        <v>1</v>
      </c>
      <c r="H738" s="2" t="str">
        <f ca="1">TEXT(Table1_1[[#This Row],[Dt_Customer]],"yyyy-mm-dd")</f>
        <v>2012-10-07</v>
      </c>
      <c r="I738">
        <v>13</v>
      </c>
      <c r="J738">
        <v>488</v>
      </c>
      <c r="K738">
        <v>23</v>
      </c>
      <c r="L738">
        <v>71</v>
      </c>
      <c r="M738">
        <v>15</v>
      </c>
      <c r="N738">
        <v>0</v>
      </c>
      <c r="O738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f>Table1_1[[#This Row],[MntWines]]+Table1_1[[#This Row],[MntFruits]]+Table1_1[[#This Row],[MntMeatProducts]]+Table1_1[[#This Row],[MntFishProducts]]+Table1_1[[#This Row],[MntSweetProducts]]+Table1_1[[#This Row],[MntGoldProds]]</f>
        <v>656</v>
      </c>
      <c r="AC738">
        <f>Table1_1[[#This Row],[NumWebPurchases]]+Table1_1[[#This Row],[NumCatalogPurchases]]+Table1_1[[#This Row],[NumStorePurchases]]</f>
        <v>18</v>
      </c>
      <c r="AD738">
        <f>ROUND(IF(Table1_1[[#This Row],[Total_Purchases]]=0,0,(Table1_1[[#This Row],[Total_Spend]]*(Table1_1[[#This Row],[NumWebPurchases]]/Table1_1[[#This Row],[Total_Purchases]]))),2)</f>
        <v>291.56</v>
      </c>
      <c r="AE738">
        <f>ROUND(IF(Table1_1[[#This Row],[Total_Purchases]]=0,0,(Table1_1[[#This Row],[Total_Spend]]*(Table1_1[[#This Row],[NumStorePurchases]]/Table1_1[[#This Row],[Total_Purchases]]))),2)</f>
        <v>255.11</v>
      </c>
      <c r="AF738">
        <f>ROUND(IF(Table1_1[[#This Row],[Total_Purchases]]=0,0,(Table1_1[[#This Row],[Total_Spend]]*(Table1_1[[#This Row],[NumCatalogPurchases]]/Table1_1[[#This Row],[Total_Purchases]]))),2)</f>
        <v>109.33</v>
      </c>
      <c r="AG7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38" s="6">
        <f ca="1">YEAR(TODAY())-B738</f>
        <v>53</v>
      </c>
      <c r="AI7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8" t="s">
        <v>30</v>
      </c>
    </row>
    <row r="739" spans="1:36" x14ac:dyDescent="0.3">
      <c r="A739">
        <v>3690</v>
      </c>
      <c r="B739">
        <v>1986</v>
      </c>
      <c r="C739" t="s">
        <v>41</v>
      </c>
      <c r="D739" t="s">
        <v>33</v>
      </c>
      <c r="E739">
        <v>80141</v>
      </c>
      <c r="F739">
        <v>0</v>
      </c>
      <c r="G739">
        <v>0</v>
      </c>
      <c r="H739" s="2" t="str">
        <f ca="1">TEXT(Table1_1[[#This Row],[Dt_Customer]],"yyyy-mm-dd")</f>
        <v>2013-01-11</v>
      </c>
      <c r="I739">
        <v>20</v>
      </c>
      <c r="J739">
        <v>1184</v>
      </c>
      <c r="K739">
        <v>102</v>
      </c>
      <c r="L739">
        <v>673</v>
      </c>
      <c r="M739">
        <v>52</v>
      </c>
      <c r="N739">
        <v>40</v>
      </c>
      <c r="O739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f>Table1_1[[#This Row],[MntWines]]+Table1_1[[#This Row],[MntFruits]]+Table1_1[[#This Row],[MntMeatProducts]]+Table1_1[[#This Row],[MntFishProducts]]+Table1_1[[#This Row],[MntSweetProducts]]+Table1_1[[#This Row],[MntGoldProds]]</f>
        <v>2091</v>
      </c>
      <c r="AC739">
        <f>Table1_1[[#This Row],[NumWebPurchases]]+Table1_1[[#This Row],[NumCatalogPurchases]]+Table1_1[[#This Row],[NumStorePurchases]]</f>
        <v>21</v>
      </c>
      <c r="AD739">
        <f>ROUND(IF(Table1_1[[#This Row],[Total_Purchases]]=0,0,(Table1_1[[#This Row],[Total_Spend]]*(Table1_1[[#This Row],[NumWebPurchases]]/Table1_1[[#This Row],[Total_Purchases]]))),2)</f>
        <v>697</v>
      </c>
      <c r="AE739">
        <f>ROUND(IF(Table1_1[[#This Row],[Total_Purchases]]=0,0,(Table1_1[[#This Row],[Total_Spend]]*(Table1_1[[#This Row],[NumStorePurchases]]/Table1_1[[#This Row],[Total_Purchases]]))),2)</f>
        <v>995.71</v>
      </c>
      <c r="AF739">
        <f>ROUND(IF(Table1_1[[#This Row],[Total_Purchases]]=0,0,(Table1_1[[#This Row],[Total_Spend]]*(Table1_1[[#This Row],[NumCatalogPurchases]]/Table1_1[[#This Row],[Total_Purchases]]))),2)</f>
        <v>398.29</v>
      </c>
      <c r="AG7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39" s="6">
        <f ca="1">YEAR(TODAY())-B739</f>
        <v>40</v>
      </c>
      <c r="AI7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39" t="s">
        <v>30</v>
      </c>
    </row>
    <row r="740" spans="1:36" x14ac:dyDescent="0.3">
      <c r="A740">
        <v>3696</v>
      </c>
      <c r="B740">
        <v>1965</v>
      </c>
      <c r="C740" t="s">
        <v>28</v>
      </c>
      <c r="D740" t="s">
        <v>29</v>
      </c>
      <c r="E740">
        <v>30630</v>
      </c>
      <c r="F740">
        <v>1</v>
      </c>
      <c r="G740">
        <v>1</v>
      </c>
      <c r="H740" s="2" t="str">
        <f ca="1">TEXT(Table1_1[[#This Row],[Dt_Customer]],"yyyy-mm-dd")</f>
        <v>2014-01-27</v>
      </c>
      <c r="I740">
        <v>67</v>
      </c>
      <c r="J740">
        <v>27</v>
      </c>
      <c r="K740">
        <v>1</v>
      </c>
      <c r="L740">
        <v>12</v>
      </c>
      <c r="M740">
        <v>2</v>
      </c>
      <c r="N740">
        <v>0</v>
      </c>
      <c r="O740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f>Table1_1[[#This Row],[MntWines]]+Table1_1[[#This Row],[MntFruits]]+Table1_1[[#This Row],[MntMeatProducts]]+Table1_1[[#This Row],[MntFishProducts]]+Table1_1[[#This Row],[MntSweetProducts]]+Table1_1[[#This Row],[MntGoldProds]]</f>
        <v>52</v>
      </c>
      <c r="AC740">
        <f>Table1_1[[#This Row],[NumWebPurchases]]+Table1_1[[#This Row],[NumCatalogPurchases]]+Table1_1[[#This Row],[NumStorePurchases]]</f>
        <v>5</v>
      </c>
      <c r="AD740">
        <f>ROUND(IF(Table1_1[[#This Row],[Total_Purchases]]=0,0,(Table1_1[[#This Row],[Total_Spend]]*(Table1_1[[#This Row],[NumWebPurchases]]/Table1_1[[#This Row],[Total_Purchases]]))),2)</f>
        <v>20.8</v>
      </c>
      <c r="AE740">
        <f>ROUND(IF(Table1_1[[#This Row],[Total_Purchases]]=0,0,(Table1_1[[#This Row],[Total_Spend]]*(Table1_1[[#This Row],[NumStorePurchases]]/Table1_1[[#This Row],[Total_Purchases]]))),2)</f>
        <v>31.2</v>
      </c>
      <c r="AF740">
        <f>ROUND(IF(Table1_1[[#This Row],[Total_Purchases]]=0,0,(Table1_1[[#This Row],[Total_Spend]]*(Table1_1[[#This Row],[NumCatalogPurchases]]/Table1_1[[#This Row],[Total_Purchases]]))),2)</f>
        <v>0</v>
      </c>
      <c r="AG7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40" s="6">
        <f ca="1">YEAR(TODAY())-B740</f>
        <v>61</v>
      </c>
      <c r="AI7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40" t="s">
        <v>30</v>
      </c>
    </row>
    <row r="741" spans="1:36" x14ac:dyDescent="0.3">
      <c r="A741">
        <v>3697</v>
      </c>
      <c r="B741">
        <v>1954</v>
      </c>
      <c r="C741" t="s">
        <v>28</v>
      </c>
      <c r="D741" t="s">
        <v>35</v>
      </c>
      <c r="E741">
        <v>39898</v>
      </c>
      <c r="F741">
        <v>0</v>
      </c>
      <c r="G741">
        <v>1</v>
      </c>
      <c r="H741" s="2" t="str">
        <f ca="1">TEXT(Table1_1[[#This Row],[Dt_Customer]],"yyyy-mm-dd")</f>
        <v>2013-02-12</v>
      </c>
      <c r="I741">
        <v>20</v>
      </c>
      <c r="J741">
        <v>69</v>
      </c>
      <c r="K741">
        <v>8</v>
      </c>
      <c r="L741">
        <v>26</v>
      </c>
      <c r="M741">
        <v>12</v>
      </c>
      <c r="N741">
        <v>7</v>
      </c>
      <c r="O741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f>Table1_1[[#This Row],[MntWines]]+Table1_1[[#This Row],[MntFruits]]+Table1_1[[#This Row],[MntMeatProducts]]+Table1_1[[#This Row],[MntFishProducts]]+Table1_1[[#This Row],[MntSweetProducts]]+Table1_1[[#This Row],[MntGoldProds]]</f>
        <v>134</v>
      </c>
      <c r="AC741">
        <f>Table1_1[[#This Row],[NumWebPurchases]]+Table1_1[[#This Row],[NumCatalogPurchases]]+Table1_1[[#This Row],[NumStorePurchases]]</f>
        <v>7</v>
      </c>
      <c r="AD741">
        <f>ROUND(IF(Table1_1[[#This Row],[Total_Purchases]]=0,0,(Table1_1[[#This Row],[Total_Spend]]*(Table1_1[[#This Row],[NumWebPurchases]]/Table1_1[[#This Row],[Total_Purchases]]))),2)</f>
        <v>57.43</v>
      </c>
      <c r="AE741">
        <f>ROUND(IF(Table1_1[[#This Row],[Total_Purchases]]=0,0,(Table1_1[[#This Row],[Total_Spend]]*(Table1_1[[#This Row],[NumStorePurchases]]/Table1_1[[#This Row],[Total_Purchases]]))),2)</f>
        <v>76.569999999999993</v>
      </c>
      <c r="AF741">
        <f>ROUND(IF(Table1_1[[#This Row],[Total_Purchases]]=0,0,(Table1_1[[#This Row],[Total_Spend]]*(Table1_1[[#This Row],[NumCatalogPurchases]]/Table1_1[[#This Row],[Total_Purchases]]))),2)</f>
        <v>0</v>
      </c>
      <c r="AG7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41" s="6">
        <f ca="1">YEAR(TODAY())-B741</f>
        <v>72</v>
      </c>
      <c r="AI7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41" t="s">
        <v>32</v>
      </c>
    </row>
    <row r="742" spans="1:36" x14ac:dyDescent="0.3">
      <c r="A742">
        <v>3698</v>
      </c>
      <c r="B742">
        <v>1983</v>
      </c>
      <c r="C742" t="s">
        <v>28</v>
      </c>
      <c r="D742" t="s">
        <v>35</v>
      </c>
      <c r="E742">
        <v>78687</v>
      </c>
      <c r="F742">
        <v>0</v>
      </c>
      <c r="G742">
        <v>0</v>
      </c>
      <c r="H742" s="2" t="str">
        <f ca="1">TEXT(Table1_1[[#This Row],[Dt_Customer]],"yyyy-mm-dd")</f>
        <v>2012-08-09</v>
      </c>
      <c r="I742">
        <v>13</v>
      </c>
      <c r="J742">
        <v>817</v>
      </c>
      <c r="K742">
        <v>185</v>
      </c>
      <c r="L742">
        <v>687</v>
      </c>
      <c r="M742">
        <v>145</v>
      </c>
      <c r="N742">
        <v>55</v>
      </c>
      <c r="O74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f>Table1_1[[#This Row],[MntWines]]+Table1_1[[#This Row],[MntFruits]]+Table1_1[[#This Row],[MntMeatProducts]]+Table1_1[[#This Row],[MntFishProducts]]+Table1_1[[#This Row],[MntSweetProducts]]+Table1_1[[#This Row],[MntGoldProds]]</f>
        <v>2130</v>
      </c>
      <c r="AC742">
        <f>Table1_1[[#This Row],[NumWebPurchases]]+Table1_1[[#This Row],[NumCatalogPurchases]]+Table1_1[[#This Row],[NumStorePurchases]]</f>
        <v>18</v>
      </c>
      <c r="AD742">
        <f>ROUND(IF(Table1_1[[#This Row],[Total_Purchases]]=0,0,(Table1_1[[#This Row],[Total_Spend]]*(Table1_1[[#This Row],[NumWebPurchases]]/Table1_1[[#This Row],[Total_Purchases]]))),2)</f>
        <v>473.33</v>
      </c>
      <c r="AE742">
        <f>ROUND(IF(Table1_1[[#This Row],[Total_Purchases]]=0,0,(Table1_1[[#This Row],[Total_Spend]]*(Table1_1[[#This Row],[NumStorePurchases]]/Table1_1[[#This Row],[Total_Purchases]]))),2)</f>
        <v>946.67</v>
      </c>
      <c r="AF742">
        <f>ROUND(IF(Table1_1[[#This Row],[Total_Purchases]]=0,0,(Table1_1[[#This Row],[Total_Spend]]*(Table1_1[[#This Row],[NumCatalogPurchases]]/Table1_1[[#This Row],[Total_Purchases]]))),2)</f>
        <v>710</v>
      </c>
      <c r="AG7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42" s="6">
        <f ca="1">YEAR(TODAY())-B742</f>
        <v>43</v>
      </c>
      <c r="AI7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42" t="s">
        <v>30</v>
      </c>
    </row>
    <row r="743" spans="1:36" x14ac:dyDescent="0.3">
      <c r="A743">
        <v>3706</v>
      </c>
      <c r="B743">
        <v>1978</v>
      </c>
      <c r="C743" t="s">
        <v>28</v>
      </c>
      <c r="D743" t="s">
        <v>31</v>
      </c>
      <c r="E743">
        <v>28647</v>
      </c>
      <c r="F743">
        <v>1</v>
      </c>
      <c r="G743">
        <v>0</v>
      </c>
      <c r="H743" s="2" t="str">
        <f ca="1">TEXT(Table1_1[[#This Row],[Dt_Customer]],"yyyy-mm-dd")</f>
        <v>2013-08-21</v>
      </c>
      <c r="I743">
        <v>54</v>
      </c>
      <c r="J743">
        <v>19</v>
      </c>
      <c r="K743">
        <v>8</v>
      </c>
      <c r="L743">
        <v>29</v>
      </c>
      <c r="M743">
        <v>0</v>
      </c>
      <c r="N743">
        <v>12</v>
      </c>
      <c r="O743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f>Table1_1[[#This Row],[MntWines]]+Table1_1[[#This Row],[MntFruits]]+Table1_1[[#This Row],[MntMeatProducts]]+Table1_1[[#This Row],[MntFishProducts]]+Table1_1[[#This Row],[MntSweetProducts]]+Table1_1[[#This Row],[MntGoldProds]]</f>
        <v>94</v>
      </c>
      <c r="AC743">
        <f>Table1_1[[#This Row],[NumWebPurchases]]+Table1_1[[#This Row],[NumCatalogPurchases]]+Table1_1[[#This Row],[NumStorePurchases]]</f>
        <v>6</v>
      </c>
      <c r="AD743">
        <f>ROUND(IF(Table1_1[[#This Row],[Total_Purchases]]=0,0,(Table1_1[[#This Row],[Total_Spend]]*(Table1_1[[#This Row],[NumWebPurchases]]/Table1_1[[#This Row],[Total_Purchases]]))),2)</f>
        <v>31.33</v>
      </c>
      <c r="AE743">
        <f>ROUND(IF(Table1_1[[#This Row],[Total_Purchases]]=0,0,(Table1_1[[#This Row],[Total_Spend]]*(Table1_1[[#This Row],[NumStorePurchases]]/Table1_1[[#This Row],[Total_Purchases]]))),2)</f>
        <v>31.33</v>
      </c>
      <c r="AF743">
        <f>ROUND(IF(Table1_1[[#This Row],[Total_Purchases]]=0,0,(Table1_1[[#This Row],[Total_Spend]]*(Table1_1[[#This Row],[NumCatalogPurchases]]/Table1_1[[#This Row],[Total_Purchases]]))),2)</f>
        <v>31.33</v>
      </c>
      <c r="AG7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43" s="6">
        <f ca="1">YEAR(TODAY())-B743</f>
        <v>48</v>
      </c>
      <c r="AI7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43" t="s">
        <v>30</v>
      </c>
    </row>
    <row r="744" spans="1:36" x14ac:dyDescent="0.3">
      <c r="A744">
        <v>3710</v>
      </c>
      <c r="B744">
        <v>1984</v>
      </c>
      <c r="C744" t="s">
        <v>37</v>
      </c>
      <c r="D744" t="s">
        <v>31</v>
      </c>
      <c r="E744">
        <v>39684</v>
      </c>
      <c r="F744">
        <v>1</v>
      </c>
      <c r="G744">
        <v>0</v>
      </c>
      <c r="H744" s="2" t="str">
        <f ca="1">TEXT(Table1_1[[#This Row],[Dt_Customer]],"yyyy-mm-dd")</f>
        <v>2012-10-12</v>
      </c>
      <c r="I744">
        <v>41</v>
      </c>
      <c r="J744">
        <v>19</v>
      </c>
      <c r="K744">
        <v>0</v>
      </c>
      <c r="L744">
        <v>35</v>
      </c>
      <c r="M744">
        <v>6</v>
      </c>
      <c r="N744">
        <v>4</v>
      </c>
      <c r="O744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744">
        <f>Table1_1[[#This Row],[NumWebPurchases]]+Table1_1[[#This Row],[NumCatalogPurchases]]+Table1_1[[#This Row],[NumStorePurchases]]</f>
        <v>5</v>
      </c>
      <c r="AD744">
        <f>ROUND(IF(Table1_1[[#This Row],[Total_Purchases]]=0,0,(Table1_1[[#This Row],[Total_Spend]]*(Table1_1[[#This Row],[NumWebPurchases]]/Table1_1[[#This Row],[Total_Purchases]]))),2)</f>
        <v>32.4</v>
      </c>
      <c r="AE744">
        <f>ROUND(IF(Table1_1[[#This Row],[Total_Purchases]]=0,0,(Table1_1[[#This Row],[Total_Spend]]*(Table1_1[[#This Row],[NumStorePurchases]]/Table1_1[[#This Row],[Total_Purchases]]))),2)</f>
        <v>32.4</v>
      </c>
      <c r="AF744">
        <f>ROUND(IF(Table1_1[[#This Row],[Total_Purchases]]=0,0,(Table1_1[[#This Row],[Total_Spend]]*(Table1_1[[#This Row],[NumCatalogPurchases]]/Table1_1[[#This Row],[Total_Purchases]]))),2)</f>
        <v>16.2</v>
      </c>
      <c r="AG7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44" s="6">
        <f ca="1">YEAR(TODAY())-B744</f>
        <v>42</v>
      </c>
      <c r="AI7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44" t="s">
        <v>30</v>
      </c>
    </row>
    <row r="745" spans="1:36" x14ac:dyDescent="0.3">
      <c r="A745">
        <v>3711</v>
      </c>
      <c r="B745">
        <v>1944</v>
      </c>
      <c r="C745" t="s">
        <v>41</v>
      </c>
      <c r="D745" t="s">
        <v>33</v>
      </c>
      <c r="E745">
        <v>80184</v>
      </c>
      <c r="F745">
        <v>0</v>
      </c>
      <c r="G745">
        <v>0</v>
      </c>
      <c r="H745" s="2" t="str">
        <f ca="1">TEXT(Table1_1[[#This Row],[Dt_Customer]],"yyyy-mm-dd")</f>
        <v>2014-03-01</v>
      </c>
      <c r="I745">
        <v>19</v>
      </c>
      <c r="J745">
        <v>1035</v>
      </c>
      <c r="K745">
        <v>134</v>
      </c>
      <c r="L745">
        <v>670</v>
      </c>
      <c r="M745">
        <v>25</v>
      </c>
      <c r="N745">
        <v>38</v>
      </c>
      <c r="O745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f>Table1_1[[#This Row],[MntWines]]+Table1_1[[#This Row],[MntFruits]]+Table1_1[[#This Row],[MntMeatProducts]]+Table1_1[[#This Row],[MntFishProducts]]+Table1_1[[#This Row],[MntSweetProducts]]+Table1_1[[#This Row],[MntGoldProds]]</f>
        <v>1902</v>
      </c>
      <c r="AC745">
        <f>Table1_1[[#This Row],[NumWebPurchases]]+Table1_1[[#This Row],[NumCatalogPurchases]]+Table1_1[[#This Row],[NumStorePurchases]]</f>
        <v>19</v>
      </c>
      <c r="AD745">
        <f>ROUND(IF(Table1_1[[#This Row],[Total_Purchases]]=0,0,(Table1_1[[#This Row],[Total_Spend]]*(Table1_1[[#This Row],[NumWebPurchases]]/Table1_1[[#This Row],[Total_Purchases]]))),2)</f>
        <v>600.63</v>
      </c>
      <c r="AE745">
        <f>ROUND(IF(Table1_1[[#This Row],[Total_Purchases]]=0,0,(Table1_1[[#This Row],[Total_Spend]]*(Table1_1[[#This Row],[NumStorePurchases]]/Table1_1[[#This Row],[Total_Purchases]]))),2)</f>
        <v>1001.05</v>
      </c>
      <c r="AF745">
        <f>ROUND(IF(Table1_1[[#This Row],[Total_Purchases]]=0,0,(Table1_1[[#This Row],[Total_Spend]]*(Table1_1[[#This Row],[NumCatalogPurchases]]/Table1_1[[#This Row],[Total_Purchases]]))),2)</f>
        <v>300.32</v>
      </c>
      <c r="AG7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45" s="6">
        <f ca="1">YEAR(TODAY())-B745</f>
        <v>82</v>
      </c>
      <c r="AI7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45" t="s">
        <v>30</v>
      </c>
    </row>
    <row r="746" spans="1:36" x14ac:dyDescent="0.3">
      <c r="A746">
        <v>3712</v>
      </c>
      <c r="B746">
        <v>1959</v>
      </c>
      <c r="C746" t="s">
        <v>28</v>
      </c>
      <c r="D746" t="s">
        <v>29</v>
      </c>
      <c r="E746">
        <v>52332</v>
      </c>
      <c r="F746">
        <v>0</v>
      </c>
      <c r="G746">
        <v>0</v>
      </c>
      <c r="H746" s="2" t="str">
        <f ca="1">TEXT(Table1_1[[#This Row],[Dt_Customer]],"yyyy-mm-dd")</f>
        <v>2013-08-28</v>
      </c>
      <c r="I746">
        <v>63</v>
      </c>
      <c r="J746">
        <v>212</v>
      </c>
      <c r="K746">
        <v>5</v>
      </c>
      <c r="L746">
        <v>33</v>
      </c>
      <c r="M746">
        <v>7</v>
      </c>
      <c r="N746">
        <v>0</v>
      </c>
      <c r="O746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f>Table1_1[[#This Row],[MntWines]]+Table1_1[[#This Row],[MntFruits]]+Table1_1[[#This Row],[MntMeatProducts]]+Table1_1[[#This Row],[MntFishProducts]]+Table1_1[[#This Row],[MntSweetProducts]]+Table1_1[[#This Row],[MntGoldProds]]</f>
        <v>259</v>
      </c>
      <c r="AC746">
        <f>Table1_1[[#This Row],[NumWebPurchases]]+Table1_1[[#This Row],[NumCatalogPurchases]]+Table1_1[[#This Row],[NumStorePurchases]]</f>
        <v>11</v>
      </c>
      <c r="AD746">
        <f>ROUND(IF(Table1_1[[#This Row],[Total_Purchases]]=0,0,(Table1_1[[#This Row],[Total_Spend]]*(Table1_1[[#This Row],[NumWebPurchases]]/Table1_1[[#This Row],[Total_Purchases]]))),2)</f>
        <v>70.64</v>
      </c>
      <c r="AE746">
        <f>ROUND(IF(Table1_1[[#This Row],[Total_Purchases]]=0,0,(Table1_1[[#This Row],[Total_Spend]]*(Table1_1[[#This Row],[NumStorePurchases]]/Table1_1[[#This Row],[Total_Purchases]]))),2)</f>
        <v>141.27000000000001</v>
      </c>
      <c r="AF746">
        <f>ROUND(IF(Table1_1[[#This Row],[Total_Purchases]]=0,0,(Table1_1[[#This Row],[Total_Spend]]*(Table1_1[[#This Row],[NumCatalogPurchases]]/Table1_1[[#This Row],[Total_Purchases]]))),2)</f>
        <v>47.09</v>
      </c>
      <c r="AG7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46" s="6">
        <f ca="1">YEAR(TODAY())-B746</f>
        <v>67</v>
      </c>
      <c r="AI7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46" t="s">
        <v>40</v>
      </c>
    </row>
    <row r="747" spans="1:36" x14ac:dyDescent="0.3">
      <c r="A747">
        <v>3717</v>
      </c>
      <c r="B747">
        <v>1959</v>
      </c>
      <c r="C747" t="s">
        <v>28</v>
      </c>
      <c r="D747" t="s">
        <v>33</v>
      </c>
      <c r="E747">
        <v>61180</v>
      </c>
      <c r="F747">
        <v>0</v>
      </c>
      <c r="G747">
        <v>1</v>
      </c>
      <c r="H747" s="2" t="str">
        <f ca="1">TEXT(Table1_1[[#This Row],[Dt_Customer]],"yyyy-mm-dd")</f>
        <v>2014-04-23</v>
      </c>
      <c r="I747">
        <v>70</v>
      </c>
      <c r="J747">
        <v>403</v>
      </c>
      <c r="K747">
        <v>24</v>
      </c>
      <c r="L747">
        <v>29</v>
      </c>
      <c r="M747">
        <v>6</v>
      </c>
      <c r="N747">
        <v>24</v>
      </c>
      <c r="O747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>Table1_1[[#This Row],[MntWines]]+Table1_1[[#This Row],[MntFruits]]+Table1_1[[#This Row],[MntMeatProducts]]+Table1_1[[#This Row],[MntFishProducts]]+Table1_1[[#This Row],[MntSweetProducts]]+Table1_1[[#This Row],[MntGoldProds]]</f>
        <v>704</v>
      </c>
      <c r="AC747">
        <f>Table1_1[[#This Row],[NumWebPurchases]]+Table1_1[[#This Row],[NumCatalogPurchases]]+Table1_1[[#This Row],[NumStorePurchases]]</f>
        <v>16</v>
      </c>
      <c r="AD747">
        <f>ROUND(IF(Table1_1[[#This Row],[Total_Purchases]]=0,0,(Table1_1[[#This Row],[Total_Spend]]*(Table1_1[[#This Row],[NumWebPurchases]]/Table1_1[[#This Row],[Total_Purchases]]))),2)</f>
        <v>220</v>
      </c>
      <c r="AE747">
        <f>ROUND(IF(Table1_1[[#This Row],[Total_Purchases]]=0,0,(Table1_1[[#This Row],[Total_Spend]]*(Table1_1[[#This Row],[NumStorePurchases]]/Table1_1[[#This Row],[Total_Purchases]]))),2)</f>
        <v>264</v>
      </c>
      <c r="AF747">
        <f>ROUND(IF(Table1_1[[#This Row],[Total_Purchases]]=0,0,(Table1_1[[#This Row],[Total_Spend]]*(Table1_1[[#This Row],[NumCatalogPurchases]]/Table1_1[[#This Row],[Total_Purchases]]))),2)</f>
        <v>220</v>
      </c>
      <c r="AG7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47" s="6">
        <f ca="1">YEAR(TODAY())-B747</f>
        <v>67</v>
      </c>
      <c r="AI7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47" t="s">
        <v>30</v>
      </c>
    </row>
    <row r="748" spans="1:36" x14ac:dyDescent="0.3">
      <c r="A748">
        <v>3722</v>
      </c>
      <c r="B748">
        <v>1972</v>
      </c>
      <c r="C748" t="s">
        <v>28</v>
      </c>
      <c r="D748" t="s">
        <v>31</v>
      </c>
      <c r="E748">
        <v>44503</v>
      </c>
      <c r="F748">
        <v>1</v>
      </c>
      <c r="G748">
        <v>1</v>
      </c>
      <c r="H748" s="2" t="str">
        <f ca="1">TEXT(Table1_1[[#This Row],[Dt_Customer]],"yyyy-mm-dd")</f>
        <v>2014-04-16</v>
      </c>
      <c r="I748">
        <v>83</v>
      </c>
      <c r="J748">
        <v>31</v>
      </c>
      <c r="K748">
        <v>1</v>
      </c>
      <c r="L748">
        <v>8</v>
      </c>
      <c r="M748">
        <v>0</v>
      </c>
      <c r="N748">
        <v>0</v>
      </c>
      <c r="O748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748">
        <f>Table1_1[[#This Row],[NumWebPurchases]]+Table1_1[[#This Row],[NumCatalogPurchases]]+Table1_1[[#This Row],[NumStorePurchases]]</f>
        <v>5</v>
      </c>
      <c r="AD748">
        <f>ROUND(IF(Table1_1[[#This Row],[Total_Purchases]]=0,0,(Table1_1[[#This Row],[Total_Spend]]*(Table1_1[[#This Row],[NumWebPurchases]]/Table1_1[[#This Row],[Total_Purchases]]))),2)</f>
        <v>19.2</v>
      </c>
      <c r="AE748">
        <f>ROUND(IF(Table1_1[[#This Row],[Total_Purchases]]=0,0,(Table1_1[[#This Row],[Total_Spend]]*(Table1_1[[#This Row],[NumStorePurchases]]/Table1_1[[#This Row],[Total_Purchases]]))),2)</f>
        <v>28.8</v>
      </c>
      <c r="AF748">
        <f>ROUND(IF(Table1_1[[#This Row],[Total_Purchases]]=0,0,(Table1_1[[#This Row],[Total_Spend]]*(Table1_1[[#This Row],[NumCatalogPurchases]]/Table1_1[[#This Row],[Total_Purchases]]))),2)</f>
        <v>0</v>
      </c>
      <c r="AG7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48" s="6">
        <f ca="1">YEAR(TODAY())-B748</f>
        <v>54</v>
      </c>
      <c r="AI7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48" t="s">
        <v>30</v>
      </c>
    </row>
    <row r="749" spans="1:36" x14ac:dyDescent="0.3">
      <c r="A749">
        <v>3725</v>
      </c>
      <c r="B749">
        <v>1961</v>
      </c>
      <c r="C749" t="s">
        <v>37</v>
      </c>
      <c r="D749" t="s">
        <v>31</v>
      </c>
      <c r="E749">
        <v>84865</v>
      </c>
      <c r="F749">
        <v>0</v>
      </c>
      <c r="G749">
        <v>0</v>
      </c>
      <c r="H749" s="2" t="str">
        <f ca="1">TEXT(Table1_1[[#This Row],[Dt_Customer]],"yyyy-mm-dd")</f>
        <v>2013-05-09</v>
      </c>
      <c r="I749">
        <v>1</v>
      </c>
      <c r="J749">
        <v>1248</v>
      </c>
      <c r="K749">
        <v>16</v>
      </c>
      <c r="L749">
        <v>349</v>
      </c>
      <c r="M749">
        <v>43</v>
      </c>
      <c r="N749">
        <v>16</v>
      </c>
      <c r="O749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0</v>
      </c>
      <c r="AB749">
        <f>Table1_1[[#This Row],[MntWines]]+Table1_1[[#This Row],[MntFruits]]+Table1_1[[#This Row],[MntMeatProducts]]+Table1_1[[#This Row],[MntFishProducts]]+Table1_1[[#This Row],[MntSweetProducts]]+Table1_1[[#This Row],[MntGoldProds]]</f>
        <v>1688</v>
      </c>
      <c r="AC749">
        <f>Table1_1[[#This Row],[NumWebPurchases]]+Table1_1[[#This Row],[NumCatalogPurchases]]+Table1_1[[#This Row],[NumStorePurchases]]</f>
        <v>15</v>
      </c>
      <c r="AD749">
        <f>ROUND(IF(Table1_1[[#This Row],[Total_Purchases]]=0,0,(Table1_1[[#This Row],[Total_Spend]]*(Table1_1[[#This Row],[NumWebPurchases]]/Table1_1[[#This Row],[Total_Purchases]]))),2)</f>
        <v>225.07</v>
      </c>
      <c r="AE749">
        <f>ROUND(IF(Table1_1[[#This Row],[Total_Purchases]]=0,0,(Table1_1[[#This Row],[Total_Spend]]*(Table1_1[[#This Row],[NumStorePurchases]]/Table1_1[[#This Row],[Total_Purchases]]))),2)</f>
        <v>1012.8</v>
      </c>
      <c r="AF749">
        <f>ROUND(IF(Table1_1[[#This Row],[Total_Purchases]]=0,0,(Table1_1[[#This Row],[Total_Spend]]*(Table1_1[[#This Row],[NumCatalogPurchases]]/Table1_1[[#This Row],[Total_Purchases]]))),2)</f>
        <v>450.13</v>
      </c>
      <c r="AG7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49" s="6">
        <f ca="1">YEAR(TODAY())-B749</f>
        <v>65</v>
      </c>
      <c r="AI7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49" t="s">
        <v>30</v>
      </c>
    </row>
    <row r="750" spans="1:36" x14ac:dyDescent="0.3">
      <c r="A750">
        <v>3726</v>
      </c>
      <c r="B750">
        <v>1986</v>
      </c>
      <c r="C750" t="s">
        <v>37</v>
      </c>
      <c r="D750" t="s">
        <v>35</v>
      </c>
      <c r="E750">
        <v>34320</v>
      </c>
      <c r="F750">
        <v>1</v>
      </c>
      <c r="G750">
        <v>0</v>
      </c>
      <c r="H750" s="2" t="str">
        <f ca="1">TEXT(Table1_1[[#This Row],[Dt_Customer]],"yyyy-mm-dd")</f>
        <v>2014-02-16</v>
      </c>
      <c r="I750">
        <v>66</v>
      </c>
      <c r="J750">
        <v>4</v>
      </c>
      <c r="K750">
        <v>1</v>
      </c>
      <c r="L750">
        <v>9</v>
      </c>
      <c r="M750">
        <v>3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750">
        <f>Table1_1[[#This Row],[NumWebPurchases]]+Table1_1[[#This Row],[NumCatalogPurchases]]+Table1_1[[#This Row],[NumStorePurchases]]</f>
        <v>3</v>
      </c>
      <c r="AD750">
        <f>ROUND(IF(Table1_1[[#This Row],[Total_Purchases]]=0,0,(Table1_1[[#This Row],[Total_Spend]]*(Table1_1[[#This Row],[NumWebPurchases]]/Table1_1[[#This Row],[Total_Purchases]]))),2)</f>
        <v>5.67</v>
      </c>
      <c r="AE750">
        <f>ROUND(IF(Table1_1[[#This Row],[Total_Purchases]]=0,0,(Table1_1[[#This Row],[Total_Spend]]*(Table1_1[[#This Row],[NumStorePurchases]]/Table1_1[[#This Row],[Total_Purchases]]))),2)</f>
        <v>11.33</v>
      </c>
      <c r="AF750">
        <f>ROUND(IF(Table1_1[[#This Row],[Total_Purchases]]=0,0,(Table1_1[[#This Row],[Total_Spend]]*(Table1_1[[#This Row],[NumCatalogPurchases]]/Table1_1[[#This Row],[Total_Purchases]]))),2)</f>
        <v>0</v>
      </c>
      <c r="AG7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50" s="6">
        <f ca="1">YEAR(TODAY())-B750</f>
        <v>40</v>
      </c>
      <c r="AI7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50" t="s">
        <v>43</v>
      </c>
    </row>
    <row r="751" spans="1:36" x14ac:dyDescent="0.3">
      <c r="A751">
        <v>3732</v>
      </c>
      <c r="B751">
        <v>1955</v>
      </c>
      <c r="C751" t="s">
        <v>41</v>
      </c>
      <c r="D751" t="s">
        <v>33</v>
      </c>
      <c r="E751">
        <v>52750</v>
      </c>
      <c r="F751">
        <v>0</v>
      </c>
      <c r="G751">
        <v>1</v>
      </c>
      <c r="H751" s="2" t="str">
        <f ca="1">TEXT(Table1_1[[#This Row],[Dt_Customer]],"yyyy-mm-dd")</f>
        <v>2013-02-04</v>
      </c>
      <c r="I751">
        <v>72</v>
      </c>
      <c r="J751">
        <v>393</v>
      </c>
      <c r="K751">
        <v>0</v>
      </c>
      <c r="L751">
        <v>239</v>
      </c>
      <c r="M751">
        <v>90</v>
      </c>
      <c r="N751">
        <v>69</v>
      </c>
      <c r="O751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>Table1_1[[#This Row],[MntWines]]+Table1_1[[#This Row],[MntFruits]]+Table1_1[[#This Row],[MntMeatProducts]]+Table1_1[[#This Row],[MntFishProducts]]+Table1_1[[#This Row],[MntSweetProducts]]+Table1_1[[#This Row],[MntGoldProds]]</f>
        <v>860</v>
      </c>
      <c r="AC751">
        <f>Table1_1[[#This Row],[NumWebPurchases]]+Table1_1[[#This Row],[NumCatalogPurchases]]+Table1_1[[#This Row],[NumStorePurchases]]</f>
        <v>21</v>
      </c>
      <c r="AD751">
        <f>ROUND(IF(Table1_1[[#This Row],[Total_Purchases]]=0,0,(Table1_1[[#This Row],[Total_Spend]]*(Table1_1[[#This Row],[NumWebPurchases]]/Table1_1[[#This Row],[Total_Purchases]]))),2)</f>
        <v>204.76</v>
      </c>
      <c r="AE751">
        <f>ROUND(IF(Table1_1[[#This Row],[Total_Purchases]]=0,0,(Table1_1[[#This Row],[Total_Spend]]*(Table1_1[[#This Row],[NumStorePurchases]]/Table1_1[[#This Row],[Total_Purchases]]))),2)</f>
        <v>368.57</v>
      </c>
      <c r="AF751">
        <f>ROUND(IF(Table1_1[[#This Row],[Total_Purchases]]=0,0,(Table1_1[[#This Row],[Total_Spend]]*(Table1_1[[#This Row],[NumCatalogPurchases]]/Table1_1[[#This Row],[Total_Purchases]]))),2)</f>
        <v>286.67</v>
      </c>
      <c r="AG7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1" s="6">
        <f ca="1">YEAR(TODAY())-B751</f>
        <v>71</v>
      </c>
      <c r="AI7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51" t="s">
        <v>32</v>
      </c>
    </row>
    <row r="752" spans="1:36" x14ac:dyDescent="0.3">
      <c r="A752">
        <v>3745</v>
      </c>
      <c r="B752">
        <v>1988</v>
      </c>
      <c r="C752" t="s">
        <v>38</v>
      </c>
      <c r="D752" t="s">
        <v>33</v>
      </c>
      <c r="E752">
        <v>23331</v>
      </c>
      <c r="F752">
        <v>1</v>
      </c>
      <c r="G752">
        <v>0</v>
      </c>
      <c r="H752" s="2" t="str">
        <f ca="1">TEXT(Table1_1[[#This Row],[Dt_Customer]],"yyyy-mm-dd")</f>
        <v>2012-09-04</v>
      </c>
      <c r="I752">
        <v>92</v>
      </c>
      <c r="J752">
        <v>5</v>
      </c>
      <c r="K752">
        <v>36</v>
      </c>
      <c r="L752">
        <v>7</v>
      </c>
      <c r="M752">
        <v>0</v>
      </c>
      <c r="N752">
        <v>10</v>
      </c>
      <c r="O75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752">
        <f>Table1_1[[#This Row],[NumWebPurchases]]+Table1_1[[#This Row],[NumCatalogPurchases]]+Table1_1[[#This Row],[NumStorePurchases]]</f>
        <v>6</v>
      </c>
      <c r="AD752">
        <f>ROUND(IF(Table1_1[[#This Row],[Total_Purchases]]=0,0,(Table1_1[[#This Row],[Total_Spend]]*(Table1_1[[#This Row],[NumWebPurchases]]/Table1_1[[#This Row],[Total_Purchases]]))),2)</f>
        <v>51.5</v>
      </c>
      <c r="AE752">
        <f>ROUND(IF(Table1_1[[#This Row],[Total_Purchases]]=0,0,(Table1_1[[#This Row],[Total_Spend]]*(Table1_1[[#This Row],[NumStorePurchases]]/Table1_1[[#This Row],[Total_Purchases]]))),2)</f>
        <v>51.5</v>
      </c>
      <c r="AF752">
        <f>ROUND(IF(Table1_1[[#This Row],[Total_Purchases]]=0,0,(Table1_1[[#This Row],[Total_Spend]]*(Table1_1[[#This Row],[NumCatalogPurchases]]/Table1_1[[#This Row],[Total_Purchases]]))),2)</f>
        <v>0</v>
      </c>
      <c r="AG7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52" s="6">
        <f ca="1">YEAR(TODAY())-B752</f>
        <v>38</v>
      </c>
      <c r="AI7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752" t="s">
        <v>40</v>
      </c>
    </row>
    <row r="753" spans="1:36" x14ac:dyDescent="0.3">
      <c r="A753">
        <v>3749</v>
      </c>
      <c r="B753">
        <v>1973</v>
      </c>
      <c r="C753" t="s">
        <v>28</v>
      </c>
      <c r="D753" t="s">
        <v>35</v>
      </c>
      <c r="E753">
        <v>73926</v>
      </c>
      <c r="F753">
        <v>0</v>
      </c>
      <c r="G753">
        <v>0</v>
      </c>
      <c r="H753" s="2" t="str">
        <f ca="1">TEXT(Table1_1[[#This Row],[Dt_Customer]],"yyyy-mm-dd")</f>
        <v>2013-03-02</v>
      </c>
      <c r="I753">
        <v>54</v>
      </c>
      <c r="J753">
        <v>627</v>
      </c>
      <c r="K753">
        <v>91</v>
      </c>
      <c r="L753">
        <v>597</v>
      </c>
      <c r="M753">
        <v>159</v>
      </c>
      <c r="N753">
        <v>91</v>
      </c>
      <c r="O753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>Table1_1[[#This Row],[MntWines]]+Table1_1[[#This Row],[MntFruits]]+Table1_1[[#This Row],[MntMeatProducts]]+Table1_1[[#This Row],[MntFishProducts]]+Table1_1[[#This Row],[MntSweetProducts]]+Table1_1[[#This Row],[MntGoldProds]]</f>
        <v>1580</v>
      </c>
      <c r="AC753">
        <f>Table1_1[[#This Row],[NumWebPurchases]]+Table1_1[[#This Row],[NumCatalogPurchases]]+Table1_1[[#This Row],[NumStorePurchases]]</f>
        <v>23</v>
      </c>
      <c r="AD753">
        <f>ROUND(IF(Table1_1[[#This Row],[Total_Purchases]]=0,0,(Table1_1[[#This Row],[Total_Spend]]*(Table1_1[[#This Row],[NumWebPurchases]]/Table1_1[[#This Row],[Total_Purchases]]))),2)</f>
        <v>412.17</v>
      </c>
      <c r="AE753">
        <f>ROUND(IF(Table1_1[[#This Row],[Total_Purchases]]=0,0,(Table1_1[[#This Row],[Total_Spend]]*(Table1_1[[#This Row],[NumStorePurchases]]/Table1_1[[#This Row],[Total_Purchases]]))),2)</f>
        <v>824.35</v>
      </c>
      <c r="AF753">
        <f>ROUND(IF(Table1_1[[#This Row],[Total_Purchases]]=0,0,(Table1_1[[#This Row],[Total_Spend]]*(Table1_1[[#This Row],[NumCatalogPurchases]]/Table1_1[[#This Row],[Total_Purchases]]))),2)</f>
        <v>343.48</v>
      </c>
      <c r="AG7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3" s="6">
        <f ca="1">YEAR(TODAY())-B753</f>
        <v>53</v>
      </c>
      <c r="AI7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53" t="s">
        <v>32</v>
      </c>
    </row>
    <row r="754" spans="1:36" x14ac:dyDescent="0.3">
      <c r="A754">
        <v>3759</v>
      </c>
      <c r="B754">
        <v>1958</v>
      </c>
      <c r="C754" t="s">
        <v>28</v>
      </c>
      <c r="D754" t="s">
        <v>35</v>
      </c>
      <c r="E754">
        <v>65196</v>
      </c>
      <c r="F754">
        <v>0</v>
      </c>
      <c r="G754">
        <v>2</v>
      </c>
      <c r="H754" s="2" t="str">
        <f ca="1">TEXT(Table1_1[[#This Row],[Dt_Customer]],"yyyy-mm-dd")</f>
        <v>2013-07-25</v>
      </c>
      <c r="I754">
        <v>34</v>
      </c>
      <c r="J754">
        <v>743</v>
      </c>
      <c r="K754">
        <v>19</v>
      </c>
      <c r="L754">
        <v>181</v>
      </c>
      <c r="M754">
        <v>12</v>
      </c>
      <c r="N754">
        <v>0</v>
      </c>
      <c r="O754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>Table1_1[[#This Row],[MntWines]]+Table1_1[[#This Row],[MntFruits]]+Table1_1[[#This Row],[MntMeatProducts]]+Table1_1[[#This Row],[MntFishProducts]]+Table1_1[[#This Row],[MntSweetProducts]]+Table1_1[[#This Row],[MntGoldProds]]</f>
        <v>1155</v>
      </c>
      <c r="AC754">
        <f>Table1_1[[#This Row],[NumWebPurchases]]+Table1_1[[#This Row],[NumCatalogPurchases]]+Table1_1[[#This Row],[NumStorePurchases]]</f>
        <v>24</v>
      </c>
      <c r="AD754">
        <f>ROUND(IF(Table1_1[[#This Row],[Total_Purchases]]=0,0,(Table1_1[[#This Row],[Total_Spend]]*(Table1_1[[#This Row],[NumWebPurchases]]/Table1_1[[#This Row],[Total_Purchases]]))),2)</f>
        <v>336.88</v>
      </c>
      <c r="AE754">
        <f>ROUND(IF(Table1_1[[#This Row],[Total_Purchases]]=0,0,(Table1_1[[#This Row],[Total_Spend]]*(Table1_1[[#This Row],[NumStorePurchases]]/Table1_1[[#This Row],[Total_Purchases]]))),2)</f>
        <v>529.38</v>
      </c>
      <c r="AF754">
        <f>ROUND(IF(Table1_1[[#This Row],[Total_Purchases]]=0,0,(Table1_1[[#This Row],[Total_Spend]]*(Table1_1[[#This Row],[NumCatalogPurchases]]/Table1_1[[#This Row],[Total_Purchases]]))),2)</f>
        <v>288.75</v>
      </c>
      <c r="AG7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4" s="6">
        <f ca="1">YEAR(TODAY())-B754</f>
        <v>68</v>
      </c>
      <c r="AI7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54" t="s">
        <v>30</v>
      </c>
    </row>
    <row r="755" spans="1:36" x14ac:dyDescent="0.3">
      <c r="A755">
        <v>3762</v>
      </c>
      <c r="B755">
        <v>1986</v>
      </c>
      <c r="C755" t="s">
        <v>37</v>
      </c>
      <c r="D755" t="s">
        <v>31</v>
      </c>
      <c r="E755">
        <v>69867</v>
      </c>
      <c r="F755">
        <v>0</v>
      </c>
      <c r="G755">
        <v>0</v>
      </c>
      <c r="H755" s="2" t="str">
        <f ca="1">TEXT(Table1_1[[#This Row],[Dt_Customer]],"yyyy-mm-dd")</f>
        <v>2013-04-02</v>
      </c>
      <c r="I755">
        <v>30</v>
      </c>
      <c r="J755">
        <v>196</v>
      </c>
      <c r="K755">
        <v>0</v>
      </c>
      <c r="L755">
        <v>512</v>
      </c>
      <c r="M755">
        <v>33</v>
      </c>
      <c r="N755">
        <v>130</v>
      </c>
      <c r="O755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f>Table1_1[[#This Row],[MntWines]]+Table1_1[[#This Row],[MntFruits]]+Table1_1[[#This Row],[MntMeatProducts]]+Table1_1[[#This Row],[MntFishProducts]]+Table1_1[[#This Row],[MntSweetProducts]]+Table1_1[[#This Row],[MntGoldProds]]</f>
        <v>925</v>
      </c>
      <c r="AC755">
        <f>Table1_1[[#This Row],[NumWebPurchases]]+Table1_1[[#This Row],[NumCatalogPurchases]]+Table1_1[[#This Row],[NumStorePurchases]]</f>
        <v>16</v>
      </c>
      <c r="AD755">
        <f>ROUND(IF(Table1_1[[#This Row],[Total_Purchases]]=0,0,(Table1_1[[#This Row],[Total_Spend]]*(Table1_1[[#This Row],[NumWebPurchases]]/Table1_1[[#This Row],[Total_Purchases]]))),2)</f>
        <v>173.44</v>
      </c>
      <c r="AE755">
        <f>ROUND(IF(Table1_1[[#This Row],[Total_Purchases]]=0,0,(Table1_1[[#This Row],[Total_Spend]]*(Table1_1[[#This Row],[NumStorePurchases]]/Table1_1[[#This Row],[Total_Purchases]]))),2)</f>
        <v>462.5</v>
      </c>
      <c r="AF755">
        <f>ROUND(IF(Table1_1[[#This Row],[Total_Purchases]]=0,0,(Table1_1[[#This Row],[Total_Spend]]*(Table1_1[[#This Row],[NumCatalogPurchases]]/Table1_1[[#This Row],[Total_Purchases]]))),2)</f>
        <v>289.06</v>
      </c>
      <c r="AG7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5" s="6">
        <f ca="1">YEAR(TODAY())-B755</f>
        <v>40</v>
      </c>
      <c r="AI7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55" t="s">
        <v>43</v>
      </c>
    </row>
    <row r="756" spans="1:36" x14ac:dyDescent="0.3">
      <c r="A756">
        <v>3766</v>
      </c>
      <c r="B756">
        <v>1959</v>
      </c>
      <c r="C756" t="s">
        <v>41</v>
      </c>
      <c r="D756" t="s">
        <v>42</v>
      </c>
      <c r="E756">
        <v>33051</v>
      </c>
      <c r="F756">
        <v>0</v>
      </c>
      <c r="G756">
        <v>0</v>
      </c>
      <c r="H756" s="2" t="str">
        <f ca="1">TEXT(Table1_1[[#This Row],[Dt_Customer]],"yyyy-mm-dd")</f>
        <v>2012-08-16</v>
      </c>
      <c r="I756">
        <v>15</v>
      </c>
      <c r="J756">
        <v>100</v>
      </c>
      <c r="K756">
        <v>71</v>
      </c>
      <c r="L756">
        <v>243</v>
      </c>
      <c r="M756">
        <v>108</v>
      </c>
      <c r="N756">
        <v>94</v>
      </c>
      <c r="O756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f>Table1_1[[#This Row],[MntWines]]+Table1_1[[#This Row],[MntFruits]]+Table1_1[[#This Row],[MntMeatProducts]]+Table1_1[[#This Row],[MntFishProducts]]+Table1_1[[#This Row],[MntSweetProducts]]+Table1_1[[#This Row],[MntGoldProds]]</f>
        <v>835</v>
      </c>
      <c r="AC756">
        <f>Table1_1[[#This Row],[NumWebPurchases]]+Table1_1[[#This Row],[NumCatalogPurchases]]+Table1_1[[#This Row],[NumStorePurchases]]</f>
        <v>18</v>
      </c>
      <c r="AD756">
        <f>ROUND(IF(Table1_1[[#This Row],[Total_Purchases]]=0,0,(Table1_1[[#This Row],[Total_Spend]]*(Table1_1[[#This Row],[NumWebPurchases]]/Table1_1[[#This Row],[Total_Purchases]]))),2)</f>
        <v>417.5</v>
      </c>
      <c r="AE756">
        <f>ROUND(IF(Table1_1[[#This Row],[Total_Purchases]]=0,0,(Table1_1[[#This Row],[Total_Spend]]*(Table1_1[[#This Row],[NumStorePurchases]]/Table1_1[[#This Row],[Total_Purchases]]))),2)</f>
        <v>371.11</v>
      </c>
      <c r="AF756">
        <f>ROUND(IF(Table1_1[[#This Row],[Total_Purchases]]=0,0,(Table1_1[[#This Row],[Total_Spend]]*(Table1_1[[#This Row],[NumCatalogPurchases]]/Table1_1[[#This Row],[Total_Purchases]]))),2)</f>
        <v>46.39</v>
      </c>
      <c r="AG7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56" s="6">
        <f ca="1">YEAR(TODAY())-B756</f>
        <v>67</v>
      </c>
      <c r="AI7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56" t="s">
        <v>30</v>
      </c>
    </row>
    <row r="757" spans="1:36" x14ac:dyDescent="0.3">
      <c r="A757">
        <v>3767</v>
      </c>
      <c r="B757">
        <v>1968</v>
      </c>
      <c r="C757" t="s">
        <v>28</v>
      </c>
      <c r="D757" t="s">
        <v>33</v>
      </c>
      <c r="E757">
        <v>61314</v>
      </c>
      <c r="F757">
        <v>0</v>
      </c>
      <c r="G757">
        <v>1</v>
      </c>
      <c r="H757" s="2" t="str">
        <f ca="1">TEXT(Table1_1[[#This Row],[Dt_Customer]],"yyyy-mm-dd")</f>
        <v>2013-04-25</v>
      </c>
      <c r="I757">
        <v>1</v>
      </c>
      <c r="J757">
        <v>378</v>
      </c>
      <c r="K757">
        <v>0</v>
      </c>
      <c r="L757">
        <v>189</v>
      </c>
      <c r="M757">
        <v>97</v>
      </c>
      <c r="N757">
        <v>172</v>
      </c>
      <c r="O757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f>Table1_1[[#This Row],[MntWines]]+Table1_1[[#This Row],[MntFruits]]+Table1_1[[#This Row],[MntMeatProducts]]+Table1_1[[#This Row],[MntFishProducts]]+Table1_1[[#This Row],[MntSweetProducts]]+Table1_1[[#This Row],[MntGoldProds]]</f>
        <v>1008</v>
      </c>
      <c r="AC757">
        <f>Table1_1[[#This Row],[NumWebPurchases]]+Table1_1[[#This Row],[NumCatalogPurchases]]+Table1_1[[#This Row],[NumStorePurchases]]</f>
        <v>22</v>
      </c>
      <c r="AD757">
        <f>ROUND(IF(Table1_1[[#This Row],[Total_Purchases]]=0,0,(Table1_1[[#This Row],[Total_Spend]]*(Table1_1[[#This Row],[NumWebPurchases]]/Table1_1[[#This Row],[Total_Purchases]]))),2)</f>
        <v>229.09</v>
      </c>
      <c r="AE757">
        <f>ROUND(IF(Table1_1[[#This Row],[Total_Purchases]]=0,0,(Table1_1[[#This Row],[Total_Spend]]*(Table1_1[[#This Row],[NumStorePurchases]]/Table1_1[[#This Row],[Total_Purchases]]))),2)</f>
        <v>549.82000000000005</v>
      </c>
      <c r="AF757">
        <f>ROUND(IF(Table1_1[[#This Row],[Total_Purchases]]=0,0,(Table1_1[[#This Row],[Total_Spend]]*(Table1_1[[#This Row],[NumCatalogPurchases]]/Table1_1[[#This Row],[Total_Purchases]]))),2)</f>
        <v>229.09</v>
      </c>
      <c r="AG7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7" s="6">
        <f ca="1">YEAR(TODAY())-B757</f>
        <v>58</v>
      </c>
      <c r="AI7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57" t="s">
        <v>30</v>
      </c>
    </row>
    <row r="758" spans="1:36" x14ac:dyDescent="0.3">
      <c r="A758">
        <v>3769</v>
      </c>
      <c r="B758">
        <v>1972</v>
      </c>
      <c r="C758" t="s">
        <v>37</v>
      </c>
      <c r="D758" t="s">
        <v>35</v>
      </c>
      <c r="E758">
        <v>51381.5</v>
      </c>
      <c r="F758">
        <v>1</v>
      </c>
      <c r="G758">
        <v>0</v>
      </c>
      <c r="H758" s="2" t="str">
        <f ca="1">TEXT(Table1_1[[#This Row],[Dt_Customer]],"yyyy-mm-dd")</f>
        <v>2014-03-02</v>
      </c>
      <c r="I758">
        <v>17</v>
      </c>
      <c r="J758">
        <v>25</v>
      </c>
      <c r="K758">
        <v>1</v>
      </c>
      <c r="L758">
        <v>13</v>
      </c>
      <c r="M758">
        <v>0</v>
      </c>
      <c r="N758">
        <v>0</v>
      </c>
      <c r="O758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758">
        <f>Table1_1[[#This Row],[NumWebPurchases]]+Table1_1[[#This Row],[NumCatalogPurchases]]+Table1_1[[#This Row],[NumStorePurchases]]</f>
        <v>4</v>
      </c>
      <c r="AD758">
        <f>ROUND(IF(Table1_1[[#This Row],[Total_Purchases]]=0,0,(Table1_1[[#This Row],[Total_Spend]]*(Table1_1[[#This Row],[NumWebPurchases]]/Table1_1[[#This Row],[Total_Purchases]]))),2)</f>
        <v>10.5</v>
      </c>
      <c r="AE758">
        <f>ROUND(IF(Table1_1[[#This Row],[Total_Purchases]]=0,0,(Table1_1[[#This Row],[Total_Spend]]*(Table1_1[[#This Row],[NumStorePurchases]]/Table1_1[[#This Row],[Total_Purchases]]))),2)</f>
        <v>31.5</v>
      </c>
      <c r="AF758">
        <f>ROUND(IF(Table1_1[[#This Row],[Total_Purchases]]=0,0,(Table1_1[[#This Row],[Total_Spend]]*(Table1_1[[#This Row],[NumCatalogPurchases]]/Table1_1[[#This Row],[Total_Purchases]]))),2)</f>
        <v>0</v>
      </c>
      <c r="AG7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8" s="6">
        <f ca="1">YEAR(TODAY())-B758</f>
        <v>54</v>
      </c>
      <c r="AI7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58" t="s">
        <v>36</v>
      </c>
    </row>
    <row r="759" spans="1:36" x14ac:dyDescent="0.3">
      <c r="A759">
        <v>3783</v>
      </c>
      <c r="B759">
        <v>1959</v>
      </c>
      <c r="C759" t="s">
        <v>37</v>
      </c>
      <c r="D759" t="s">
        <v>33</v>
      </c>
      <c r="E759">
        <v>52854</v>
      </c>
      <c r="F759">
        <v>1</v>
      </c>
      <c r="G759">
        <v>1</v>
      </c>
      <c r="H759" s="2" t="str">
        <f ca="1">TEXT(Table1_1[[#This Row],[Dt_Customer]],"yyyy-mm-dd")</f>
        <v>2014-03-24</v>
      </c>
      <c r="I759">
        <v>43</v>
      </c>
      <c r="J759">
        <v>105</v>
      </c>
      <c r="K759">
        <v>0</v>
      </c>
      <c r="L759">
        <v>10</v>
      </c>
      <c r="M759">
        <v>0</v>
      </c>
      <c r="N759">
        <v>1</v>
      </c>
      <c r="O759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f>Table1_1[[#This Row],[MntWines]]+Table1_1[[#This Row],[MntFruits]]+Table1_1[[#This Row],[MntMeatProducts]]+Table1_1[[#This Row],[MntFishProducts]]+Table1_1[[#This Row],[MntSweetProducts]]+Table1_1[[#This Row],[MntGoldProds]]</f>
        <v>116</v>
      </c>
      <c r="AC759">
        <f>Table1_1[[#This Row],[NumWebPurchases]]+Table1_1[[#This Row],[NumCatalogPurchases]]+Table1_1[[#This Row],[NumStorePurchases]]</f>
        <v>7</v>
      </c>
      <c r="AD759">
        <f>ROUND(IF(Table1_1[[#This Row],[Total_Purchases]]=0,0,(Table1_1[[#This Row],[Total_Spend]]*(Table1_1[[#This Row],[NumWebPurchases]]/Table1_1[[#This Row],[Total_Purchases]]))),2)</f>
        <v>33.14</v>
      </c>
      <c r="AE759">
        <f>ROUND(IF(Table1_1[[#This Row],[Total_Purchases]]=0,0,(Table1_1[[#This Row],[Total_Spend]]*(Table1_1[[#This Row],[NumStorePurchases]]/Table1_1[[#This Row],[Total_Purchases]]))),2)</f>
        <v>66.290000000000006</v>
      </c>
      <c r="AF759">
        <f>ROUND(IF(Table1_1[[#This Row],[Total_Purchases]]=0,0,(Table1_1[[#This Row],[Total_Spend]]*(Table1_1[[#This Row],[NumCatalogPurchases]]/Table1_1[[#This Row],[Total_Purchases]]))),2)</f>
        <v>16.57</v>
      </c>
      <c r="AG7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59" s="6">
        <f ca="1">YEAR(TODAY())-B759</f>
        <v>67</v>
      </c>
      <c r="AI7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59" t="s">
        <v>43</v>
      </c>
    </row>
    <row r="760" spans="1:36" x14ac:dyDescent="0.3">
      <c r="A760">
        <v>3790</v>
      </c>
      <c r="B760">
        <v>1956</v>
      </c>
      <c r="C760" t="s">
        <v>28</v>
      </c>
      <c r="D760" t="s">
        <v>35</v>
      </c>
      <c r="E760">
        <v>34633</v>
      </c>
      <c r="F760">
        <v>2</v>
      </c>
      <c r="G760">
        <v>1</v>
      </c>
      <c r="H760" s="2" t="str">
        <f ca="1">TEXT(Table1_1[[#This Row],[Dt_Customer]],"yyyy-mm-dd")</f>
        <v>2014-01-23</v>
      </c>
      <c r="I760">
        <v>31</v>
      </c>
      <c r="J760">
        <v>8</v>
      </c>
      <c r="K760">
        <v>1</v>
      </c>
      <c r="L760">
        <v>5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760">
        <f>Table1_1[[#This Row],[NumWebPurchases]]+Table1_1[[#This Row],[NumCatalogPurchases]]+Table1_1[[#This Row],[NumStorePurchases]]</f>
        <v>3</v>
      </c>
      <c r="AD760">
        <f>ROUND(IF(Table1_1[[#This Row],[Total_Purchases]]=0,0,(Table1_1[[#This Row],[Total_Spend]]*(Table1_1[[#This Row],[NumWebPurchases]]/Table1_1[[#This Row],[Total_Purchases]]))),2)</f>
        <v>5</v>
      </c>
      <c r="AE760">
        <f>ROUND(IF(Table1_1[[#This Row],[Total_Purchases]]=0,0,(Table1_1[[#This Row],[Total_Spend]]*(Table1_1[[#This Row],[NumStorePurchases]]/Table1_1[[#This Row],[Total_Purchases]]))),2)</f>
        <v>10</v>
      </c>
      <c r="AF760">
        <f>ROUND(IF(Table1_1[[#This Row],[Total_Purchases]]=0,0,(Table1_1[[#This Row],[Total_Spend]]*(Table1_1[[#This Row],[NumCatalogPurchases]]/Table1_1[[#This Row],[Total_Purchases]]))),2)</f>
        <v>0</v>
      </c>
      <c r="AG7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60" s="6">
        <f ca="1">YEAR(TODAY())-B760</f>
        <v>70</v>
      </c>
      <c r="AI7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60" t="s">
        <v>43</v>
      </c>
    </row>
    <row r="761" spans="1:36" x14ac:dyDescent="0.3">
      <c r="A761">
        <v>3798</v>
      </c>
      <c r="B761">
        <v>1968</v>
      </c>
      <c r="C761" t="s">
        <v>28</v>
      </c>
      <c r="D761" t="s">
        <v>33</v>
      </c>
      <c r="E761">
        <v>41120</v>
      </c>
      <c r="F761">
        <v>1</v>
      </c>
      <c r="G761">
        <v>1</v>
      </c>
      <c r="H761" s="2" t="str">
        <f ca="1">TEXT(Table1_1[[#This Row],[Dt_Customer]],"yyyy-mm-dd")</f>
        <v>2013-11-06</v>
      </c>
      <c r="I761">
        <v>80</v>
      </c>
      <c r="J761">
        <v>24</v>
      </c>
      <c r="K761">
        <v>2</v>
      </c>
      <c r="L761">
        <v>23</v>
      </c>
      <c r="M761">
        <v>0</v>
      </c>
      <c r="N761">
        <v>8</v>
      </c>
      <c r="O761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761">
        <f>Table1_1[[#This Row],[NumWebPurchases]]+Table1_1[[#This Row],[NumCatalogPurchases]]+Table1_1[[#This Row],[NumStorePurchases]]</f>
        <v>6</v>
      </c>
      <c r="AD761">
        <f>ROUND(IF(Table1_1[[#This Row],[Total_Purchases]]=0,0,(Table1_1[[#This Row],[Total_Spend]]*(Table1_1[[#This Row],[NumWebPurchases]]/Table1_1[[#This Row],[Total_Purchases]]))),2)</f>
        <v>27</v>
      </c>
      <c r="AE761">
        <f>ROUND(IF(Table1_1[[#This Row],[Total_Purchases]]=0,0,(Table1_1[[#This Row],[Total_Spend]]*(Table1_1[[#This Row],[NumStorePurchases]]/Table1_1[[#This Row],[Total_Purchases]]))),2)</f>
        <v>40.5</v>
      </c>
      <c r="AF761">
        <f>ROUND(IF(Table1_1[[#This Row],[Total_Purchases]]=0,0,(Table1_1[[#This Row],[Total_Spend]]*(Table1_1[[#This Row],[NumCatalogPurchases]]/Table1_1[[#This Row],[Total_Purchases]]))),2)</f>
        <v>13.5</v>
      </c>
      <c r="AG7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61" s="6">
        <f ca="1">YEAR(TODAY())-B761</f>
        <v>58</v>
      </c>
      <c r="AI7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61" t="s">
        <v>30</v>
      </c>
    </row>
    <row r="762" spans="1:36" x14ac:dyDescent="0.3">
      <c r="A762">
        <v>3799</v>
      </c>
      <c r="B762">
        <v>1955</v>
      </c>
      <c r="C762" t="s">
        <v>28</v>
      </c>
      <c r="D762" t="s">
        <v>33</v>
      </c>
      <c r="E762">
        <v>67225</v>
      </c>
      <c r="F762">
        <v>0</v>
      </c>
      <c r="G762">
        <v>1</v>
      </c>
      <c r="H762" s="2" t="str">
        <f ca="1">TEXT(Table1_1[[#This Row],[Dt_Customer]],"yyyy-mm-dd")</f>
        <v>2013-11-26</v>
      </c>
      <c r="I762">
        <v>4</v>
      </c>
      <c r="J762">
        <v>315</v>
      </c>
      <c r="K762">
        <v>35</v>
      </c>
      <c r="L762">
        <v>322</v>
      </c>
      <c r="M762">
        <v>46</v>
      </c>
      <c r="N762">
        <v>7</v>
      </c>
      <c r="O76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>Table1_1[[#This Row],[MntWines]]+Table1_1[[#This Row],[MntFruits]]+Table1_1[[#This Row],[MntMeatProducts]]+Table1_1[[#This Row],[MntFishProducts]]+Table1_1[[#This Row],[MntSweetProducts]]+Table1_1[[#This Row],[MntGoldProds]]</f>
        <v>868</v>
      </c>
      <c r="AC762">
        <f>Table1_1[[#This Row],[NumWebPurchases]]+Table1_1[[#This Row],[NumCatalogPurchases]]+Table1_1[[#This Row],[NumStorePurchases]]</f>
        <v>20</v>
      </c>
      <c r="AD762">
        <f>ROUND(IF(Table1_1[[#This Row],[Total_Purchases]]=0,0,(Table1_1[[#This Row],[Total_Spend]]*(Table1_1[[#This Row],[NumWebPurchases]]/Table1_1[[#This Row],[Total_Purchases]]))),2)</f>
        <v>303.8</v>
      </c>
      <c r="AE762">
        <f>ROUND(IF(Table1_1[[#This Row],[Total_Purchases]]=0,0,(Table1_1[[#This Row],[Total_Spend]]*(Table1_1[[#This Row],[NumStorePurchases]]/Table1_1[[#This Row],[Total_Purchases]]))),2)</f>
        <v>477.4</v>
      </c>
      <c r="AF762">
        <f>ROUND(IF(Table1_1[[#This Row],[Total_Purchases]]=0,0,(Table1_1[[#This Row],[Total_Spend]]*(Table1_1[[#This Row],[NumCatalogPurchases]]/Table1_1[[#This Row],[Total_Purchases]]))),2)</f>
        <v>86.8</v>
      </c>
      <c r="AG7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62" s="6">
        <f ca="1">YEAR(TODAY())-B762</f>
        <v>71</v>
      </c>
      <c r="AI7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62" t="s">
        <v>34</v>
      </c>
    </row>
    <row r="763" spans="1:36" x14ac:dyDescent="0.3">
      <c r="A763">
        <v>3807</v>
      </c>
      <c r="B763">
        <v>1955</v>
      </c>
      <c r="C763" t="s">
        <v>28</v>
      </c>
      <c r="D763" t="s">
        <v>35</v>
      </c>
      <c r="E763">
        <v>59925</v>
      </c>
      <c r="F763">
        <v>0</v>
      </c>
      <c r="G763">
        <v>1</v>
      </c>
      <c r="H763" s="2" t="str">
        <f ca="1">TEXT(Table1_1[[#This Row],[Dt_Customer]],"yyyy-mm-dd")</f>
        <v>2012-11-30</v>
      </c>
      <c r="I763">
        <v>83</v>
      </c>
      <c r="J763">
        <v>473</v>
      </c>
      <c r="K763">
        <v>21</v>
      </c>
      <c r="L763">
        <v>176</v>
      </c>
      <c r="M763">
        <v>19</v>
      </c>
      <c r="N763">
        <v>21</v>
      </c>
      <c r="O763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f>Table1_1[[#This Row],[MntWines]]+Table1_1[[#This Row],[MntFruits]]+Table1_1[[#This Row],[MntMeatProducts]]+Table1_1[[#This Row],[MntFishProducts]]+Table1_1[[#This Row],[MntSweetProducts]]+Table1_1[[#This Row],[MntGoldProds]]</f>
        <v>766</v>
      </c>
      <c r="AC763">
        <f>Table1_1[[#This Row],[NumWebPurchases]]+Table1_1[[#This Row],[NumCatalogPurchases]]+Table1_1[[#This Row],[NumStorePurchases]]</f>
        <v>20</v>
      </c>
      <c r="AD763">
        <f>ROUND(IF(Table1_1[[#This Row],[Total_Purchases]]=0,0,(Table1_1[[#This Row],[Total_Spend]]*(Table1_1[[#This Row],[NumWebPurchases]]/Table1_1[[#This Row],[Total_Purchases]]))),2)</f>
        <v>344.7</v>
      </c>
      <c r="AE763">
        <f>ROUND(IF(Table1_1[[#This Row],[Total_Purchases]]=0,0,(Table1_1[[#This Row],[Total_Spend]]*(Table1_1[[#This Row],[NumStorePurchases]]/Table1_1[[#This Row],[Total_Purchases]]))),2)</f>
        <v>344.7</v>
      </c>
      <c r="AF763">
        <f>ROUND(IF(Table1_1[[#This Row],[Total_Purchases]]=0,0,(Table1_1[[#This Row],[Total_Spend]]*(Table1_1[[#This Row],[NumCatalogPurchases]]/Table1_1[[#This Row],[Total_Purchases]]))),2)</f>
        <v>76.599999999999994</v>
      </c>
      <c r="AG7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63" s="6">
        <f ca="1">YEAR(TODAY())-B763</f>
        <v>71</v>
      </c>
      <c r="AI7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63" t="s">
        <v>30</v>
      </c>
    </row>
    <row r="764" spans="1:36" x14ac:dyDescent="0.3">
      <c r="A764">
        <v>3828</v>
      </c>
      <c r="B764">
        <v>1951</v>
      </c>
      <c r="C764" t="s">
        <v>28</v>
      </c>
      <c r="D764" t="s">
        <v>33</v>
      </c>
      <c r="E764">
        <v>71107</v>
      </c>
      <c r="F764">
        <v>0</v>
      </c>
      <c r="G764">
        <v>1</v>
      </c>
      <c r="H764" s="2" t="str">
        <f ca="1">TEXT(Table1_1[[#This Row],[Dt_Customer]],"yyyy-mm-dd")</f>
        <v>2013-02-17</v>
      </c>
      <c r="I764">
        <v>61</v>
      </c>
      <c r="J764">
        <v>533</v>
      </c>
      <c r="K764">
        <v>10</v>
      </c>
      <c r="L764">
        <v>217</v>
      </c>
      <c r="M764">
        <v>198</v>
      </c>
      <c r="N764">
        <v>174</v>
      </c>
      <c r="O764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>Table1_1[[#This Row],[MntWines]]+Table1_1[[#This Row],[MntFruits]]+Table1_1[[#This Row],[MntMeatProducts]]+Table1_1[[#This Row],[MntFishProducts]]+Table1_1[[#This Row],[MntSweetProducts]]+Table1_1[[#This Row],[MntGoldProds]]</f>
        <v>1327</v>
      </c>
      <c r="AC764">
        <f>Table1_1[[#This Row],[NumWebPurchases]]+Table1_1[[#This Row],[NumCatalogPurchases]]+Table1_1[[#This Row],[NumStorePurchases]]</f>
        <v>26</v>
      </c>
      <c r="AD764">
        <f>ROUND(IF(Table1_1[[#This Row],[Total_Purchases]]=0,0,(Table1_1[[#This Row],[Total_Spend]]*(Table1_1[[#This Row],[NumWebPurchases]]/Table1_1[[#This Row],[Total_Purchases]]))),2)</f>
        <v>357.27</v>
      </c>
      <c r="AE764">
        <f>ROUND(IF(Table1_1[[#This Row],[Total_Purchases]]=0,0,(Table1_1[[#This Row],[Total_Spend]]*(Table1_1[[#This Row],[NumStorePurchases]]/Table1_1[[#This Row],[Total_Purchases]]))),2)</f>
        <v>663.5</v>
      </c>
      <c r="AF764">
        <f>ROUND(IF(Table1_1[[#This Row],[Total_Purchases]]=0,0,(Table1_1[[#This Row],[Total_Spend]]*(Table1_1[[#This Row],[NumCatalogPurchases]]/Table1_1[[#This Row],[Total_Purchases]]))),2)</f>
        <v>306.23</v>
      </c>
      <c r="AG76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64" s="6">
        <f ca="1">YEAR(TODAY())-B764</f>
        <v>75</v>
      </c>
      <c r="AI7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64" t="s">
        <v>30</v>
      </c>
    </row>
    <row r="765" spans="1:36" x14ac:dyDescent="0.3">
      <c r="A765">
        <v>3829</v>
      </c>
      <c r="B765">
        <v>1979</v>
      </c>
      <c r="C765" t="s">
        <v>44</v>
      </c>
      <c r="D765" t="s">
        <v>35</v>
      </c>
      <c r="E765">
        <v>24594</v>
      </c>
      <c r="F765">
        <v>1</v>
      </c>
      <c r="G765">
        <v>0</v>
      </c>
      <c r="H765" s="2" t="str">
        <f ca="1">TEXT(Table1_1[[#This Row],[Dt_Customer]],"yyyy-mm-dd")</f>
        <v>2013-12-10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765">
        <f>Table1_1[[#This Row],[NumWebPurchases]]+Table1_1[[#This Row],[NumCatalogPurchases]]+Table1_1[[#This Row],[NumStorePurchases]]</f>
        <v>4</v>
      </c>
      <c r="AD765">
        <f>ROUND(IF(Table1_1[[#This Row],[Total_Purchases]]=0,0,(Table1_1[[#This Row],[Total_Spend]]*(Table1_1[[#This Row],[NumWebPurchases]]/Table1_1[[#This Row],[Total_Purchases]]))),2)</f>
        <v>7.25</v>
      </c>
      <c r="AE765">
        <f>ROUND(IF(Table1_1[[#This Row],[Total_Purchases]]=0,0,(Table1_1[[#This Row],[Total_Spend]]*(Table1_1[[#This Row],[NumStorePurchases]]/Table1_1[[#This Row],[Total_Purchases]]))),2)</f>
        <v>21.75</v>
      </c>
      <c r="AF765">
        <f>ROUND(IF(Table1_1[[#This Row],[Total_Purchases]]=0,0,(Table1_1[[#This Row],[Total_Spend]]*(Table1_1[[#This Row],[NumCatalogPurchases]]/Table1_1[[#This Row],[Total_Purchases]]))),2)</f>
        <v>0</v>
      </c>
      <c r="AG7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65" s="6">
        <f ca="1">YEAR(TODAY())-B765</f>
        <v>47</v>
      </c>
      <c r="AI7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65" t="s">
        <v>43</v>
      </c>
    </row>
    <row r="766" spans="1:36" x14ac:dyDescent="0.3">
      <c r="A766">
        <v>3830</v>
      </c>
      <c r="B766">
        <v>1953</v>
      </c>
      <c r="C766" t="s">
        <v>41</v>
      </c>
      <c r="D766" t="s">
        <v>33</v>
      </c>
      <c r="E766">
        <v>59354</v>
      </c>
      <c r="F766">
        <v>0</v>
      </c>
      <c r="G766">
        <v>2</v>
      </c>
      <c r="H766" s="2" t="str">
        <f ca="1">TEXT(Table1_1[[#This Row],[Dt_Customer]],"yyyy-mm-dd")</f>
        <v>2014-04-24</v>
      </c>
      <c r="I766">
        <v>59</v>
      </c>
      <c r="J766">
        <v>295</v>
      </c>
      <c r="K766">
        <v>21</v>
      </c>
      <c r="L766">
        <v>78</v>
      </c>
      <c r="M766">
        <v>39</v>
      </c>
      <c r="N766">
        <v>13</v>
      </c>
      <c r="O766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>Table1_1[[#This Row],[MntWines]]+Table1_1[[#This Row],[MntFruits]]+Table1_1[[#This Row],[MntMeatProducts]]+Table1_1[[#This Row],[MntFishProducts]]+Table1_1[[#This Row],[MntSweetProducts]]+Table1_1[[#This Row],[MntGoldProds]]</f>
        <v>459</v>
      </c>
      <c r="AC766">
        <f>Table1_1[[#This Row],[NumWebPurchases]]+Table1_1[[#This Row],[NumCatalogPurchases]]+Table1_1[[#This Row],[NumStorePurchases]]</f>
        <v>15</v>
      </c>
      <c r="AD766">
        <f>ROUND(IF(Table1_1[[#This Row],[Total_Purchases]]=0,0,(Table1_1[[#This Row],[Total_Spend]]*(Table1_1[[#This Row],[NumWebPurchases]]/Table1_1[[#This Row],[Total_Purchases]]))),2)</f>
        <v>122.4</v>
      </c>
      <c r="AE766">
        <f>ROUND(IF(Table1_1[[#This Row],[Total_Purchases]]=0,0,(Table1_1[[#This Row],[Total_Spend]]*(Table1_1[[#This Row],[NumStorePurchases]]/Table1_1[[#This Row],[Total_Purchases]]))),2)</f>
        <v>214.2</v>
      </c>
      <c r="AF766">
        <f>ROUND(IF(Table1_1[[#This Row],[Total_Purchases]]=0,0,(Table1_1[[#This Row],[Total_Spend]]*(Table1_1[[#This Row],[NumCatalogPurchases]]/Table1_1[[#This Row],[Total_Purchases]]))),2)</f>
        <v>122.4</v>
      </c>
      <c r="AG7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66" s="6">
        <f ca="1">YEAR(TODAY())-B766</f>
        <v>73</v>
      </c>
      <c r="AI7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66" t="s">
        <v>32</v>
      </c>
    </row>
    <row r="767" spans="1:36" x14ac:dyDescent="0.3">
      <c r="A767">
        <v>3834</v>
      </c>
      <c r="B767">
        <v>1962</v>
      </c>
      <c r="C767" t="s">
        <v>28</v>
      </c>
      <c r="D767" t="s">
        <v>31</v>
      </c>
      <c r="E767">
        <v>69627</v>
      </c>
      <c r="F767">
        <v>0</v>
      </c>
      <c r="G767">
        <v>1</v>
      </c>
      <c r="H767" s="2" t="str">
        <f ca="1">TEXT(Table1_1[[#This Row],[Dt_Customer]],"yyyy-mm-dd")</f>
        <v>2013-03-17</v>
      </c>
      <c r="I767">
        <v>35</v>
      </c>
      <c r="J767">
        <v>231</v>
      </c>
      <c r="K767">
        <v>161</v>
      </c>
      <c r="L767">
        <v>215</v>
      </c>
      <c r="M767">
        <v>171</v>
      </c>
      <c r="N767">
        <v>30</v>
      </c>
      <c r="O767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>Table1_1[[#This Row],[MntWines]]+Table1_1[[#This Row],[MntFruits]]+Table1_1[[#This Row],[MntMeatProducts]]+Table1_1[[#This Row],[MntFishProducts]]+Table1_1[[#This Row],[MntSweetProducts]]+Table1_1[[#This Row],[MntGoldProds]]</f>
        <v>861</v>
      </c>
      <c r="AC767">
        <f>Table1_1[[#This Row],[NumWebPurchases]]+Table1_1[[#This Row],[NumCatalogPurchases]]+Table1_1[[#This Row],[NumStorePurchases]]</f>
        <v>21</v>
      </c>
      <c r="AD767">
        <f>ROUND(IF(Table1_1[[#This Row],[Total_Purchases]]=0,0,(Table1_1[[#This Row],[Total_Spend]]*(Table1_1[[#This Row],[NumWebPurchases]]/Table1_1[[#This Row],[Total_Purchases]]))),2)</f>
        <v>328</v>
      </c>
      <c r="AE767">
        <f>ROUND(IF(Table1_1[[#This Row],[Total_Purchases]]=0,0,(Table1_1[[#This Row],[Total_Spend]]*(Table1_1[[#This Row],[NumStorePurchases]]/Table1_1[[#This Row],[Total_Purchases]]))),2)</f>
        <v>451</v>
      </c>
      <c r="AF767">
        <f>ROUND(IF(Table1_1[[#This Row],[Total_Purchases]]=0,0,(Table1_1[[#This Row],[Total_Spend]]*(Table1_1[[#This Row],[NumCatalogPurchases]]/Table1_1[[#This Row],[Total_Purchases]]))),2)</f>
        <v>82</v>
      </c>
      <c r="AG7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67" s="6">
        <f ca="1">YEAR(TODAY())-B767</f>
        <v>64</v>
      </c>
      <c r="AI7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67" t="s">
        <v>34</v>
      </c>
    </row>
    <row r="768" spans="1:36" x14ac:dyDescent="0.3">
      <c r="A768">
        <v>3839</v>
      </c>
      <c r="B768">
        <v>1958</v>
      </c>
      <c r="C768" t="s">
        <v>44</v>
      </c>
      <c r="D768" t="s">
        <v>31</v>
      </c>
      <c r="E768">
        <v>15056</v>
      </c>
      <c r="F768">
        <v>1</v>
      </c>
      <c r="G768">
        <v>1</v>
      </c>
      <c r="H768" s="2" t="str">
        <f ca="1">TEXT(Table1_1[[#This Row],[Dt_Customer]],"yyyy-mm-dd")</f>
        <v>2013-05-03</v>
      </c>
      <c r="I768">
        <v>76</v>
      </c>
      <c r="J768">
        <v>6</v>
      </c>
      <c r="K768">
        <v>12</v>
      </c>
      <c r="L768">
        <v>3</v>
      </c>
      <c r="M768">
        <v>21</v>
      </c>
      <c r="N768">
        <v>6</v>
      </c>
      <c r="O768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f>Table1_1[[#This Row],[MntWines]]+Table1_1[[#This Row],[MntFruits]]+Table1_1[[#This Row],[MntMeatProducts]]+Table1_1[[#This Row],[MntFishProducts]]+Table1_1[[#This Row],[MntSweetProducts]]+Table1_1[[#This Row],[MntGoldProds]]</f>
        <v>88</v>
      </c>
      <c r="AC768">
        <f>Table1_1[[#This Row],[NumWebPurchases]]+Table1_1[[#This Row],[NumCatalogPurchases]]+Table1_1[[#This Row],[NumStorePurchases]]</f>
        <v>7</v>
      </c>
      <c r="AD768">
        <f>ROUND(IF(Table1_1[[#This Row],[Total_Purchases]]=0,0,(Table1_1[[#This Row],[Total_Spend]]*(Table1_1[[#This Row],[NumWebPurchases]]/Table1_1[[#This Row],[Total_Purchases]]))),2)</f>
        <v>25.14</v>
      </c>
      <c r="AE768">
        <f>ROUND(IF(Table1_1[[#This Row],[Total_Purchases]]=0,0,(Table1_1[[#This Row],[Total_Spend]]*(Table1_1[[#This Row],[NumStorePurchases]]/Table1_1[[#This Row],[Total_Purchases]]))),2)</f>
        <v>37.71</v>
      </c>
      <c r="AF768">
        <f>ROUND(IF(Table1_1[[#This Row],[Total_Purchases]]=0,0,(Table1_1[[#This Row],[Total_Spend]]*(Table1_1[[#This Row],[NumCatalogPurchases]]/Table1_1[[#This Row],[Total_Purchases]]))),2)</f>
        <v>25.14</v>
      </c>
      <c r="AG7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68" s="6">
        <f ca="1">YEAR(TODAY())-B768</f>
        <v>68</v>
      </c>
      <c r="AI7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68" t="s">
        <v>30</v>
      </c>
    </row>
    <row r="769" spans="1:36" x14ac:dyDescent="0.3">
      <c r="A769">
        <v>3846</v>
      </c>
      <c r="B769">
        <v>1974</v>
      </c>
      <c r="C769" t="s">
        <v>28</v>
      </c>
      <c r="D769" t="s">
        <v>33</v>
      </c>
      <c r="E769">
        <v>42557</v>
      </c>
      <c r="F769">
        <v>0</v>
      </c>
      <c r="G769">
        <v>1</v>
      </c>
      <c r="H769" s="2" t="str">
        <f ca="1">TEXT(Table1_1[[#This Row],[Dt_Customer]],"yyyy-mm-dd")</f>
        <v>2012-08-29</v>
      </c>
      <c r="I769">
        <v>98</v>
      </c>
      <c r="J769">
        <v>192</v>
      </c>
      <c r="K769">
        <v>5</v>
      </c>
      <c r="L769">
        <v>53</v>
      </c>
      <c r="M769">
        <v>0</v>
      </c>
      <c r="N769">
        <v>5</v>
      </c>
      <c r="O769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f>Table1_1[[#This Row],[MntWines]]+Table1_1[[#This Row],[MntFruits]]+Table1_1[[#This Row],[MntMeatProducts]]+Table1_1[[#This Row],[MntFishProducts]]+Table1_1[[#This Row],[MntSweetProducts]]+Table1_1[[#This Row],[MntGoldProds]]</f>
        <v>270</v>
      </c>
      <c r="AC769">
        <f>Table1_1[[#This Row],[NumWebPurchases]]+Table1_1[[#This Row],[NumCatalogPurchases]]+Table1_1[[#This Row],[NumStorePurchases]]</f>
        <v>11</v>
      </c>
      <c r="AD769">
        <f>ROUND(IF(Table1_1[[#This Row],[Total_Purchases]]=0,0,(Table1_1[[#This Row],[Total_Spend]]*(Table1_1[[#This Row],[NumWebPurchases]]/Table1_1[[#This Row],[Total_Purchases]]))),2)</f>
        <v>147.27000000000001</v>
      </c>
      <c r="AE769">
        <f>ROUND(IF(Table1_1[[#This Row],[Total_Purchases]]=0,0,(Table1_1[[#This Row],[Total_Spend]]*(Table1_1[[#This Row],[NumStorePurchases]]/Table1_1[[#This Row],[Total_Purchases]]))),2)</f>
        <v>98.18</v>
      </c>
      <c r="AF769">
        <f>ROUND(IF(Table1_1[[#This Row],[Total_Purchases]]=0,0,(Table1_1[[#This Row],[Total_Spend]]*(Table1_1[[#This Row],[NumCatalogPurchases]]/Table1_1[[#This Row],[Total_Purchases]]))),2)</f>
        <v>24.55</v>
      </c>
      <c r="AG7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69" s="6">
        <f ca="1">YEAR(TODAY())-B769</f>
        <v>52</v>
      </c>
      <c r="AI7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69" t="s">
        <v>30</v>
      </c>
    </row>
    <row r="770" spans="1:36" x14ac:dyDescent="0.3">
      <c r="A770">
        <v>3850</v>
      </c>
      <c r="B770">
        <v>1963</v>
      </c>
      <c r="C770" t="s">
        <v>44</v>
      </c>
      <c r="D770" t="s">
        <v>35</v>
      </c>
      <c r="E770">
        <v>14918</v>
      </c>
      <c r="F770">
        <v>0</v>
      </c>
      <c r="G770">
        <v>1</v>
      </c>
      <c r="H770" s="2" t="str">
        <f ca="1">TEXT(Table1_1[[#This Row],[Dt_Customer]],"yyyy-mm-dd")</f>
        <v>2012-12-07</v>
      </c>
      <c r="I770">
        <v>52</v>
      </c>
      <c r="J770">
        <v>3</v>
      </c>
      <c r="K770">
        <v>3</v>
      </c>
      <c r="L770">
        <v>3</v>
      </c>
      <c r="M770">
        <v>15</v>
      </c>
      <c r="N770">
        <v>4</v>
      </c>
      <c r="O770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770">
        <f>Table1_1[[#This Row],[NumWebPurchases]]+Table1_1[[#This Row],[NumCatalogPurchases]]+Table1_1[[#This Row],[NumStorePurchases]]</f>
        <v>4</v>
      </c>
      <c r="AD770">
        <f>ROUND(IF(Table1_1[[#This Row],[Total_Purchases]]=0,0,(Table1_1[[#This Row],[Total_Spend]]*(Table1_1[[#This Row],[NumWebPurchases]]/Table1_1[[#This Row],[Total_Purchases]]))),2)</f>
        <v>10.75</v>
      </c>
      <c r="AE770">
        <f>ROUND(IF(Table1_1[[#This Row],[Total_Purchases]]=0,0,(Table1_1[[#This Row],[Total_Spend]]*(Table1_1[[#This Row],[NumStorePurchases]]/Table1_1[[#This Row],[Total_Purchases]]))),2)</f>
        <v>32.25</v>
      </c>
      <c r="AF770">
        <f>ROUND(IF(Table1_1[[#This Row],[Total_Purchases]]=0,0,(Table1_1[[#This Row],[Total_Spend]]*(Table1_1[[#This Row],[NumCatalogPurchases]]/Table1_1[[#This Row],[Total_Purchases]]))),2)</f>
        <v>0</v>
      </c>
      <c r="AG7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70" s="6">
        <f ca="1">YEAR(TODAY())-B770</f>
        <v>63</v>
      </c>
      <c r="AI7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70" t="s">
        <v>40</v>
      </c>
    </row>
    <row r="771" spans="1:36" x14ac:dyDescent="0.3">
      <c r="A771">
        <v>3852</v>
      </c>
      <c r="B771">
        <v>1961</v>
      </c>
      <c r="C771" t="s">
        <v>41</v>
      </c>
      <c r="D771" t="s">
        <v>35</v>
      </c>
      <c r="E771">
        <v>74881</v>
      </c>
      <c r="F771">
        <v>1</v>
      </c>
      <c r="G771">
        <v>1</v>
      </c>
      <c r="H771" s="2" t="str">
        <f ca="1">TEXT(Table1_1[[#This Row],[Dt_Customer]],"yyyy-mm-dd")</f>
        <v>2013-03-08</v>
      </c>
      <c r="I771">
        <v>48</v>
      </c>
      <c r="J771">
        <v>505</v>
      </c>
      <c r="K771">
        <v>72</v>
      </c>
      <c r="L771">
        <v>270</v>
      </c>
      <c r="M771">
        <v>36</v>
      </c>
      <c r="N771">
        <v>27</v>
      </c>
      <c r="O771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f>Table1_1[[#This Row],[MntWines]]+Table1_1[[#This Row],[MntFruits]]+Table1_1[[#This Row],[MntMeatProducts]]+Table1_1[[#This Row],[MntFishProducts]]+Table1_1[[#This Row],[MntSweetProducts]]+Table1_1[[#This Row],[MntGoldProds]]</f>
        <v>964</v>
      </c>
      <c r="AC771">
        <f>Table1_1[[#This Row],[NumWebPurchases]]+Table1_1[[#This Row],[NumCatalogPurchases]]+Table1_1[[#This Row],[NumStorePurchases]]</f>
        <v>23</v>
      </c>
      <c r="AD771">
        <f>ROUND(IF(Table1_1[[#This Row],[Total_Purchases]]=0,0,(Table1_1[[#This Row],[Total_Spend]]*(Table1_1[[#This Row],[NumWebPurchases]]/Table1_1[[#This Row],[Total_Purchases]]))),2)</f>
        <v>377.22</v>
      </c>
      <c r="AE771">
        <f>ROUND(IF(Table1_1[[#This Row],[Total_Purchases]]=0,0,(Table1_1[[#This Row],[Total_Spend]]*(Table1_1[[#This Row],[NumStorePurchases]]/Table1_1[[#This Row],[Total_Purchases]]))),2)</f>
        <v>502.96</v>
      </c>
      <c r="AF771">
        <f>ROUND(IF(Table1_1[[#This Row],[Total_Purchases]]=0,0,(Table1_1[[#This Row],[Total_Spend]]*(Table1_1[[#This Row],[NumCatalogPurchases]]/Table1_1[[#This Row],[Total_Purchases]]))),2)</f>
        <v>83.83</v>
      </c>
      <c r="AG7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71" s="6">
        <f ca="1">YEAR(TODAY())-B771</f>
        <v>65</v>
      </c>
      <c r="AI7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71" t="s">
        <v>40</v>
      </c>
    </row>
    <row r="772" spans="1:36" x14ac:dyDescent="0.3">
      <c r="A772">
        <v>3855</v>
      </c>
      <c r="B772">
        <v>1963</v>
      </c>
      <c r="C772" t="s">
        <v>28</v>
      </c>
      <c r="D772" t="s">
        <v>33</v>
      </c>
      <c r="E772">
        <v>22419</v>
      </c>
      <c r="F772">
        <v>0</v>
      </c>
      <c r="G772">
        <v>0</v>
      </c>
      <c r="H772" s="2" t="str">
        <f ca="1">TEXT(Table1_1[[#This Row],[Dt_Customer]],"yyyy-mm-dd")</f>
        <v>2013-04-18</v>
      </c>
      <c r="I772">
        <v>74</v>
      </c>
      <c r="J772">
        <v>30</v>
      </c>
      <c r="K772">
        <v>3</v>
      </c>
      <c r="L772">
        <v>47</v>
      </c>
      <c r="M772">
        <v>19</v>
      </c>
      <c r="N772">
        <v>21</v>
      </c>
      <c r="O77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f>Table1_1[[#This Row],[MntWines]]+Table1_1[[#This Row],[MntFruits]]+Table1_1[[#This Row],[MntMeatProducts]]+Table1_1[[#This Row],[MntFishProducts]]+Table1_1[[#This Row],[MntSweetProducts]]+Table1_1[[#This Row],[MntGoldProds]]</f>
        <v>162</v>
      </c>
      <c r="AC772">
        <f>Table1_1[[#This Row],[NumWebPurchases]]+Table1_1[[#This Row],[NumCatalogPurchases]]+Table1_1[[#This Row],[NumStorePurchases]]</f>
        <v>7</v>
      </c>
      <c r="AD772">
        <f>ROUND(IF(Table1_1[[#This Row],[Total_Purchases]]=0,0,(Table1_1[[#This Row],[Total_Spend]]*(Table1_1[[#This Row],[NumWebPurchases]]/Table1_1[[#This Row],[Total_Purchases]]))),2)</f>
        <v>69.430000000000007</v>
      </c>
      <c r="AE772">
        <f>ROUND(IF(Table1_1[[#This Row],[Total_Purchases]]=0,0,(Table1_1[[#This Row],[Total_Spend]]*(Table1_1[[#This Row],[NumStorePurchases]]/Table1_1[[#This Row],[Total_Purchases]]))),2)</f>
        <v>46.29</v>
      </c>
      <c r="AF772">
        <f>ROUND(IF(Table1_1[[#This Row],[Total_Purchases]]=0,0,(Table1_1[[#This Row],[Total_Spend]]*(Table1_1[[#This Row],[NumCatalogPurchases]]/Table1_1[[#This Row],[Total_Purchases]]))),2)</f>
        <v>46.29</v>
      </c>
      <c r="AG7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72" s="6">
        <f ca="1">YEAR(TODAY())-B772</f>
        <v>63</v>
      </c>
      <c r="AI7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72" t="s">
        <v>32</v>
      </c>
    </row>
    <row r="773" spans="1:36" x14ac:dyDescent="0.3">
      <c r="A773">
        <v>3856</v>
      </c>
      <c r="B773">
        <v>1960</v>
      </c>
      <c r="C773" t="s">
        <v>28</v>
      </c>
      <c r="D773" t="s">
        <v>35</v>
      </c>
      <c r="E773">
        <v>63381</v>
      </c>
      <c r="F773">
        <v>0</v>
      </c>
      <c r="G773">
        <v>1</v>
      </c>
      <c r="H773" s="2" t="str">
        <f ca="1">TEXT(Table1_1[[#This Row],[Dt_Customer]],"yyyy-mm-dd")</f>
        <v>2012-10-05</v>
      </c>
      <c r="I773">
        <v>78</v>
      </c>
      <c r="J773">
        <v>571</v>
      </c>
      <c r="K773">
        <v>50</v>
      </c>
      <c r="L773">
        <v>142</v>
      </c>
      <c r="M773">
        <v>33</v>
      </c>
      <c r="N773">
        <v>50</v>
      </c>
      <c r="O773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f>Table1_1[[#This Row],[MntWines]]+Table1_1[[#This Row],[MntFruits]]+Table1_1[[#This Row],[MntMeatProducts]]+Table1_1[[#This Row],[MntFishProducts]]+Table1_1[[#This Row],[MntSweetProducts]]+Table1_1[[#This Row],[MntGoldProds]]</f>
        <v>1005</v>
      </c>
      <c r="AC773">
        <f>Table1_1[[#This Row],[NumWebPurchases]]+Table1_1[[#This Row],[NumCatalogPurchases]]+Table1_1[[#This Row],[NumStorePurchases]]</f>
        <v>22</v>
      </c>
      <c r="AD773">
        <f>ROUND(IF(Table1_1[[#This Row],[Total_Purchases]]=0,0,(Table1_1[[#This Row],[Total_Spend]]*(Table1_1[[#This Row],[NumWebPurchases]]/Table1_1[[#This Row],[Total_Purchases]]))),2)</f>
        <v>182.73</v>
      </c>
      <c r="AE773">
        <f>ROUND(IF(Table1_1[[#This Row],[Total_Purchases]]=0,0,(Table1_1[[#This Row],[Total_Spend]]*(Table1_1[[#This Row],[NumStorePurchases]]/Table1_1[[#This Row],[Total_Purchases]]))),2)</f>
        <v>593.86</v>
      </c>
      <c r="AF773">
        <f>ROUND(IF(Table1_1[[#This Row],[Total_Purchases]]=0,0,(Table1_1[[#This Row],[Total_Spend]]*(Table1_1[[#This Row],[NumCatalogPurchases]]/Table1_1[[#This Row],[Total_Purchases]]))),2)</f>
        <v>228.41</v>
      </c>
      <c r="AG7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73" s="6">
        <f ca="1">YEAR(TODAY())-B773</f>
        <v>66</v>
      </c>
      <c r="AI7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73" t="s">
        <v>30</v>
      </c>
    </row>
    <row r="774" spans="1:36" x14ac:dyDescent="0.3">
      <c r="A774">
        <v>3859</v>
      </c>
      <c r="B774">
        <v>1947</v>
      </c>
      <c r="C774" t="s">
        <v>37</v>
      </c>
      <c r="D774" t="s">
        <v>35</v>
      </c>
      <c r="E774">
        <v>73059</v>
      </c>
      <c r="F774">
        <v>0</v>
      </c>
      <c r="G774">
        <v>1</v>
      </c>
      <c r="H774" s="2" t="str">
        <f ca="1">TEXT(Table1_1[[#This Row],[Dt_Customer]],"yyyy-mm-dd")</f>
        <v>2013-08-31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>Table1_1[[#This Row],[MntWines]]+Table1_1[[#This Row],[MntFruits]]+Table1_1[[#This Row],[MntMeatProducts]]+Table1_1[[#This Row],[MntFishProducts]]+Table1_1[[#This Row],[MntSweetProducts]]+Table1_1[[#This Row],[MntGoldProds]]</f>
        <v>1095</v>
      </c>
      <c r="AC774">
        <f>Table1_1[[#This Row],[NumWebPurchases]]+Table1_1[[#This Row],[NumCatalogPurchases]]+Table1_1[[#This Row],[NumStorePurchases]]</f>
        <v>25</v>
      </c>
      <c r="AD774">
        <f>ROUND(IF(Table1_1[[#This Row],[Total_Purchases]]=0,0,(Table1_1[[#This Row],[Total_Spend]]*(Table1_1[[#This Row],[NumWebPurchases]]/Table1_1[[#This Row],[Total_Purchases]]))),2)</f>
        <v>394.2</v>
      </c>
      <c r="AE774">
        <f>ROUND(IF(Table1_1[[#This Row],[Total_Purchases]]=0,0,(Table1_1[[#This Row],[Total_Spend]]*(Table1_1[[#This Row],[NumStorePurchases]]/Table1_1[[#This Row],[Total_Purchases]]))),2)</f>
        <v>569.4</v>
      </c>
      <c r="AF774">
        <f>ROUND(IF(Table1_1[[#This Row],[Total_Purchases]]=0,0,(Table1_1[[#This Row],[Total_Spend]]*(Table1_1[[#This Row],[NumCatalogPurchases]]/Table1_1[[#This Row],[Total_Purchases]]))),2)</f>
        <v>131.4</v>
      </c>
      <c r="AG7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74" s="6">
        <f ca="1">YEAR(TODAY())-B774</f>
        <v>79</v>
      </c>
      <c r="AI7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74" t="s">
        <v>43</v>
      </c>
    </row>
    <row r="775" spans="1:36" x14ac:dyDescent="0.3">
      <c r="A775">
        <v>3865</v>
      </c>
      <c r="B775">
        <v>1977</v>
      </c>
      <c r="C775" t="s">
        <v>38</v>
      </c>
      <c r="D775" t="s">
        <v>35</v>
      </c>
      <c r="E775">
        <v>20981</v>
      </c>
      <c r="F775">
        <v>0</v>
      </c>
      <c r="G775">
        <v>0</v>
      </c>
      <c r="H775" s="2" t="str">
        <f ca="1">TEXT(Table1_1[[#This Row],[Dt_Customer]],"yyyy-mm-dd")</f>
        <v>2013-04-30</v>
      </c>
      <c r="I775">
        <v>14</v>
      </c>
      <c r="J775">
        <v>2</v>
      </c>
      <c r="K775">
        <v>12</v>
      </c>
      <c r="L775">
        <v>10</v>
      </c>
      <c r="M775">
        <v>6</v>
      </c>
      <c r="N775">
        <v>13</v>
      </c>
      <c r="O775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f>Table1_1[[#This Row],[MntWines]]+Table1_1[[#This Row],[MntFruits]]+Table1_1[[#This Row],[MntMeatProducts]]+Table1_1[[#This Row],[MntFishProducts]]+Table1_1[[#This Row],[MntSweetProducts]]+Table1_1[[#This Row],[MntGoldProds]]</f>
        <v>73</v>
      </c>
      <c r="AC775">
        <f>Table1_1[[#This Row],[NumWebPurchases]]+Table1_1[[#This Row],[NumCatalogPurchases]]+Table1_1[[#This Row],[NumStorePurchases]]</f>
        <v>6</v>
      </c>
      <c r="AD775">
        <f>ROUND(IF(Table1_1[[#This Row],[Total_Purchases]]=0,0,(Table1_1[[#This Row],[Total_Spend]]*(Table1_1[[#This Row],[NumWebPurchases]]/Table1_1[[#This Row],[Total_Purchases]]))),2)</f>
        <v>36.5</v>
      </c>
      <c r="AE775">
        <f>ROUND(IF(Table1_1[[#This Row],[Total_Purchases]]=0,0,(Table1_1[[#This Row],[Total_Spend]]*(Table1_1[[#This Row],[NumStorePurchases]]/Table1_1[[#This Row],[Total_Purchases]]))),2)</f>
        <v>24.33</v>
      </c>
      <c r="AF775">
        <f>ROUND(IF(Table1_1[[#This Row],[Total_Purchases]]=0,0,(Table1_1[[#This Row],[Total_Spend]]*(Table1_1[[#This Row],[NumCatalogPurchases]]/Table1_1[[#This Row],[Total_Purchases]]))),2)</f>
        <v>12.17</v>
      </c>
      <c r="AG7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75" s="6">
        <f ca="1">YEAR(TODAY())-B775</f>
        <v>49</v>
      </c>
      <c r="AI7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75" t="s">
        <v>32</v>
      </c>
    </row>
    <row r="776" spans="1:36" x14ac:dyDescent="0.3">
      <c r="A776">
        <v>3867</v>
      </c>
      <c r="B776">
        <v>1947</v>
      </c>
      <c r="C776" t="s">
        <v>37</v>
      </c>
      <c r="D776" t="s">
        <v>35</v>
      </c>
      <c r="E776">
        <v>73059</v>
      </c>
      <c r="F776">
        <v>0</v>
      </c>
      <c r="G776">
        <v>1</v>
      </c>
      <c r="H776" s="2" t="str">
        <f ca="1">TEXT(Table1_1[[#This Row],[Dt_Customer]],"yyyy-mm-dd")</f>
        <v>2013-08-31</v>
      </c>
      <c r="I776">
        <v>36</v>
      </c>
      <c r="J776">
        <v>410</v>
      </c>
      <c r="K776">
        <v>112</v>
      </c>
      <c r="L776">
        <v>420</v>
      </c>
      <c r="M776">
        <v>0</v>
      </c>
      <c r="N776">
        <v>82</v>
      </c>
      <c r="O776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f>Table1_1[[#This Row],[MntWines]]+Table1_1[[#This Row],[MntFruits]]+Table1_1[[#This Row],[MntMeatProducts]]+Table1_1[[#This Row],[MntFishProducts]]+Table1_1[[#This Row],[MntSweetProducts]]+Table1_1[[#This Row],[MntGoldProds]]</f>
        <v>1095</v>
      </c>
      <c r="AC776">
        <f>Table1_1[[#This Row],[NumWebPurchases]]+Table1_1[[#This Row],[NumCatalogPurchases]]+Table1_1[[#This Row],[NumStorePurchases]]</f>
        <v>25</v>
      </c>
      <c r="AD776">
        <f>ROUND(IF(Table1_1[[#This Row],[Total_Purchases]]=0,0,(Table1_1[[#This Row],[Total_Spend]]*(Table1_1[[#This Row],[NumWebPurchases]]/Table1_1[[#This Row],[Total_Purchases]]))),2)</f>
        <v>394.2</v>
      </c>
      <c r="AE776">
        <f>ROUND(IF(Table1_1[[#This Row],[Total_Purchases]]=0,0,(Table1_1[[#This Row],[Total_Spend]]*(Table1_1[[#This Row],[NumStorePurchases]]/Table1_1[[#This Row],[Total_Purchases]]))),2)</f>
        <v>569.4</v>
      </c>
      <c r="AF776">
        <f>ROUND(IF(Table1_1[[#This Row],[Total_Purchases]]=0,0,(Table1_1[[#This Row],[Total_Spend]]*(Table1_1[[#This Row],[NumCatalogPurchases]]/Table1_1[[#This Row],[Total_Purchases]]))),2)</f>
        <v>131.4</v>
      </c>
      <c r="AG7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76" s="6">
        <f ca="1">YEAR(TODAY())-B776</f>
        <v>79</v>
      </c>
      <c r="AI7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76" t="s">
        <v>30</v>
      </c>
    </row>
    <row r="777" spans="1:36" x14ac:dyDescent="0.3">
      <c r="A777">
        <v>3870</v>
      </c>
      <c r="B777">
        <v>1978</v>
      </c>
      <c r="C777" t="s">
        <v>38</v>
      </c>
      <c r="D777" t="s">
        <v>35</v>
      </c>
      <c r="E777">
        <v>63855</v>
      </c>
      <c r="F777">
        <v>0</v>
      </c>
      <c r="G777">
        <v>0</v>
      </c>
      <c r="H777" s="2" t="str">
        <f ca="1">TEXT(Table1_1[[#This Row],[Dt_Customer]],"yyyy-mm-dd")</f>
        <v>2013-02-09</v>
      </c>
      <c r="I777">
        <v>28</v>
      </c>
      <c r="J777">
        <v>359</v>
      </c>
      <c r="K777">
        <v>35</v>
      </c>
      <c r="L777">
        <v>314</v>
      </c>
      <c r="M777">
        <v>93</v>
      </c>
      <c r="N777">
        <v>116</v>
      </c>
      <c r="O777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f>Table1_1[[#This Row],[MntWines]]+Table1_1[[#This Row],[MntFruits]]+Table1_1[[#This Row],[MntMeatProducts]]+Table1_1[[#This Row],[MntFishProducts]]+Table1_1[[#This Row],[MntSweetProducts]]+Table1_1[[#This Row],[MntGoldProds]]</f>
        <v>1006</v>
      </c>
      <c r="AC777">
        <f>Table1_1[[#This Row],[NumWebPurchases]]+Table1_1[[#This Row],[NumCatalogPurchases]]+Table1_1[[#This Row],[NumStorePurchases]]</f>
        <v>23</v>
      </c>
      <c r="AD777">
        <f>ROUND(IF(Table1_1[[#This Row],[Total_Purchases]]=0,0,(Table1_1[[#This Row],[Total_Spend]]*(Table1_1[[#This Row],[NumWebPurchases]]/Table1_1[[#This Row],[Total_Purchases]]))),2)</f>
        <v>306.17</v>
      </c>
      <c r="AE777">
        <f>ROUND(IF(Table1_1[[#This Row],[Total_Purchases]]=0,0,(Table1_1[[#This Row],[Total_Spend]]*(Table1_1[[#This Row],[NumStorePurchases]]/Table1_1[[#This Row],[Total_Purchases]]))),2)</f>
        <v>568.61</v>
      </c>
      <c r="AF777">
        <f>ROUND(IF(Table1_1[[#This Row],[Total_Purchases]]=0,0,(Table1_1[[#This Row],[Total_Spend]]*(Table1_1[[#This Row],[NumCatalogPurchases]]/Table1_1[[#This Row],[Total_Purchases]]))),2)</f>
        <v>131.22</v>
      </c>
      <c r="AG7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77" s="6">
        <f ca="1">YEAR(TODAY())-B777</f>
        <v>48</v>
      </c>
      <c r="AI7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77" t="s">
        <v>39</v>
      </c>
    </row>
    <row r="778" spans="1:36" x14ac:dyDescent="0.3">
      <c r="A778">
        <v>3878</v>
      </c>
      <c r="B778">
        <v>1980</v>
      </c>
      <c r="C778" t="s">
        <v>38</v>
      </c>
      <c r="D778" t="s">
        <v>31</v>
      </c>
      <c r="E778">
        <v>31859</v>
      </c>
      <c r="F778">
        <v>1</v>
      </c>
      <c r="G778">
        <v>0</v>
      </c>
      <c r="H778" s="2" t="str">
        <f ca="1">TEXT(Table1_1[[#This Row],[Dt_Customer]],"yyyy-mm-dd")</f>
        <v>2014-02-27</v>
      </c>
      <c r="I778">
        <v>3</v>
      </c>
      <c r="J778">
        <v>3</v>
      </c>
      <c r="K778">
        <v>4</v>
      </c>
      <c r="L778">
        <v>7</v>
      </c>
      <c r="M778">
        <v>15</v>
      </c>
      <c r="N778">
        <v>8</v>
      </c>
      <c r="O778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778">
        <f>Table1_1[[#This Row],[NumWebPurchases]]+Table1_1[[#This Row],[NumCatalogPurchases]]+Table1_1[[#This Row],[NumStorePurchases]]</f>
        <v>4</v>
      </c>
      <c r="AD778">
        <f>ROUND(IF(Table1_1[[#This Row],[Total_Purchases]]=0,0,(Table1_1[[#This Row],[Total_Spend]]*(Table1_1[[#This Row],[NumWebPurchases]]/Table1_1[[#This Row],[Total_Purchases]]))),2)</f>
        <v>12</v>
      </c>
      <c r="AE778">
        <f>ROUND(IF(Table1_1[[#This Row],[Total_Purchases]]=0,0,(Table1_1[[#This Row],[Total_Spend]]*(Table1_1[[#This Row],[NumStorePurchases]]/Table1_1[[#This Row],[Total_Purchases]]))),2)</f>
        <v>36</v>
      </c>
      <c r="AF778">
        <f>ROUND(IF(Table1_1[[#This Row],[Total_Purchases]]=0,0,(Table1_1[[#This Row],[Total_Spend]]*(Table1_1[[#This Row],[NumCatalogPurchases]]/Table1_1[[#This Row],[Total_Purchases]]))),2)</f>
        <v>0</v>
      </c>
      <c r="AG7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78" s="6">
        <f ca="1">YEAR(TODAY())-B778</f>
        <v>46</v>
      </c>
      <c r="AI7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78" t="s">
        <v>30</v>
      </c>
    </row>
    <row r="779" spans="1:36" x14ac:dyDescent="0.3">
      <c r="A779">
        <v>3885</v>
      </c>
      <c r="B779">
        <v>1983</v>
      </c>
      <c r="C779" t="s">
        <v>37</v>
      </c>
      <c r="D779" t="s">
        <v>33</v>
      </c>
      <c r="E779">
        <v>33569</v>
      </c>
      <c r="F779">
        <v>1</v>
      </c>
      <c r="G779">
        <v>0</v>
      </c>
      <c r="H779" s="2" t="str">
        <f ca="1">TEXT(Table1_1[[#This Row],[Dt_Customer]],"yyyy-mm-dd")</f>
        <v>2013-10-16</v>
      </c>
      <c r="I779">
        <v>10</v>
      </c>
      <c r="J779">
        <v>16</v>
      </c>
      <c r="K779">
        <v>2</v>
      </c>
      <c r="L779">
        <v>18</v>
      </c>
      <c r="M779">
        <v>3</v>
      </c>
      <c r="N779">
        <v>0</v>
      </c>
      <c r="O779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779">
        <f>Table1_1[[#This Row],[NumWebPurchases]]+Table1_1[[#This Row],[NumCatalogPurchases]]+Table1_1[[#This Row],[NumStorePurchases]]</f>
        <v>4</v>
      </c>
      <c r="AD779">
        <f>ROUND(IF(Table1_1[[#This Row],[Total_Purchases]]=0,0,(Table1_1[[#This Row],[Total_Spend]]*(Table1_1[[#This Row],[NumWebPurchases]]/Table1_1[[#This Row],[Total_Purchases]]))),2)</f>
        <v>15.75</v>
      </c>
      <c r="AE779">
        <f>ROUND(IF(Table1_1[[#This Row],[Total_Purchases]]=0,0,(Table1_1[[#This Row],[Total_Spend]]*(Table1_1[[#This Row],[NumStorePurchases]]/Table1_1[[#This Row],[Total_Purchases]]))),2)</f>
        <v>31.5</v>
      </c>
      <c r="AF779">
        <f>ROUND(IF(Table1_1[[#This Row],[Total_Purchases]]=0,0,(Table1_1[[#This Row],[Total_Spend]]*(Table1_1[[#This Row],[NumCatalogPurchases]]/Table1_1[[#This Row],[Total_Purchases]]))),2)</f>
        <v>15.75</v>
      </c>
      <c r="AG7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79" s="6">
        <f ca="1">YEAR(TODAY())-B779</f>
        <v>43</v>
      </c>
      <c r="AI7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79" t="s">
        <v>30</v>
      </c>
    </row>
    <row r="780" spans="1:36" x14ac:dyDescent="0.3">
      <c r="A780">
        <v>3887</v>
      </c>
      <c r="B780">
        <v>1970</v>
      </c>
      <c r="C780" t="s">
        <v>28</v>
      </c>
      <c r="D780" t="s">
        <v>31</v>
      </c>
      <c r="E780">
        <v>27242</v>
      </c>
      <c r="F780">
        <v>1</v>
      </c>
      <c r="G780">
        <v>0</v>
      </c>
      <c r="H780" s="2" t="str">
        <f ca="1">TEXT(Table1_1[[#This Row],[Dt_Customer]],"yyyy-mm-dd")</f>
        <v>2012-11-11</v>
      </c>
      <c r="I780">
        <v>2</v>
      </c>
      <c r="J780">
        <v>3</v>
      </c>
      <c r="K780">
        <v>17</v>
      </c>
      <c r="L780">
        <v>26</v>
      </c>
      <c r="M780">
        <v>20</v>
      </c>
      <c r="N780">
        <v>1</v>
      </c>
      <c r="O780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f>Table1_1[[#This Row],[MntWines]]+Table1_1[[#This Row],[MntFruits]]+Table1_1[[#This Row],[MntMeatProducts]]+Table1_1[[#This Row],[MntFishProducts]]+Table1_1[[#This Row],[MntSweetProducts]]+Table1_1[[#This Row],[MntGoldProds]]</f>
        <v>106</v>
      </c>
      <c r="AC780">
        <f>Table1_1[[#This Row],[NumWebPurchases]]+Table1_1[[#This Row],[NumCatalogPurchases]]+Table1_1[[#This Row],[NumStorePurchases]]</f>
        <v>5</v>
      </c>
      <c r="AD780">
        <f>ROUND(IF(Table1_1[[#This Row],[Total_Purchases]]=0,0,(Table1_1[[#This Row],[Total_Spend]]*(Table1_1[[#This Row],[NumWebPurchases]]/Table1_1[[#This Row],[Total_Purchases]]))),2)</f>
        <v>42.4</v>
      </c>
      <c r="AE780">
        <f>ROUND(IF(Table1_1[[#This Row],[Total_Purchases]]=0,0,(Table1_1[[#This Row],[Total_Spend]]*(Table1_1[[#This Row],[NumStorePurchases]]/Table1_1[[#This Row],[Total_Purchases]]))),2)</f>
        <v>63.6</v>
      </c>
      <c r="AF780">
        <f>ROUND(IF(Table1_1[[#This Row],[Total_Purchases]]=0,0,(Table1_1[[#This Row],[Total_Spend]]*(Table1_1[[#This Row],[NumCatalogPurchases]]/Table1_1[[#This Row],[Total_Purchases]]))),2)</f>
        <v>0</v>
      </c>
      <c r="AG7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80" s="6">
        <f ca="1">YEAR(TODAY())-B780</f>
        <v>56</v>
      </c>
      <c r="AI7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80" t="s">
        <v>40</v>
      </c>
    </row>
    <row r="781" spans="1:36" x14ac:dyDescent="0.3">
      <c r="A781">
        <v>3896</v>
      </c>
      <c r="B781">
        <v>1984</v>
      </c>
      <c r="C781" t="s">
        <v>28</v>
      </c>
      <c r="D781" t="s">
        <v>33</v>
      </c>
      <c r="E781">
        <v>27255</v>
      </c>
      <c r="F781">
        <v>1</v>
      </c>
      <c r="G781">
        <v>0</v>
      </c>
      <c r="H781" s="2" t="str">
        <f ca="1">TEXT(Table1_1[[#This Row],[Dt_Customer]],"yyyy-mm-dd")</f>
        <v>2013-11-07</v>
      </c>
      <c r="I781">
        <v>3</v>
      </c>
      <c r="J781">
        <v>22</v>
      </c>
      <c r="K781">
        <v>1</v>
      </c>
      <c r="L781">
        <v>11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781">
        <f>Table1_1[[#This Row],[NumWebPurchases]]+Table1_1[[#This Row],[NumCatalogPurchases]]+Table1_1[[#This Row],[NumStorePurchases]]</f>
        <v>4</v>
      </c>
      <c r="AD781">
        <f>ROUND(IF(Table1_1[[#This Row],[Total_Purchases]]=0,0,(Table1_1[[#This Row],[Total_Spend]]*(Table1_1[[#This Row],[NumWebPurchases]]/Table1_1[[#This Row],[Total_Purchases]]))),2)</f>
        <v>9.25</v>
      </c>
      <c r="AE781">
        <f>ROUND(IF(Table1_1[[#This Row],[Total_Purchases]]=0,0,(Table1_1[[#This Row],[Total_Spend]]*(Table1_1[[#This Row],[NumStorePurchases]]/Table1_1[[#This Row],[Total_Purchases]]))),2)</f>
        <v>27.75</v>
      </c>
      <c r="AF781">
        <f>ROUND(IF(Table1_1[[#This Row],[Total_Purchases]]=0,0,(Table1_1[[#This Row],[Total_Spend]]*(Table1_1[[#This Row],[NumCatalogPurchases]]/Table1_1[[#This Row],[Total_Purchases]]))),2)</f>
        <v>0</v>
      </c>
      <c r="AG7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81" s="6">
        <f ca="1">YEAR(TODAY())-B781</f>
        <v>42</v>
      </c>
      <c r="AI7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81" t="s">
        <v>30</v>
      </c>
    </row>
    <row r="782" spans="1:36" x14ac:dyDescent="0.3">
      <c r="A782">
        <v>3900</v>
      </c>
      <c r="B782">
        <v>1972</v>
      </c>
      <c r="C782" t="s">
        <v>28</v>
      </c>
      <c r="D782" t="s">
        <v>33</v>
      </c>
      <c r="E782">
        <v>65685</v>
      </c>
      <c r="F782">
        <v>0</v>
      </c>
      <c r="G782">
        <v>1</v>
      </c>
      <c r="H782" s="2" t="str">
        <f ca="1">TEXT(Table1_1[[#This Row],[Dt_Customer]],"yyyy-mm-dd")</f>
        <v>2014-03-29</v>
      </c>
      <c r="I782">
        <v>54</v>
      </c>
      <c r="J782">
        <v>642</v>
      </c>
      <c r="K782">
        <v>14</v>
      </c>
      <c r="L782">
        <v>49</v>
      </c>
      <c r="M782">
        <v>0</v>
      </c>
      <c r="N782">
        <v>7</v>
      </c>
      <c r="O78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>Table1_1[[#This Row],[MntWines]]+Table1_1[[#This Row],[MntFruits]]+Table1_1[[#This Row],[MntMeatProducts]]+Table1_1[[#This Row],[MntFishProducts]]+Table1_1[[#This Row],[MntSweetProducts]]+Table1_1[[#This Row],[MntGoldProds]]</f>
        <v>769</v>
      </c>
      <c r="AC782">
        <f>Table1_1[[#This Row],[NumWebPurchases]]+Table1_1[[#This Row],[NumCatalogPurchases]]+Table1_1[[#This Row],[NumStorePurchases]]</f>
        <v>20</v>
      </c>
      <c r="AD782">
        <f>ROUND(IF(Table1_1[[#This Row],[Total_Purchases]]=0,0,(Table1_1[[#This Row],[Total_Spend]]*(Table1_1[[#This Row],[NumWebPurchases]]/Table1_1[[#This Row],[Total_Purchases]]))),2)</f>
        <v>346.05</v>
      </c>
      <c r="AE782">
        <f>ROUND(IF(Table1_1[[#This Row],[Total_Purchases]]=0,0,(Table1_1[[#This Row],[Total_Spend]]*(Table1_1[[#This Row],[NumStorePurchases]]/Table1_1[[#This Row],[Total_Purchases]]))),2)</f>
        <v>346.05</v>
      </c>
      <c r="AF782">
        <f>ROUND(IF(Table1_1[[#This Row],[Total_Purchases]]=0,0,(Table1_1[[#This Row],[Total_Spend]]*(Table1_1[[#This Row],[NumCatalogPurchases]]/Table1_1[[#This Row],[Total_Purchases]]))),2)</f>
        <v>76.900000000000006</v>
      </c>
      <c r="AG7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82" s="6">
        <f ca="1">YEAR(TODAY())-B782</f>
        <v>54</v>
      </c>
      <c r="AI7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82" t="s">
        <v>32</v>
      </c>
    </row>
    <row r="783" spans="1:36" x14ac:dyDescent="0.3">
      <c r="A783">
        <v>3910</v>
      </c>
      <c r="B783">
        <v>1975</v>
      </c>
      <c r="C783" t="s">
        <v>28</v>
      </c>
      <c r="D783" t="s">
        <v>29</v>
      </c>
      <c r="E783">
        <v>83829</v>
      </c>
      <c r="F783">
        <v>0</v>
      </c>
      <c r="G783">
        <v>0</v>
      </c>
      <c r="H783" s="2" t="str">
        <f ca="1">TEXT(Table1_1[[#This Row],[Dt_Customer]],"yyyy-mm-dd")</f>
        <v>2013-10-08</v>
      </c>
      <c r="I783">
        <v>78</v>
      </c>
      <c r="J783">
        <v>897</v>
      </c>
      <c r="K783">
        <v>161</v>
      </c>
      <c r="L783">
        <v>430</v>
      </c>
      <c r="M783">
        <v>186</v>
      </c>
      <c r="N783">
        <v>161</v>
      </c>
      <c r="O783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1</v>
      </c>
      <c r="AA783">
        <v>0</v>
      </c>
      <c r="AB783">
        <f>Table1_1[[#This Row],[MntWines]]+Table1_1[[#This Row],[MntFruits]]+Table1_1[[#This Row],[MntMeatProducts]]+Table1_1[[#This Row],[MntFishProducts]]+Table1_1[[#This Row],[MntSweetProducts]]+Table1_1[[#This Row],[MntGoldProds]]</f>
        <v>1862</v>
      </c>
      <c r="AC783">
        <f>Table1_1[[#This Row],[NumWebPurchases]]+Table1_1[[#This Row],[NumCatalogPurchases]]+Table1_1[[#This Row],[NumStorePurchases]]</f>
        <v>17</v>
      </c>
      <c r="AD783">
        <f>ROUND(IF(Table1_1[[#This Row],[Total_Purchases]]=0,0,(Table1_1[[#This Row],[Total_Spend]]*(Table1_1[[#This Row],[NumWebPurchases]]/Table1_1[[#This Row],[Total_Purchases]]))),2)</f>
        <v>438.12</v>
      </c>
      <c r="AE783">
        <f>ROUND(IF(Table1_1[[#This Row],[Total_Purchases]]=0,0,(Table1_1[[#This Row],[Total_Spend]]*(Table1_1[[#This Row],[NumStorePurchases]]/Table1_1[[#This Row],[Total_Purchases]]))),2)</f>
        <v>657.18</v>
      </c>
      <c r="AF783">
        <f>ROUND(IF(Table1_1[[#This Row],[Total_Purchases]]=0,0,(Table1_1[[#This Row],[Total_Spend]]*(Table1_1[[#This Row],[NumCatalogPurchases]]/Table1_1[[#This Row],[Total_Purchases]]))),2)</f>
        <v>766.71</v>
      </c>
      <c r="AG7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83" s="6">
        <f ca="1">YEAR(TODAY())-B783</f>
        <v>51</v>
      </c>
      <c r="AI7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83" t="s">
        <v>30</v>
      </c>
    </row>
    <row r="784" spans="1:36" x14ac:dyDescent="0.3">
      <c r="A784">
        <v>3916</v>
      </c>
      <c r="B784">
        <v>1971</v>
      </c>
      <c r="C784" t="s">
        <v>37</v>
      </c>
      <c r="D784" t="s">
        <v>35</v>
      </c>
      <c r="E784">
        <v>49269</v>
      </c>
      <c r="F784">
        <v>1</v>
      </c>
      <c r="G784">
        <v>0</v>
      </c>
      <c r="H784" s="2" t="str">
        <f ca="1">TEXT(Table1_1[[#This Row],[Dt_Customer]],"yyyy-mm-dd")</f>
        <v>2012-08-15</v>
      </c>
      <c r="I784">
        <v>92</v>
      </c>
      <c r="J784">
        <v>639</v>
      </c>
      <c r="K784">
        <v>8</v>
      </c>
      <c r="L784">
        <v>166</v>
      </c>
      <c r="M784">
        <v>11</v>
      </c>
      <c r="N784">
        <v>8</v>
      </c>
      <c r="O784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f>Table1_1[[#This Row],[MntWines]]+Table1_1[[#This Row],[MntFruits]]+Table1_1[[#This Row],[MntMeatProducts]]+Table1_1[[#This Row],[MntFishProducts]]+Table1_1[[#This Row],[MntSweetProducts]]+Table1_1[[#This Row],[MntGoldProds]]</f>
        <v>890</v>
      </c>
      <c r="AC784">
        <f>Table1_1[[#This Row],[NumWebPurchases]]+Table1_1[[#This Row],[NumCatalogPurchases]]+Table1_1[[#This Row],[NumStorePurchases]]</f>
        <v>22</v>
      </c>
      <c r="AD784">
        <f>ROUND(IF(Table1_1[[#This Row],[Total_Purchases]]=0,0,(Table1_1[[#This Row],[Total_Spend]]*(Table1_1[[#This Row],[NumWebPurchases]]/Table1_1[[#This Row],[Total_Purchases]]))),2)</f>
        <v>283.18</v>
      </c>
      <c r="AE784">
        <f>ROUND(IF(Table1_1[[#This Row],[Total_Purchases]]=0,0,(Table1_1[[#This Row],[Total_Spend]]*(Table1_1[[#This Row],[NumStorePurchases]]/Table1_1[[#This Row],[Total_Purchases]]))),2)</f>
        <v>485.45</v>
      </c>
      <c r="AF784">
        <f>ROUND(IF(Table1_1[[#This Row],[Total_Purchases]]=0,0,(Table1_1[[#This Row],[Total_Spend]]*(Table1_1[[#This Row],[NumCatalogPurchases]]/Table1_1[[#This Row],[Total_Purchases]]))),2)</f>
        <v>121.36</v>
      </c>
      <c r="AG7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84" s="6">
        <f ca="1">YEAR(TODAY())-B784</f>
        <v>55</v>
      </c>
      <c r="AI7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84" t="s">
        <v>30</v>
      </c>
    </row>
    <row r="785" spans="1:36" x14ac:dyDescent="0.3">
      <c r="A785">
        <v>3919</v>
      </c>
      <c r="B785">
        <v>1976</v>
      </c>
      <c r="C785" t="s">
        <v>41</v>
      </c>
      <c r="D785" t="s">
        <v>31</v>
      </c>
      <c r="E785">
        <v>72309</v>
      </c>
      <c r="F785">
        <v>0</v>
      </c>
      <c r="G785">
        <v>0</v>
      </c>
      <c r="H785" s="2" t="str">
        <f ca="1">TEXT(Table1_1[[#This Row],[Dt_Customer]],"yyyy-mm-dd")</f>
        <v>2013-03-11</v>
      </c>
      <c r="I785">
        <v>64</v>
      </c>
      <c r="J785">
        <v>960</v>
      </c>
      <c r="K785">
        <v>0</v>
      </c>
      <c r="L785">
        <v>883</v>
      </c>
      <c r="M785">
        <v>50</v>
      </c>
      <c r="N785">
        <v>38</v>
      </c>
      <c r="O785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1</v>
      </c>
      <c r="AA785">
        <v>0</v>
      </c>
      <c r="AB785">
        <f>Table1_1[[#This Row],[MntWines]]+Table1_1[[#This Row],[MntFruits]]+Table1_1[[#This Row],[MntMeatProducts]]+Table1_1[[#This Row],[MntFishProducts]]+Table1_1[[#This Row],[MntSweetProducts]]+Table1_1[[#This Row],[MntGoldProds]]</f>
        <v>1931</v>
      </c>
      <c r="AC785">
        <f>Table1_1[[#This Row],[NumWebPurchases]]+Table1_1[[#This Row],[NumCatalogPurchases]]+Table1_1[[#This Row],[NumStorePurchases]]</f>
        <v>19</v>
      </c>
      <c r="AD785">
        <f>ROUND(IF(Table1_1[[#This Row],[Total_Purchases]]=0,0,(Table1_1[[#This Row],[Total_Spend]]*(Table1_1[[#This Row],[NumWebPurchases]]/Table1_1[[#This Row],[Total_Purchases]]))),2)</f>
        <v>508.16</v>
      </c>
      <c r="AE785">
        <f>ROUND(IF(Table1_1[[#This Row],[Total_Purchases]]=0,0,(Table1_1[[#This Row],[Total_Spend]]*(Table1_1[[#This Row],[NumStorePurchases]]/Table1_1[[#This Row],[Total_Purchases]]))),2)</f>
        <v>813.05</v>
      </c>
      <c r="AF785">
        <f>ROUND(IF(Table1_1[[#This Row],[Total_Purchases]]=0,0,(Table1_1[[#This Row],[Total_Spend]]*(Table1_1[[#This Row],[NumCatalogPurchases]]/Table1_1[[#This Row],[Total_Purchases]]))),2)</f>
        <v>609.79</v>
      </c>
      <c r="AG7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85" s="6">
        <f ca="1">YEAR(TODAY())-B785</f>
        <v>50</v>
      </c>
      <c r="AI7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85" t="s">
        <v>32</v>
      </c>
    </row>
    <row r="786" spans="1:36" x14ac:dyDescent="0.3">
      <c r="A786">
        <v>3921</v>
      </c>
      <c r="B786">
        <v>1952</v>
      </c>
      <c r="C786" t="s">
        <v>38</v>
      </c>
      <c r="D786" t="s">
        <v>42</v>
      </c>
      <c r="E786">
        <v>28457</v>
      </c>
      <c r="F786">
        <v>0</v>
      </c>
      <c r="G786">
        <v>0</v>
      </c>
      <c r="H786" s="2" t="str">
        <f ca="1">TEXT(Table1_1[[#This Row],[Dt_Customer]],"yyyy-mm-dd")</f>
        <v>2012-10-28</v>
      </c>
      <c r="I786">
        <v>96</v>
      </c>
      <c r="J786">
        <v>24</v>
      </c>
      <c r="K786">
        <v>1</v>
      </c>
      <c r="L786">
        <v>108</v>
      </c>
      <c r="M786">
        <v>29</v>
      </c>
      <c r="N786">
        <v>29</v>
      </c>
      <c r="O786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f>Table1_1[[#This Row],[MntWines]]+Table1_1[[#This Row],[MntFruits]]+Table1_1[[#This Row],[MntMeatProducts]]+Table1_1[[#This Row],[MntFishProducts]]+Table1_1[[#This Row],[MntSweetProducts]]+Table1_1[[#This Row],[MntGoldProds]]</f>
        <v>205</v>
      </c>
      <c r="AC786">
        <f>Table1_1[[#This Row],[NumWebPurchases]]+Table1_1[[#This Row],[NumCatalogPurchases]]+Table1_1[[#This Row],[NumStorePurchases]]</f>
        <v>9</v>
      </c>
      <c r="AD786">
        <f>ROUND(IF(Table1_1[[#This Row],[Total_Purchases]]=0,0,(Table1_1[[#This Row],[Total_Spend]]*(Table1_1[[#This Row],[NumWebPurchases]]/Table1_1[[#This Row],[Total_Purchases]]))),2)</f>
        <v>91.11</v>
      </c>
      <c r="AE786">
        <f>ROUND(IF(Table1_1[[#This Row],[Total_Purchases]]=0,0,(Table1_1[[#This Row],[Total_Spend]]*(Table1_1[[#This Row],[NumStorePurchases]]/Table1_1[[#This Row],[Total_Purchases]]))),2)</f>
        <v>91.11</v>
      </c>
      <c r="AF786">
        <f>ROUND(IF(Table1_1[[#This Row],[Total_Purchases]]=0,0,(Table1_1[[#This Row],[Total_Spend]]*(Table1_1[[#This Row],[NumCatalogPurchases]]/Table1_1[[#This Row],[Total_Purchases]]))),2)</f>
        <v>22.78</v>
      </c>
      <c r="AG7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86" s="6">
        <f ca="1">YEAR(TODAY())-B786</f>
        <v>74</v>
      </c>
      <c r="AI7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86" t="s">
        <v>30</v>
      </c>
    </row>
    <row r="787" spans="1:36" x14ac:dyDescent="0.3">
      <c r="A787">
        <v>3924</v>
      </c>
      <c r="B787">
        <v>1965</v>
      </c>
      <c r="C787" t="s">
        <v>37</v>
      </c>
      <c r="D787" t="s">
        <v>29</v>
      </c>
      <c r="E787">
        <v>57912</v>
      </c>
      <c r="F787">
        <v>0</v>
      </c>
      <c r="G787">
        <v>1</v>
      </c>
      <c r="H787" s="2" t="str">
        <f ca="1">TEXT(Table1_1[[#This Row],[Dt_Customer]],"yyyy-mm-dd")</f>
        <v>2014-03-17</v>
      </c>
      <c r="I787">
        <v>34</v>
      </c>
      <c r="J787">
        <v>801</v>
      </c>
      <c r="K787">
        <v>0</v>
      </c>
      <c r="L787">
        <v>80</v>
      </c>
      <c r="M787">
        <v>0</v>
      </c>
      <c r="N787">
        <v>0</v>
      </c>
      <c r="O787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f>Table1_1[[#This Row],[MntWines]]+Table1_1[[#This Row],[MntFruits]]+Table1_1[[#This Row],[MntMeatProducts]]+Table1_1[[#This Row],[MntFishProducts]]+Table1_1[[#This Row],[MntSweetProducts]]+Table1_1[[#This Row],[MntGoldProds]]</f>
        <v>916</v>
      </c>
      <c r="AC787">
        <f>Table1_1[[#This Row],[NumWebPurchases]]+Table1_1[[#This Row],[NumCatalogPurchases]]+Table1_1[[#This Row],[NumStorePurchases]]</f>
        <v>23</v>
      </c>
      <c r="AD787">
        <f>ROUND(IF(Table1_1[[#This Row],[Total_Purchases]]=0,0,(Table1_1[[#This Row],[Total_Spend]]*(Table1_1[[#This Row],[NumWebPurchases]]/Table1_1[[#This Row],[Total_Purchases]]))),2)</f>
        <v>318.61</v>
      </c>
      <c r="AE787">
        <f>ROUND(IF(Table1_1[[#This Row],[Total_Purchases]]=0,0,(Table1_1[[#This Row],[Total_Spend]]*(Table1_1[[#This Row],[NumStorePurchases]]/Table1_1[[#This Row],[Total_Purchases]]))),2)</f>
        <v>477.91</v>
      </c>
      <c r="AF787">
        <f>ROUND(IF(Table1_1[[#This Row],[Total_Purchases]]=0,0,(Table1_1[[#This Row],[Total_Spend]]*(Table1_1[[#This Row],[NumCatalogPurchases]]/Table1_1[[#This Row],[Total_Purchases]]))),2)</f>
        <v>119.48</v>
      </c>
      <c r="AG7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87" s="6">
        <f ca="1">YEAR(TODAY())-B787</f>
        <v>61</v>
      </c>
      <c r="AI7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87" t="s">
        <v>43</v>
      </c>
    </row>
    <row r="788" spans="1:36" x14ac:dyDescent="0.3">
      <c r="A788">
        <v>3933</v>
      </c>
      <c r="B788">
        <v>1980</v>
      </c>
      <c r="C788" t="s">
        <v>28</v>
      </c>
      <c r="D788" t="s">
        <v>35</v>
      </c>
      <c r="E788">
        <v>44010</v>
      </c>
      <c r="F788">
        <v>1</v>
      </c>
      <c r="G788">
        <v>0</v>
      </c>
      <c r="H788" s="2" t="str">
        <f ca="1">TEXT(Table1_1[[#This Row],[Dt_Customer]],"yyyy-mm-dd")</f>
        <v>2012-10-13</v>
      </c>
      <c r="I788">
        <v>46</v>
      </c>
      <c r="J788">
        <v>186</v>
      </c>
      <c r="K788">
        <v>36</v>
      </c>
      <c r="L788">
        <v>234</v>
      </c>
      <c r="M788">
        <v>86</v>
      </c>
      <c r="N788">
        <v>72</v>
      </c>
      <c r="O788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f>Table1_1[[#This Row],[MntWines]]+Table1_1[[#This Row],[MntFruits]]+Table1_1[[#This Row],[MntMeatProducts]]+Table1_1[[#This Row],[MntFishProducts]]+Table1_1[[#This Row],[MntSweetProducts]]+Table1_1[[#This Row],[MntGoldProds]]</f>
        <v>662</v>
      </c>
      <c r="AC788">
        <f>Table1_1[[#This Row],[NumWebPurchases]]+Table1_1[[#This Row],[NumCatalogPurchases]]+Table1_1[[#This Row],[NumStorePurchases]]</f>
        <v>18</v>
      </c>
      <c r="AD788">
        <f>ROUND(IF(Table1_1[[#This Row],[Total_Purchases]]=0,0,(Table1_1[[#This Row],[Total_Spend]]*(Table1_1[[#This Row],[NumWebPurchases]]/Table1_1[[#This Row],[Total_Purchases]]))),2)</f>
        <v>367.78</v>
      </c>
      <c r="AE788">
        <f>ROUND(IF(Table1_1[[#This Row],[Total_Purchases]]=0,0,(Table1_1[[#This Row],[Total_Spend]]*(Table1_1[[#This Row],[NumStorePurchases]]/Table1_1[[#This Row],[Total_Purchases]]))),2)</f>
        <v>220.67</v>
      </c>
      <c r="AF788">
        <f>ROUND(IF(Table1_1[[#This Row],[Total_Purchases]]=0,0,(Table1_1[[#This Row],[Total_Spend]]*(Table1_1[[#This Row],[NumCatalogPurchases]]/Table1_1[[#This Row],[Total_Purchases]]))),2)</f>
        <v>73.56</v>
      </c>
      <c r="AG7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88" s="6">
        <f ca="1">YEAR(TODAY())-B788</f>
        <v>46</v>
      </c>
      <c r="AI7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88" t="s">
        <v>43</v>
      </c>
    </row>
    <row r="789" spans="1:36" x14ac:dyDescent="0.3">
      <c r="A789">
        <v>3934</v>
      </c>
      <c r="B789">
        <v>1966</v>
      </c>
      <c r="C789" t="s">
        <v>28</v>
      </c>
      <c r="D789" t="s">
        <v>33</v>
      </c>
      <c r="E789">
        <v>61286</v>
      </c>
      <c r="F789">
        <v>0</v>
      </c>
      <c r="G789">
        <v>1</v>
      </c>
      <c r="H789" s="2" t="str">
        <f ca="1">TEXT(Table1_1[[#This Row],[Dt_Customer]],"yyyy-mm-dd")</f>
        <v>2013-08-02</v>
      </c>
      <c r="I789">
        <v>34</v>
      </c>
      <c r="J789">
        <v>356</v>
      </c>
      <c r="K789">
        <v>0</v>
      </c>
      <c r="L789">
        <v>107</v>
      </c>
      <c r="M789">
        <v>19</v>
      </c>
      <c r="N789">
        <v>9</v>
      </c>
      <c r="O789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>Table1_1[[#This Row],[MntWines]]+Table1_1[[#This Row],[MntFruits]]+Table1_1[[#This Row],[MntMeatProducts]]+Table1_1[[#This Row],[MntFishProducts]]+Table1_1[[#This Row],[MntSweetProducts]]+Table1_1[[#This Row],[MntGoldProds]]</f>
        <v>608</v>
      </c>
      <c r="AC789">
        <f>Table1_1[[#This Row],[NumWebPurchases]]+Table1_1[[#This Row],[NumCatalogPurchases]]+Table1_1[[#This Row],[NumStorePurchases]]</f>
        <v>16</v>
      </c>
      <c r="AD789">
        <f>ROUND(IF(Table1_1[[#This Row],[Total_Purchases]]=0,0,(Table1_1[[#This Row],[Total_Spend]]*(Table1_1[[#This Row],[NumWebPurchases]]/Table1_1[[#This Row],[Total_Purchases]]))),2)</f>
        <v>266</v>
      </c>
      <c r="AE789">
        <f>ROUND(IF(Table1_1[[#This Row],[Total_Purchases]]=0,0,(Table1_1[[#This Row],[Total_Spend]]*(Table1_1[[#This Row],[NumStorePurchases]]/Table1_1[[#This Row],[Total_Purchases]]))),2)</f>
        <v>304</v>
      </c>
      <c r="AF789">
        <f>ROUND(IF(Table1_1[[#This Row],[Total_Purchases]]=0,0,(Table1_1[[#This Row],[Total_Spend]]*(Table1_1[[#This Row],[NumCatalogPurchases]]/Table1_1[[#This Row],[Total_Purchases]]))),2)</f>
        <v>38</v>
      </c>
      <c r="AG7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89" s="6">
        <f ca="1">YEAR(TODAY())-B789</f>
        <v>60</v>
      </c>
      <c r="AI7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89" t="s">
        <v>40</v>
      </c>
    </row>
    <row r="790" spans="1:36" x14ac:dyDescent="0.3">
      <c r="A790">
        <v>3945</v>
      </c>
      <c r="B790">
        <v>1947</v>
      </c>
      <c r="C790" t="s">
        <v>37</v>
      </c>
      <c r="D790" t="s">
        <v>42</v>
      </c>
      <c r="E790">
        <v>68117</v>
      </c>
      <c r="F790">
        <v>0</v>
      </c>
      <c r="G790">
        <v>1</v>
      </c>
      <c r="H790" s="2" t="str">
        <f ca="1">TEXT(Table1_1[[#This Row],[Dt_Customer]],"yyyy-mm-dd")</f>
        <v>2013-03-10</v>
      </c>
      <c r="I790">
        <v>80</v>
      </c>
      <c r="J790">
        <v>618</v>
      </c>
      <c r="K790">
        <v>44</v>
      </c>
      <c r="L790">
        <v>215</v>
      </c>
      <c r="M790">
        <v>0</v>
      </c>
      <c r="N790">
        <v>17</v>
      </c>
      <c r="O790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f>Table1_1[[#This Row],[MntWines]]+Table1_1[[#This Row],[MntFruits]]+Table1_1[[#This Row],[MntMeatProducts]]+Table1_1[[#This Row],[MntFishProducts]]+Table1_1[[#This Row],[MntSweetProducts]]+Table1_1[[#This Row],[MntGoldProds]]</f>
        <v>930</v>
      </c>
      <c r="AC790">
        <f>Table1_1[[#This Row],[NumWebPurchases]]+Table1_1[[#This Row],[NumCatalogPurchases]]+Table1_1[[#This Row],[NumStorePurchases]]</f>
        <v>23</v>
      </c>
      <c r="AD790">
        <f>ROUND(IF(Table1_1[[#This Row],[Total_Purchases]]=0,0,(Table1_1[[#This Row],[Total_Spend]]*(Table1_1[[#This Row],[NumWebPurchases]]/Table1_1[[#This Row],[Total_Purchases]]))),2)</f>
        <v>444.78</v>
      </c>
      <c r="AE790">
        <f>ROUND(IF(Table1_1[[#This Row],[Total_Purchases]]=0,0,(Table1_1[[#This Row],[Total_Spend]]*(Table1_1[[#This Row],[NumStorePurchases]]/Table1_1[[#This Row],[Total_Purchases]]))),2)</f>
        <v>161.74</v>
      </c>
      <c r="AF790">
        <f>ROUND(IF(Table1_1[[#This Row],[Total_Purchases]]=0,0,(Table1_1[[#This Row],[Total_Spend]]*(Table1_1[[#This Row],[NumCatalogPurchases]]/Table1_1[[#This Row],[Total_Purchases]]))),2)</f>
        <v>323.48</v>
      </c>
      <c r="AG7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0" s="6">
        <f ca="1">YEAR(TODAY())-B790</f>
        <v>79</v>
      </c>
      <c r="AI7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90" t="s">
        <v>30</v>
      </c>
    </row>
    <row r="791" spans="1:36" x14ac:dyDescent="0.3">
      <c r="A791">
        <v>3955</v>
      </c>
      <c r="B791">
        <v>1965</v>
      </c>
      <c r="C791" t="s">
        <v>28</v>
      </c>
      <c r="D791" t="s">
        <v>29</v>
      </c>
      <c r="E791">
        <v>4861</v>
      </c>
      <c r="F791">
        <v>0</v>
      </c>
      <c r="G791">
        <v>0</v>
      </c>
      <c r="H791" s="2" t="str">
        <f ca="1">TEXT(Table1_1[[#This Row],[Dt_Customer]],"yyyy-mm-dd")</f>
        <v>2014-06-22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>Table1_1[[#This Row],[MntWines]]+Table1_1[[#This Row],[MntFruits]]+Table1_1[[#This Row],[MntMeatProducts]]+Table1_1[[#This Row],[MntFishProducts]]+Table1_1[[#This Row],[MntSweetProducts]]+Table1_1[[#This Row],[MntGoldProds]]</f>
        <v>6</v>
      </c>
      <c r="AC791">
        <f>Table1_1[[#This Row],[NumWebPurchases]]+Table1_1[[#This Row],[NumCatalogPurchases]]+Table1_1[[#This Row],[NumStorePurchases]]</f>
        <v>0</v>
      </c>
      <c r="AD791">
        <f>ROUND(IF(Table1_1[[#This Row],[Total_Purchases]]=0,0,(Table1_1[[#This Row],[Total_Spend]]*(Table1_1[[#This Row],[NumWebPurchases]]/Table1_1[[#This Row],[Total_Purchases]]))),2)</f>
        <v>0</v>
      </c>
      <c r="AE791">
        <f>ROUND(IF(Table1_1[[#This Row],[Total_Purchases]]=0,0,(Table1_1[[#This Row],[Total_Spend]]*(Table1_1[[#This Row],[NumStorePurchases]]/Table1_1[[#This Row],[Total_Purchases]]))),2)</f>
        <v>0</v>
      </c>
      <c r="AF791">
        <f>ROUND(IF(Table1_1[[#This Row],[Total_Purchases]]=0,0,(Table1_1[[#This Row],[Total_Spend]]*(Table1_1[[#This Row],[NumCatalogPurchases]]/Table1_1[[#This Row],[Total_Purchases]]))),2)</f>
        <v>0</v>
      </c>
      <c r="AG7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91" s="6">
        <f ca="1">YEAR(TODAY())-B791</f>
        <v>61</v>
      </c>
      <c r="AI7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91" t="s">
        <v>43</v>
      </c>
    </row>
    <row r="792" spans="1:36" x14ac:dyDescent="0.3">
      <c r="A792">
        <v>3967</v>
      </c>
      <c r="B792">
        <v>1971</v>
      </c>
      <c r="C792" t="s">
        <v>37</v>
      </c>
      <c r="D792" t="s">
        <v>33</v>
      </c>
      <c r="E792">
        <v>78931</v>
      </c>
      <c r="F792">
        <v>0</v>
      </c>
      <c r="G792">
        <v>0</v>
      </c>
      <c r="H792" s="2" t="str">
        <f ca="1">TEXT(Table1_1[[#This Row],[Dt_Customer]],"yyyy-mm-dd")</f>
        <v>2013-10-25</v>
      </c>
      <c r="I792">
        <v>19</v>
      </c>
      <c r="J792">
        <v>331</v>
      </c>
      <c r="K792">
        <v>197</v>
      </c>
      <c r="L792">
        <v>170</v>
      </c>
      <c r="M792">
        <v>58</v>
      </c>
      <c r="N792">
        <v>152</v>
      </c>
      <c r="O79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f>Table1_1[[#This Row],[MntWines]]+Table1_1[[#This Row],[MntFruits]]+Table1_1[[#This Row],[MntMeatProducts]]+Table1_1[[#This Row],[MntFishProducts]]+Table1_1[[#This Row],[MntSweetProducts]]+Table1_1[[#This Row],[MntGoldProds]]</f>
        <v>943</v>
      </c>
      <c r="AC792">
        <f>Table1_1[[#This Row],[NumWebPurchases]]+Table1_1[[#This Row],[NumCatalogPurchases]]+Table1_1[[#This Row],[NumStorePurchases]]</f>
        <v>23</v>
      </c>
      <c r="AD792">
        <f>ROUND(IF(Table1_1[[#This Row],[Total_Purchases]]=0,0,(Table1_1[[#This Row],[Total_Spend]]*(Table1_1[[#This Row],[NumWebPurchases]]/Table1_1[[#This Row],[Total_Purchases]]))),2)</f>
        <v>82</v>
      </c>
      <c r="AE792">
        <f>ROUND(IF(Table1_1[[#This Row],[Total_Purchases]]=0,0,(Table1_1[[#This Row],[Total_Spend]]*(Table1_1[[#This Row],[NumStorePurchases]]/Table1_1[[#This Row],[Total_Purchases]]))),2)</f>
        <v>533</v>
      </c>
      <c r="AF792">
        <f>ROUND(IF(Table1_1[[#This Row],[Total_Purchases]]=0,0,(Table1_1[[#This Row],[Total_Spend]]*(Table1_1[[#This Row],[NumCatalogPurchases]]/Table1_1[[#This Row],[Total_Purchases]]))),2)</f>
        <v>328</v>
      </c>
      <c r="AG7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2" s="6">
        <f ca="1">YEAR(TODAY())-B792</f>
        <v>55</v>
      </c>
      <c r="AI7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92" t="s">
        <v>32</v>
      </c>
    </row>
    <row r="793" spans="1:36" x14ac:dyDescent="0.3">
      <c r="A793">
        <v>3968</v>
      </c>
      <c r="B793">
        <v>1970</v>
      </c>
      <c r="C793" t="s">
        <v>38</v>
      </c>
      <c r="D793" t="s">
        <v>29</v>
      </c>
      <c r="E793">
        <v>65706</v>
      </c>
      <c r="F793">
        <v>0</v>
      </c>
      <c r="G793">
        <v>0</v>
      </c>
      <c r="H793" s="2" t="str">
        <f ca="1">TEXT(Table1_1[[#This Row],[Dt_Customer]],"yyyy-mm-dd")</f>
        <v>2013-06-28</v>
      </c>
      <c r="I793">
        <v>77</v>
      </c>
      <c r="J793">
        <v>918</v>
      </c>
      <c r="K793">
        <v>10</v>
      </c>
      <c r="L793">
        <v>129</v>
      </c>
      <c r="M793">
        <v>13</v>
      </c>
      <c r="N793">
        <v>0</v>
      </c>
      <c r="O793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1</v>
      </c>
      <c r="AA793">
        <v>0</v>
      </c>
      <c r="AB793">
        <f>Table1_1[[#This Row],[MntWines]]+Table1_1[[#This Row],[MntFruits]]+Table1_1[[#This Row],[MntMeatProducts]]+Table1_1[[#This Row],[MntFishProducts]]+Table1_1[[#This Row],[MntSweetProducts]]+Table1_1[[#This Row],[MntGoldProds]]</f>
        <v>1199</v>
      </c>
      <c r="AC793">
        <f>Table1_1[[#This Row],[NumWebPurchases]]+Table1_1[[#This Row],[NumCatalogPurchases]]+Table1_1[[#This Row],[NumStorePurchases]]</f>
        <v>26</v>
      </c>
      <c r="AD793">
        <f>ROUND(IF(Table1_1[[#This Row],[Total_Purchases]]=0,0,(Table1_1[[#This Row],[Total_Spend]]*(Table1_1[[#This Row],[NumWebPurchases]]/Table1_1[[#This Row],[Total_Purchases]]))),2)</f>
        <v>507.27</v>
      </c>
      <c r="AE793">
        <f>ROUND(IF(Table1_1[[#This Row],[Total_Purchases]]=0,0,(Table1_1[[#This Row],[Total_Spend]]*(Table1_1[[#This Row],[NumStorePurchases]]/Table1_1[[#This Row],[Total_Purchases]]))),2)</f>
        <v>553.38</v>
      </c>
      <c r="AF793">
        <f>ROUND(IF(Table1_1[[#This Row],[Total_Purchases]]=0,0,(Table1_1[[#This Row],[Total_Spend]]*(Table1_1[[#This Row],[NumCatalogPurchases]]/Table1_1[[#This Row],[Total_Purchases]]))),2)</f>
        <v>138.35</v>
      </c>
      <c r="AG7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3" s="6">
        <f ca="1">YEAR(TODAY())-B793</f>
        <v>56</v>
      </c>
      <c r="AI7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93" t="s">
        <v>32</v>
      </c>
    </row>
    <row r="794" spans="1:36" x14ac:dyDescent="0.3">
      <c r="A794">
        <v>3969</v>
      </c>
      <c r="B794">
        <v>1974</v>
      </c>
      <c r="C794" t="s">
        <v>41</v>
      </c>
      <c r="D794" t="s">
        <v>35</v>
      </c>
      <c r="E794">
        <v>43018</v>
      </c>
      <c r="F794">
        <v>0</v>
      </c>
      <c r="G794">
        <v>1</v>
      </c>
      <c r="H794" s="2" t="str">
        <f ca="1">TEXT(Table1_1[[#This Row],[Dt_Customer]],"yyyy-mm-dd")</f>
        <v>2013-11-01</v>
      </c>
      <c r="I794">
        <v>46</v>
      </c>
      <c r="J794">
        <v>35</v>
      </c>
      <c r="K794">
        <v>4</v>
      </c>
      <c r="L794">
        <v>17</v>
      </c>
      <c r="M794">
        <v>7</v>
      </c>
      <c r="N794">
        <v>6</v>
      </c>
      <c r="O794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f>Table1_1[[#This Row],[MntWines]]+Table1_1[[#This Row],[MntFruits]]+Table1_1[[#This Row],[MntMeatProducts]]+Table1_1[[#This Row],[MntFishProducts]]+Table1_1[[#This Row],[MntSweetProducts]]+Table1_1[[#This Row],[MntGoldProds]]</f>
        <v>133</v>
      </c>
      <c r="AC794">
        <f>Table1_1[[#This Row],[NumWebPurchases]]+Table1_1[[#This Row],[NumCatalogPurchases]]+Table1_1[[#This Row],[NumStorePurchases]]</f>
        <v>6</v>
      </c>
      <c r="AD794">
        <f>ROUND(IF(Table1_1[[#This Row],[Total_Purchases]]=0,0,(Table1_1[[#This Row],[Total_Spend]]*(Table1_1[[#This Row],[NumWebPurchases]]/Table1_1[[#This Row],[Total_Purchases]]))),2)</f>
        <v>44.33</v>
      </c>
      <c r="AE794">
        <f>ROUND(IF(Table1_1[[#This Row],[Total_Purchases]]=0,0,(Table1_1[[#This Row],[Total_Spend]]*(Table1_1[[#This Row],[NumStorePurchases]]/Table1_1[[#This Row],[Total_Purchases]]))),2)</f>
        <v>44.33</v>
      </c>
      <c r="AF794">
        <f>ROUND(IF(Table1_1[[#This Row],[Total_Purchases]]=0,0,(Table1_1[[#This Row],[Total_Spend]]*(Table1_1[[#This Row],[NumCatalogPurchases]]/Table1_1[[#This Row],[Total_Purchases]]))),2)</f>
        <v>44.33</v>
      </c>
      <c r="AG7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794" s="6">
        <f ca="1">YEAR(TODAY())-B794</f>
        <v>52</v>
      </c>
      <c r="AI7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94" t="s">
        <v>39</v>
      </c>
    </row>
    <row r="795" spans="1:36" x14ac:dyDescent="0.3">
      <c r="A795">
        <v>3972</v>
      </c>
      <c r="B795">
        <v>1976</v>
      </c>
      <c r="C795" t="s">
        <v>28</v>
      </c>
      <c r="D795" t="s">
        <v>35</v>
      </c>
      <c r="E795">
        <v>50200</v>
      </c>
      <c r="F795">
        <v>1</v>
      </c>
      <c r="G795">
        <v>1</v>
      </c>
      <c r="H795" s="2" t="str">
        <f ca="1">TEXT(Table1_1[[#This Row],[Dt_Customer]],"yyyy-mm-dd")</f>
        <v>2013-04-03</v>
      </c>
      <c r="I795">
        <v>70</v>
      </c>
      <c r="J795">
        <v>266</v>
      </c>
      <c r="K795">
        <v>6</v>
      </c>
      <c r="L795">
        <v>51</v>
      </c>
      <c r="M795">
        <v>8</v>
      </c>
      <c r="N795">
        <v>6</v>
      </c>
      <c r="O795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f>Table1_1[[#This Row],[MntWines]]+Table1_1[[#This Row],[MntFruits]]+Table1_1[[#This Row],[MntMeatProducts]]+Table1_1[[#This Row],[MntFishProducts]]+Table1_1[[#This Row],[MntSweetProducts]]+Table1_1[[#This Row],[MntGoldProds]]</f>
        <v>401</v>
      </c>
      <c r="AC795">
        <f>Table1_1[[#This Row],[NumWebPurchases]]+Table1_1[[#This Row],[NumCatalogPurchases]]+Table1_1[[#This Row],[NumStorePurchases]]</f>
        <v>13</v>
      </c>
      <c r="AD795">
        <f>ROUND(IF(Table1_1[[#This Row],[Total_Purchases]]=0,0,(Table1_1[[#This Row],[Total_Spend]]*(Table1_1[[#This Row],[NumWebPurchases]]/Table1_1[[#This Row],[Total_Purchases]]))),2)</f>
        <v>215.92</v>
      </c>
      <c r="AE795">
        <f>ROUND(IF(Table1_1[[#This Row],[Total_Purchases]]=0,0,(Table1_1[[#This Row],[Total_Spend]]*(Table1_1[[#This Row],[NumStorePurchases]]/Table1_1[[#This Row],[Total_Purchases]]))),2)</f>
        <v>154.22999999999999</v>
      </c>
      <c r="AF795">
        <f>ROUND(IF(Table1_1[[#This Row],[Total_Purchases]]=0,0,(Table1_1[[#This Row],[Total_Spend]]*(Table1_1[[#This Row],[NumCatalogPurchases]]/Table1_1[[#This Row],[Total_Purchases]]))),2)</f>
        <v>30.85</v>
      </c>
      <c r="AG7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5" s="6">
        <f ca="1">YEAR(TODAY())-B795</f>
        <v>50</v>
      </c>
      <c r="AI7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95" t="s">
        <v>30</v>
      </c>
    </row>
    <row r="796" spans="1:36" x14ac:dyDescent="0.3">
      <c r="A796">
        <v>3979</v>
      </c>
      <c r="B796">
        <v>1983</v>
      </c>
      <c r="C796" t="s">
        <v>37</v>
      </c>
      <c r="D796" t="s">
        <v>29</v>
      </c>
      <c r="E796">
        <v>90687</v>
      </c>
      <c r="F796">
        <v>0</v>
      </c>
      <c r="G796">
        <v>0</v>
      </c>
      <c r="H796" s="2" t="str">
        <f ca="1">TEXT(Table1_1[[#This Row],[Dt_Customer]],"yyyy-mm-dd")</f>
        <v>2013-05-22</v>
      </c>
      <c r="I796">
        <v>98</v>
      </c>
      <c r="J796">
        <v>982</v>
      </c>
      <c r="K796">
        <v>17</v>
      </c>
      <c r="L796">
        <v>672</v>
      </c>
      <c r="M796">
        <v>23</v>
      </c>
      <c r="N796">
        <v>34</v>
      </c>
      <c r="O796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f>Table1_1[[#This Row],[MntWines]]+Table1_1[[#This Row],[MntFruits]]+Table1_1[[#This Row],[MntMeatProducts]]+Table1_1[[#This Row],[MntFishProducts]]+Table1_1[[#This Row],[MntSweetProducts]]+Table1_1[[#This Row],[MntGoldProds]]</f>
        <v>1779</v>
      </c>
      <c r="AC796">
        <f>Table1_1[[#This Row],[NumWebPurchases]]+Table1_1[[#This Row],[NumCatalogPurchases]]+Table1_1[[#This Row],[NumStorePurchases]]</f>
        <v>16</v>
      </c>
      <c r="AD796">
        <f>ROUND(IF(Table1_1[[#This Row],[Total_Purchases]]=0,0,(Table1_1[[#This Row],[Total_Spend]]*(Table1_1[[#This Row],[NumWebPurchases]]/Table1_1[[#This Row],[Total_Purchases]]))),2)</f>
        <v>667.13</v>
      </c>
      <c r="AE796">
        <f>ROUND(IF(Table1_1[[#This Row],[Total_Purchases]]=0,0,(Table1_1[[#This Row],[Total_Spend]]*(Table1_1[[#This Row],[NumStorePurchases]]/Table1_1[[#This Row],[Total_Purchases]]))),2)</f>
        <v>889.5</v>
      </c>
      <c r="AF796">
        <f>ROUND(IF(Table1_1[[#This Row],[Total_Purchases]]=0,0,(Table1_1[[#This Row],[Total_Spend]]*(Table1_1[[#This Row],[NumCatalogPurchases]]/Table1_1[[#This Row],[Total_Purchases]]))),2)</f>
        <v>222.38</v>
      </c>
      <c r="AG7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6" s="6">
        <f ca="1">YEAR(TODAY())-B796</f>
        <v>43</v>
      </c>
      <c r="AI7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96" t="s">
        <v>30</v>
      </c>
    </row>
    <row r="797" spans="1:36" x14ac:dyDescent="0.3">
      <c r="A797">
        <v>4001</v>
      </c>
      <c r="B797">
        <v>1946</v>
      </c>
      <c r="C797" t="s">
        <v>37</v>
      </c>
      <c r="D797" t="s">
        <v>35</v>
      </c>
      <c r="E797">
        <v>64014</v>
      </c>
      <c r="F797">
        <v>2</v>
      </c>
      <c r="G797">
        <v>1</v>
      </c>
      <c r="H797" s="2" t="str">
        <f ca="1">TEXT(Table1_1[[#This Row],[Dt_Customer]],"yyyy-mm-dd")</f>
        <v>2014-06-10</v>
      </c>
      <c r="I797">
        <v>56</v>
      </c>
      <c r="J797">
        <v>406</v>
      </c>
      <c r="K797">
        <v>0</v>
      </c>
      <c r="L797">
        <v>30</v>
      </c>
      <c r="M797">
        <v>0</v>
      </c>
      <c r="N797">
        <v>0</v>
      </c>
      <c r="O797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f>Table1_1[[#This Row],[MntWines]]+Table1_1[[#This Row],[MntFruits]]+Table1_1[[#This Row],[MntMeatProducts]]+Table1_1[[#This Row],[MntFishProducts]]+Table1_1[[#This Row],[MntSweetProducts]]+Table1_1[[#This Row],[MntGoldProds]]</f>
        <v>444</v>
      </c>
      <c r="AC797">
        <f>Table1_1[[#This Row],[NumWebPurchases]]+Table1_1[[#This Row],[NumCatalogPurchases]]+Table1_1[[#This Row],[NumStorePurchases]]</f>
        <v>15</v>
      </c>
      <c r="AD797">
        <f>ROUND(IF(Table1_1[[#This Row],[Total_Purchases]]=0,0,(Table1_1[[#This Row],[Total_Spend]]*(Table1_1[[#This Row],[NumWebPurchases]]/Table1_1[[#This Row],[Total_Purchases]]))),2)</f>
        <v>236.8</v>
      </c>
      <c r="AE797">
        <f>ROUND(IF(Table1_1[[#This Row],[Total_Purchases]]=0,0,(Table1_1[[#This Row],[Total_Spend]]*(Table1_1[[#This Row],[NumStorePurchases]]/Table1_1[[#This Row],[Total_Purchases]]))),2)</f>
        <v>148</v>
      </c>
      <c r="AF797">
        <f>ROUND(IF(Table1_1[[#This Row],[Total_Purchases]]=0,0,(Table1_1[[#This Row],[Total_Spend]]*(Table1_1[[#This Row],[NumCatalogPurchases]]/Table1_1[[#This Row],[Total_Purchases]]))),2)</f>
        <v>59.2</v>
      </c>
      <c r="AG7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7" s="6">
        <f ca="1">YEAR(TODAY())-B797</f>
        <v>80</v>
      </c>
      <c r="AI7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797" t="s">
        <v>43</v>
      </c>
    </row>
    <row r="798" spans="1:36" x14ac:dyDescent="0.3">
      <c r="A798">
        <v>4002</v>
      </c>
      <c r="B798">
        <v>1960</v>
      </c>
      <c r="C798" t="s">
        <v>37</v>
      </c>
      <c r="D798" t="s">
        <v>33</v>
      </c>
      <c r="E798">
        <v>77037</v>
      </c>
      <c r="F798">
        <v>0</v>
      </c>
      <c r="G798">
        <v>1</v>
      </c>
      <c r="H798" s="2" t="str">
        <f ca="1">TEXT(Table1_1[[#This Row],[Dt_Customer]],"yyyy-mm-dd")</f>
        <v>2013-10-13</v>
      </c>
      <c r="I798">
        <v>3</v>
      </c>
      <c r="J798">
        <v>463</v>
      </c>
      <c r="K798">
        <v>96</v>
      </c>
      <c r="L798">
        <v>333</v>
      </c>
      <c r="M798">
        <v>168</v>
      </c>
      <c r="N798">
        <v>53</v>
      </c>
      <c r="O798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>Table1_1[[#This Row],[MntWines]]+Table1_1[[#This Row],[MntFruits]]+Table1_1[[#This Row],[MntMeatProducts]]+Table1_1[[#This Row],[MntFishProducts]]+Table1_1[[#This Row],[MntSweetProducts]]+Table1_1[[#This Row],[MntGoldProds]]</f>
        <v>1123</v>
      </c>
      <c r="AC798">
        <f>Table1_1[[#This Row],[NumWebPurchases]]+Table1_1[[#This Row],[NumCatalogPurchases]]+Table1_1[[#This Row],[NumStorePurchases]]</f>
        <v>26</v>
      </c>
      <c r="AD798">
        <f>ROUND(IF(Table1_1[[#This Row],[Total_Purchases]]=0,0,(Table1_1[[#This Row],[Total_Spend]]*(Table1_1[[#This Row],[NumWebPurchases]]/Table1_1[[#This Row],[Total_Purchases]]))),2)</f>
        <v>302.35000000000002</v>
      </c>
      <c r="AE798">
        <f>ROUND(IF(Table1_1[[#This Row],[Total_Purchases]]=0,0,(Table1_1[[#This Row],[Total_Spend]]*(Table1_1[[#This Row],[NumStorePurchases]]/Table1_1[[#This Row],[Total_Purchases]]))),2)</f>
        <v>518.30999999999995</v>
      </c>
      <c r="AF798">
        <f>ROUND(IF(Table1_1[[#This Row],[Total_Purchases]]=0,0,(Table1_1[[#This Row],[Total_Spend]]*(Table1_1[[#This Row],[NumCatalogPurchases]]/Table1_1[[#This Row],[Total_Purchases]]))),2)</f>
        <v>302.35000000000002</v>
      </c>
      <c r="AG7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8" s="6">
        <f ca="1">YEAR(TODAY())-B798</f>
        <v>66</v>
      </c>
      <c r="AI7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798" t="s">
        <v>30</v>
      </c>
    </row>
    <row r="799" spans="1:36" x14ac:dyDescent="0.3">
      <c r="A799">
        <v>4012</v>
      </c>
      <c r="B799">
        <v>1972</v>
      </c>
      <c r="C799" t="s">
        <v>37</v>
      </c>
      <c r="D799" t="s">
        <v>35</v>
      </c>
      <c r="E799">
        <v>62220</v>
      </c>
      <c r="F799">
        <v>0</v>
      </c>
      <c r="G799">
        <v>1</v>
      </c>
      <c r="H799" s="2" t="str">
        <f ca="1">TEXT(Table1_1[[#This Row],[Dt_Customer]],"yyyy-mm-dd")</f>
        <v>2012-08-11</v>
      </c>
      <c r="I799">
        <v>55</v>
      </c>
      <c r="J799">
        <v>799</v>
      </c>
      <c r="K799">
        <v>12</v>
      </c>
      <c r="L799">
        <v>375</v>
      </c>
      <c r="M799">
        <v>16</v>
      </c>
      <c r="N799">
        <v>12</v>
      </c>
      <c r="O799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f>Table1_1[[#This Row],[MntWines]]+Table1_1[[#This Row],[MntFruits]]+Table1_1[[#This Row],[MntMeatProducts]]+Table1_1[[#This Row],[MntFishProducts]]+Table1_1[[#This Row],[MntSweetProducts]]+Table1_1[[#This Row],[MntGoldProds]]</f>
        <v>1226</v>
      </c>
      <c r="AC799">
        <f>Table1_1[[#This Row],[NumWebPurchases]]+Table1_1[[#This Row],[NumCatalogPurchases]]+Table1_1[[#This Row],[NumStorePurchases]]</f>
        <v>18</v>
      </c>
      <c r="AD799">
        <f>ROUND(IF(Table1_1[[#This Row],[Total_Purchases]]=0,0,(Table1_1[[#This Row],[Total_Spend]]*(Table1_1[[#This Row],[NumWebPurchases]]/Table1_1[[#This Row],[Total_Purchases]]))),2)</f>
        <v>476.78</v>
      </c>
      <c r="AE799">
        <f>ROUND(IF(Table1_1[[#This Row],[Total_Purchases]]=0,0,(Table1_1[[#This Row],[Total_Spend]]*(Table1_1[[#This Row],[NumStorePurchases]]/Table1_1[[#This Row],[Total_Purchases]]))),2)</f>
        <v>340.56</v>
      </c>
      <c r="AF799">
        <f>ROUND(IF(Table1_1[[#This Row],[Total_Purchases]]=0,0,(Table1_1[[#This Row],[Total_Spend]]*(Table1_1[[#This Row],[NumCatalogPurchases]]/Table1_1[[#This Row],[Total_Purchases]]))),2)</f>
        <v>408.67</v>
      </c>
      <c r="AG7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799" s="6">
        <f ca="1">YEAR(TODAY())-B799</f>
        <v>54</v>
      </c>
      <c r="AI7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799" t="s">
        <v>39</v>
      </c>
    </row>
    <row r="800" spans="1:36" x14ac:dyDescent="0.3">
      <c r="A800">
        <v>4023</v>
      </c>
      <c r="B800">
        <v>1970</v>
      </c>
      <c r="C800" t="s">
        <v>28</v>
      </c>
      <c r="D800" t="s">
        <v>33</v>
      </c>
      <c r="E800">
        <v>22979</v>
      </c>
      <c r="F800">
        <v>1</v>
      </c>
      <c r="G800">
        <v>0</v>
      </c>
      <c r="H800" s="2" t="str">
        <f ca="1">TEXT(Table1_1[[#This Row],[Dt_Customer]],"yyyy-mm-dd")</f>
        <v>2012-09-06</v>
      </c>
      <c r="I800">
        <v>29</v>
      </c>
      <c r="J800">
        <v>16</v>
      </c>
      <c r="K800">
        <v>17</v>
      </c>
      <c r="L800">
        <v>19</v>
      </c>
      <c r="M800">
        <v>20</v>
      </c>
      <c r="N800">
        <v>21</v>
      </c>
      <c r="O800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f>Table1_1[[#This Row],[MntWines]]+Table1_1[[#This Row],[MntFruits]]+Table1_1[[#This Row],[MntMeatProducts]]+Table1_1[[#This Row],[MntFishProducts]]+Table1_1[[#This Row],[MntSweetProducts]]+Table1_1[[#This Row],[MntGoldProds]]</f>
        <v>115</v>
      </c>
      <c r="AC800">
        <f>Table1_1[[#This Row],[NumWebPurchases]]+Table1_1[[#This Row],[NumCatalogPurchases]]+Table1_1[[#This Row],[NumStorePurchases]]</f>
        <v>7</v>
      </c>
      <c r="AD800">
        <f>ROUND(IF(Table1_1[[#This Row],[Total_Purchases]]=0,0,(Table1_1[[#This Row],[Total_Spend]]*(Table1_1[[#This Row],[NumWebPurchases]]/Table1_1[[#This Row],[Total_Purchases]]))),2)</f>
        <v>49.29</v>
      </c>
      <c r="AE800">
        <f>ROUND(IF(Table1_1[[#This Row],[Total_Purchases]]=0,0,(Table1_1[[#This Row],[Total_Spend]]*(Table1_1[[#This Row],[NumStorePurchases]]/Table1_1[[#This Row],[Total_Purchases]]))),2)</f>
        <v>32.86</v>
      </c>
      <c r="AF800">
        <f>ROUND(IF(Table1_1[[#This Row],[Total_Purchases]]=0,0,(Table1_1[[#This Row],[Total_Spend]]*(Table1_1[[#This Row],[NumCatalogPurchases]]/Table1_1[[#This Row],[Total_Purchases]]))),2)</f>
        <v>32.86</v>
      </c>
      <c r="AG8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0" s="6">
        <f ca="1">YEAR(TODAY())-B800</f>
        <v>56</v>
      </c>
      <c r="AI8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00" t="s">
        <v>30</v>
      </c>
    </row>
    <row r="801" spans="1:36" x14ac:dyDescent="0.3">
      <c r="A801">
        <v>4037</v>
      </c>
      <c r="B801">
        <v>1976</v>
      </c>
      <c r="C801" t="s">
        <v>28</v>
      </c>
      <c r="D801" t="s">
        <v>29</v>
      </c>
      <c r="E801">
        <v>31859</v>
      </c>
      <c r="F801">
        <v>1</v>
      </c>
      <c r="G801">
        <v>0</v>
      </c>
      <c r="H801" s="2" t="str">
        <f ca="1">TEXT(Table1_1[[#This Row],[Dt_Customer]],"yyyy-mm-dd")</f>
        <v>2013-06-14</v>
      </c>
      <c r="I801">
        <v>77</v>
      </c>
      <c r="J801">
        <v>3</v>
      </c>
      <c r="K801">
        <v>1</v>
      </c>
      <c r="L801">
        <v>3</v>
      </c>
      <c r="M801">
        <v>8</v>
      </c>
      <c r="N801">
        <v>0</v>
      </c>
      <c r="O801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801">
        <f>Table1_1[[#This Row],[NumWebPurchases]]+Table1_1[[#This Row],[NumCatalogPurchases]]+Table1_1[[#This Row],[NumStorePurchases]]</f>
        <v>3</v>
      </c>
      <c r="AD801">
        <f>ROUND(IF(Table1_1[[#This Row],[Total_Purchases]]=0,0,(Table1_1[[#This Row],[Total_Spend]]*(Table1_1[[#This Row],[NumWebPurchases]]/Table1_1[[#This Row],[Total_Purchases]]))),2)</f>
        <v>6.67</v>
      </c>
      <c r="AE801">
        <f>ROUND(IF(Table1_1[[#This Row],[Total_Purchases]]=0,0,(Table1_1[[#This Row],[Total_Spend]]*(Table1_1[[#This Row],[NumStorePurchases]]/Table1_1[[#This Row],[Total_Purchases]]))),2)</f>
        <v>13.33</v>
      </c>
      <c r="AF801">
        <f>ROUND(IF(Table1_1[[#This Row],[Total_Purchases]]=0,0,(Table1_1[[#This Row],[Total_Spend]]*(Table1_1[[#This Row],[NumCatalogPurchases]]/Table1_1[[#This Row],[Total_Purchases]]))),2)</f>
        <v>0</v>
      </c>
      <c r="AG8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1" s="6">
        <f ca="1">YEAR(TODAY())-B801</f>
        <v>50</v>
      </c>
      <c r="AI8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01" t="s">
        <v>43</v>
      </c>
    </row>
    <row r="802" spans="1:36" x14ac:dyDescent="0.3">
      <c r="A802">
        <v>4042</v>
      </c>
      <c r="B802">
        <v>1971</v>
      </c>
      <c r="C802" t="s">
        <v>28</v>
      </c>
      <c r="D802" t="s">
        <v>29</v>
      </c>
      <c r="E802">
        <v>43300</v>
      </c>
      <c r="F802">
        <v>0</v>
      </c>
      <c r="G802">
        <v>1</v>
      </c>
      <c r="H802" s="2" t="str">
        <f ca="1">TEXT(Table1_1[[#This Row],[Dt_Customer]],"yyyy-mm-dd")</f>
        <v>2012-10-13</v>
      </c>
      <c r="I802">
        <v>87</v>
      </c>
      <c r="J802">
        <v>91</v>
      </c>
      <c r="K802">
        <v>3</v>
      </c>
      <c r="L802">
        <v>52</v>
      </c>
      <c r="M802">
        <v>2</v>
      </c>
      <c r="N802">
        <v>1</v>
      </c>
      <c r="O80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f>Table1_1[[#This Row],[MntWines]]+Table1_1[[#This Row],[MntFruits]]+Table1_1[[#This Row],[MntMeatProducts]]+Table1_1[[#This Row],[MntFishProducts]]+Table1_1[[#This Row],[MntSweetProducts]]+Table1_1[[#This Row],[MntGoldProds]]</f>
        <v>180</v>
      </c>
      <c r="AC802">
        <f>Table1_1[[#This Row],[NumWebPurchases]]+Table1_1[[#This Row],[NumCatalogPurchases]]+Table1_1[[#This Row],[NumStorePurchases]]</f>
        <v>8</v>
      </c>
      <c r="AD802">
        <f>ROUND(IF(Table1_1[[#This Row],[Total_Purchases]]=0,0,(Table1_1[[#This Row],[Total_Spend]]*(Table1_1[[#This Row],[NumWebPurchases]]/Table1_1[[#This Row],[Total_Purchases]]))),2)</f>
        <v>90</v>
      </c>
      <c r="AE802">
        <f>ROUND(IF(Table1_1[[#This Row],[Total_Purchases]]=0,0,(Table1_1[[#This Row],[Total_Spend]]*(Table1_1[[#This Row],[NumStorePurchases]]/Table1_1[[#This Row],[Total_Purchases]]))),2)</f>
        <v>90</v>
      </c>
      <c r="AF802">
        <f>ROUND(IF(Table1_1[[#This Row],[Total_Purchases]]=0,0,(Table1_1[[#This Row],[Total_Spend]]*(Table1_1[[#This Row],[NumCatalogPurchases]]/Table1_1[[#This Row],[Total_Purchases]]))),2)</f>
        <v>0</v>
      </c>
      <c r="AG8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2" s="6">
        <f ca="1">YEAR(TODAY())-B802</f>
        <v>55</v>
      </c>
      <c r="AI8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02" t="s">
        <v>32</v>
      </c>
    </row>
    <row r="803" spans="1:36" x14ac:dyDescent="0.3">
      <c r="A803">
        <v>4047</v>
      </c>
      <c r="B803">
        <v>1954</v>
      </c>
      <c r="C803" t="s">
        <v>37</v>
      </c>
      <c r="D803" t="s">
        <v>33</v>
      </c>
      <c r="E803">
        <v>65324</v>
      </c>
      <c r="F803">
        <v>0</v>
      </c>
      <c r="G803">
        <v>1</v>
      </c>
      <c r="H803" s="2" t="str">
        <f ca="1">TEXT(Table1_1[[#This Row],[Dt_Customer]],"yyyy-mm-dd")</f>
        <v>2014-01-11</v>
      </c>
      <c r="I803">
        <v>0</v>
      </c>
      <c r="J803">
        <v>384</v>
      </c>
      <c r="K803">
        <v>0</v>
      </c>
      <c r="L803">
        <v>102</v>
      </c>
      <c r="M803">
        <v>21</v>
      </c>
      <c r="N803">
        <v>32</v>
      </c>
      <c r="O803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f>Table1_1[[#This Row],[MntWines]]+Table1_1[[#This Row],[MntFruits]]+Table1_1[[#This Row],[MntMeatProducts]]+Table1_1[[#This Row],[MntFishProducts]]+Table1_1[[#This Row],[MntSweetProducts]]+Table1_1[[#This Row],[MntGoldProds]]</f>
        <v>544</v>
      </c>
      <c r="AC803">
        <f>Table1_1[[#This Row],[NumWebPurchases]]+Table1_1[[#This Row],[NumCatalogPurchases]]+Table1_1[[#This Row],[NumStorePurchases]]</f>
        <v>17</v>
      </c>
      <c r="AD803">
        <f>ROUND(IF(Table1_1[[#This Row],[Total_Purchases]]=0,0,(Table1_1[[#This Row],[Total_Spend]]*(Table1_1[[#This Row],[NumWebPurchases]]/Table1_1[[#This Row],[Total_Purchases]]))),2)</f>
        <v>192</v>
      </c>
      <c r="AE803">
        <f>ROUND(IF(Table1_1[[#This Row],[Total_Purchases]]=0,0,(Table1_1[[#This Row],[Total_Spend]]*(Table1_1[[#This Row],[NumStorePurchases]]/Table1_1[[#This Row],[Total_Purchases]]))),2)</f>
        <v>288</v>
      </c>
      <c r="AF803">
        <f>ROUND(IF(Table1_1[[#This Row],[Total_Purchases]]=0,0,(Table1_1[[#This Row],[Total_Spend]]*(Table1_1[[#This Row],[NumCatalogPurchases]]/Table1_1[[#This Row],[Total_Purchases]]))),2)</f>
        <v>64</v>
      </c>
      <c r="AG8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03" s="6">
        <f ca="1">YEAR(TODAY())-B803</f>
        <v>72</v>
      </c>
      <c r="AI8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03" t="s">
        <v>34</v>
      </c>
    </row>
    <row r="804" spans="1:36" x14ac:dyDescent="0.3">
      <c r="A804">
        <v>4050</v>
      </c>
      <c r="B804">
        <v>1966</v>
      </c>
      <c r="C804" t="s">
        <v>41</v>
      </c>
      <c r="D804" t="s">
        <v>33</v>
      </c>
      <c r="E804">
        <v>49605</v>
      </c>
      <c r="F804">
        <v>0</v>
      </c>
      <c r="G804">
        <v>0</v>
      </c>
      <c r="H804" s="2" t="str">
        <f ca="1">TEXT(Table1_1[[#This Row],[Dt_Customer]],"yyyy-mm-dd")</f>
        <v>2014-06-21</v>
      </c>
      <c r="I804">
        <v>65</v>
      </c>
      <c r="J804">
        <v>42</v>
      </c>
      <c r="K804">
        <v>16</v>
      </c>
      <c r="L804">
        <v>29</v>
      </c>
      <c r="M804">
        <v>12</v>
      </c>
      <c r="N804">
        <v>20</v>
      </c>
      <c r="O804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f>Table1_1[[#This Row],[MntWines]]+Table1_1[[#This Row],[MntFruits]]+Table1_1[[#This Row],[MntMeatProducts]]+Table1_1[[#This Row],[MntFishProducts]]+Table1_1[[#This Row],[MntSweetProducts]]+Table1_1[[#This Row],[MntGoldProds]]</f>
        <v>127</v>
      </c>
      <c r="AC804">
        <f>Table1_1[[#This Row],[NumWebPurchases]]+Table1_1[[#This Row],[NumCatalogPurchases]]+Table1_1[[#This Row],[NumStorePurchases]]</f>
        <v>7</v>
      </c>
      <c r="AD804">
        <f>ROUND(IF(Table1_1[[#This Row],[Total_Purchases]]=0,0,(Table1_1[[#This Row],[Total_Spend]]*(Table1_1[[#This Row],[NumWebPurchases]]/Table1_1[[#This Row],[Total_Purchases]]))),2)</f>
        <v>36.29</v>
      </c>
      <c r="AE804">
        <f>ROUND(IF(Table1_1[[#This Row],[Total_Purchases]]=0,0,(Table1_1[[#This Row],[Total_Spend]]*(Table1_1[[#This Row],[NumStorePurchases]]/Table1_1[[#This Row],[Total_Purchases]]))),2)</f>
        <v>72.569999999999993</v>
      </c>
      <c r="AF804">
        <f>ROUND(IF(Table1_1[[#This Row],[Total_Purchases]]=0,0,(Table1_1[[#This Row],[Total_Spend]]*(Table1_1[[#This Row],[NumCatalogPurchases]]/Table1_1[[#This Row],[Total_Purchases]]))),2)</f>
        <v>18.14</v>
      </c>
      <c r="AG8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4" s="6">
        <f ca="1">YEAR(TODAY())-B804</f>
        <v>60</v>
      </c>
      <c r="AI8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04" t="s">
        <v>32</v>
      </c>
    </row>
    <row r="805" spans="1:36" x14ac:dyDescent="0.3">
      <c r="A805">
        <v>4055</v>
      </c>
      <c r="B805">
        <v>1992</v>
      </c>
      <c r="C805" t="s">
        <v>44</v>
      </c>
      <c r="D805" t="s">
        <v>31</v>
      </c>
      <c r="E805">
        <v>18746</v>
      </c>
      <c r="F805">
        <v>1</v>
      </c>
      <c r="G805">
        <v>0</v>
      </c>
      <c r="H805" s="2" t="str">
        <f ca="1">TEXT(Table1_1[[#This Row],[Dt_Customer]],"yyyy-mm-dd")</f>
        <v>2014-05-29</v>
      </c>
      <c r="I805">
        <v>41</v>
      </c>
      <c r="J805">
        <v>2</v>
      </c>
      <c r="K805">
        <v>10</v>
      </c>
      <c r="L805">
        <v>11</v>
      </c>
      <c r="M805">
        <v>12</v>
      </c>
      <c r="N805">
        <v>9</v>
      </c>
      <c r="O805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805">
        <f>Table1_1[[#This Row],[NumWebPurchases]]+Table1_1[[#This Row],[NumCatalogPurchases]]+Table1_1[[#This Row],[NumStorePurchases]]</f>
        <v>6</v>
      </c>
      <c r="AD805">
        <f>ROUND(IF(Table1_1[[#This Row],[Total_Purchases]]=0,0,(Table1_1[[#This Row],[Total_Spend]]*(Table1_1[[#This Row],[NumWebPurchases]]/Table1_1[[#This Row],[Total_Purchases]]))),2)</f>
        <v>32</v>
      </c>
      <c r="AE805">
        <f>ROUND(IF(Table1_1[[#This Row],[Total_Purchases]]=0,0,(Table1_1[[#This Row],[Total_Spend]]*(Table1_1[[#This Row],[NumStorePurchases]]/Table1_1[[#This Row],[Total_Purchases]]))),2)</f>
        <v>32</v>
      </c>
      <c r="AF805">
        <f>ROUND(IF(Table1_1[[#This Row],[Total_Purchases]]=0,0,(Table1_1[[#This Row],[Total_Spend]]*(Table1_1[[#This Row],[NumCatalogPurchases]]/Table1_1[[#This Row],[Total_Purchases]]))),2)</f>
        <v>0</v>
      </c>
      <c r="AG8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5" s="6">
        <f ca="1">YEAR(TODAY())-B805</f>
        <v>34</v>
      </c>
      <c r="AI8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805" t="s">
        <v>30</v>
      </c>
    </row>
    <row r="806" spans="1:36" x14ac:dyDescent="0.3">
      <c r="A806">
        <v>4058</v>
      </c>
      <c r="B806">
        <v>1955</v>
      </c>
      <c r="C806" t="s">
        <v>37</v>
      </c>
      <c r="D806" t="s">
        <v>31</v>
      </c>
      <c r="E806">
        <v>61284</v>
      </c>
      <c r="F806">
        <v>0</v>
      </c>
      <c r="G806">
        <v>0</v>
      </c>
      <c r="H806" s="2" t="str">
        <f ca="1">TEXT(Table1_1[[#This Row],[Dt_Customer]],"yyyy-mm-dd")</f>
        <v>2013-10-12</v>
      </c>
      <c r="I806">
        <v>76</v>
      </c>
      <c r="J806">
        <v>618</v>
      </c>
      <c r="K806">
        <v>15</v>
      </c>
      <c r="L806">
        <v>106</v>
      </c>
      <c r="M806">
        <v>20</v>
      </c>
      <c r="N806">
        <v>7</v>
      </c>
      <c r="O806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f>Table1_1[[#This Row],[MntWines]]+Table1_1[[#This Row],[MntFruits]]+Table1_1[[#This Row],[MntMeatProducts]]+Table1_1[[#This Row],[MntFishProducts]]+Table1_1[[#This Row],[MntSweetProducts]]+Table1_1[[#This Row],[MntGoldProds]]</f>
        <v>811</v>
      </c>
      <c r="AC806">
        <f>Table1_1[[#This Row],[NumWebPurchases]]+Table1_1[[#This Row],[NumCatalogPurchases]]+Table1_1[[#This Row],[NumStorePurchases]]</f>
        <v>21</v>
      </c>
      <c r="AD806">
        <f>ROUND(IF(Table1_1[[#This Row],[Total_Purchases]]=0,0,(Table1_1[[#This Row],[Total_Spend]]*(Table1_1[[#This Row],[NumWebPurchases]]/Table1_1[[#This Row],[Total_Purchases]]))),2)</f>
        <v>424.81</v>
      </c>
      <c r="AE806">
        <f>ROUND(IF(Table1_1[[#This Row],[Total_Purchases]]=0,0,(Table1_1[[#This Row],[Total_Spend]]*(Table1_1[[#This Row],[NumStorePurchases]]/Table1_1[[#This Row],[Total_Purchases]]))),2)</f>
        <v>308.95</v>
      </c>
      <c r="AF806">
        <f>ROUND(IF(Table1_1[[#This Row],[Total_Purchases]]=0,0,(Table1_1[[#This Row],[Total_Spend]]*(Table1_1[[#This Row],[NumCatalogPurchases]]/Table1_1[[#This Row],[Total_Purchases]]))),2)</f>
        <v>77.239999999999995</v>
      </c>
      <c r="AG8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06" s="6">
        <f ca="1">YEAR(TODAY())-B806</f>
        <v>71</v>
      </c>
      <c r="AI8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06" t="s">
        <v>30</v>
      </c>
    </row>
    <row r="807" spans="1:36" x14ac:dyDescent="0.3">
      <c r="A807">
        <v>4065</v>
      </c>
      <c r="B807">
        <v>1976</v>
      </c>
      <c r="C807" t="s">
        <v>37</v>
      </c>
      <c r="D807" t="s">
        <v>33</v>
      </c>
      <c r="E807">
        <v>49544</v>
      </c>
      <c r="F807">
        <v>1</v>
      </c>
      <c r="G807">
        <v>0</v>
      </c>
      <c r="H807" s="2" t="str">
        <f ca="1">TEXT(Table1_1[[#This Row],[Dt_Customer]],"yyyy-mm-dd")</f>
        <v>2013-02-12</v>
      </c>
      <c r="I807">
        <v>0</v>
      </c>
      <c r="J807">
        <v>308</v>
      </c>
      <c r="K807">
        <v>0</v>
      </c>
      <c r="L807">
        <v>73</v>
      </c>
      <c r="M807">
        <v>0</v>
      </c>
      <c r="N807">
        <v>0</v>
      </c>
      <c r="O807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f>Table1_1[[#This Row],[MntWines]]+Table1_1[[#This Row],[MntFruits]]+Table1_1[[#This Row],[MntMeatProducts]]+Table1_1[[#This Row],[MntFishProducts]]+Table1_1[[#This Row],[MntSweetProducts]]+Table1_1[[#This Row],[MntGoldProds]]</f>
        <v>404</v>
      </c>
      <c r="AC807">
        <f>Table1_1[[#This Row],[NumWebPurchases]]+Table1_1[[#This Row],[NumCatalogPurchases]]+Table1_1[[#This Row],[NumStorePurchases]]</f>
        <v>14</v>
      </c>
      <c r="AD807">
        <f>ROUND(IF(Table1_1[[#This Row],[Total_Purchases]]=0,0,(Table1_1[[#This Row],[Total_Spend]]*(Table1_1[[#This Row],[NumWebPurchases]]/Table1_1[[#This Row],[Total_Purchases]]))),2)</f>
        <v>144.29</v>
      </c>
      <c r="AE807">
        <f>ROUND(IF(Table1_1[[#This Row],[Total_Purchases]]=0,0,(Table1_1[[#This Row],[Total_Spend]]*(Table1_1[[#This Row],[NumStorePurchases]]/Table1_1[[#This Row],[Total_Purchases]]))),2)</f>
        <v>230.86</v>
      </c>
      <c r="AF807">
        <f>ROUND(IF(Table1_1[[#This Row],[Total_Purchases]]=0,0,(Table1_1[[#This Row],[Total_Spend]]*(Table1_1[[#This Row],[NumCatalogPurchases]]/Table1_1[[#This Row],[Total_Purchases]]))),2)</f>
        <v>28.86</v>
      </c>
      <c r="AG8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7" s="6">
        <f ca="1">YEAR(TODAY())-B807</f>
        <v>50</v>
      </c>
      <c r="AI8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07" t="s">
        <v>30</v>
      </c>
    </row>
    <row r="808" spans="1:36" x14ac:dyDescent="0.3">
      <c r="A808">
        <v>4066</v>
      </c>
      <c r="B808">
        <v>1978</v>
      </c>
      <c r="C808" t="s">
        <v>38</v>
      </c>
      <c r="D808" t="s">
        <v>29</v>
      </c>
      <c r="E808">
        <v>21282</v>
      </c>
      <c r="F808">
        <v>1</v>
      </c>
      <c r="G808">
        <v>0</v>
      </c>
      <c r="H808" s="2" t="str">
        <f ca="1">TEXT(Table1_1[[#This Row],[Dt_Customer]],"yyyy-mm-dd")</f>
        <v>2014-05-11</v>
      </c>
      <c r="I808">
        <v>76</v>
      </c>
      <c r="J808">
        <v>1</v>
      </c>
      <c r="K808">
        <v>5</v>
      </c>
      <c r="L808">
        <v>8</v>
      </c>
      <c r="M808">
        <v>4</v>
      </c>
      <c r="N808">
        <v>8</v>
      </c>
      <c r="O808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808">
        <f>Table1_1[[#This Row],[NumWebPurchases]]+Table1_1[[#This Row],[NumCatalogPurchases]]+Table1_1[[#This Row],[NumStorePurchases]]</f>
        <v>5</v>
      </c>
      <c r="AD808">
        <f>ROUND(IF(Table1_1[[#This Row],[Total_Purchases]]=0,0,(Table1_1[[#This Row],[Total_Spend]]*(Table1_1[[#This Row],[NumWebPurchases]]/Table1_1[[#This Row],[Total_Purchases]]))),2)</f>
        <v>18.399999999999999</v>
      </c>
      <c r="AE808">
        <f>ROUND(IF(Table1_1[[#This Row],[Total_Purchases]]=0,0,(Table1_1[[#This Row],[Total_Spend]]*(Table1_1[[#This Row],[NumStorePurchases]]/Table1_1[[#This Row],[Total_Purchases]]))),2)</f>
        <v>18.399999999999999</v>
      </c>
      <c r="AF808">
        <f>ROUND(IF(Table1_1[[#This Row],[Total_Purchases]]=0,0,(Table1_1[[#This Row],[Total_Spend]]*(Table1_1[[#This Row],[NumCatalogPurchases]]/Table1_1[[#This Row],[Total_Purchases]]))),2)</f>
        <v>9.1999999999999993</v>
      </c>
      <c r="AG8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08" s="6">
        <f ca="1">YEAR(TODAY())-B808</f>
        <v>48</v>
      </c>
      <c r="AI8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08" t="s">
        <v>30</v>
      </c>
    </row>
    <row r="809" spans="1:36" x14ac:dyDescent="0.3">
      <c r="A809">
        <v>4070</v>
      </c>
      <c r="B809">
        <v>1969</v>
      </c>
      <c r="C809" t="s">
        <v>37</v>
      </c>
      <c r="D809" t="s">
        <v>33</v>
      </c>
      <c r="E809">
        <v>94871</v>
      </c>
      <c r="F809">
        <v>0</v>
      </c>
      <c r="G809">
        <v>2</v>
      </c>
      <c r="H809" s="2" t="str">
        <f ca="1">TEXT(Table1_1[[#This Row],[Dt_Customer]],"yyyy-mm-dd")</f>
        <v>2012-09-01</v>
      </c>
      <c r="I809">
        <v>99</v>
      </c>
      <c r="J809">
        <v>169</v>
      </c>
      <c r="K809">
        <v>24</v>
      </c>
      <c r="L809">
        <v>553</v>
      </c>
      <c r="M809">
        <v>188</v>
      </c>
      <c r="N809">
        <v>0</v>
      </c>
      <c r="O809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f>Table1_1[[#This Row],[MntWines]]+Table1_1[[#This Row],[MntFruits]]+Table1_1[[#This Row],[MntMeatProducts]]+Table1_1[[#This Row],[MntFishProducts]]+Table1_1[[#This Row],[MntSweetProducts]]+Table1_1[[#This Row],[MntGoldProds]]</f>
        <v>1078</v>
      </c>
      <c r="AC809">
        <f>Table1_1[[#This Row],[NumWebPurchases]]+Table1_1[[#This Row],[NumCatalogPurchases]]+Table1_1[[#This Row],[NumStorePurchases]]</f>
        <v>17</v>
      </c>
      <c r="AD809">
        <f>ROUND(IF(Table1_1[[#This Row],[Total_Purchases]]=0,0,(Table1_1[[#This Row],[Total_Spend]]*(Table1_1[[#This Row],[NumWebPurchases]]/Table1_1[[#This Row],[Total_Purchases]]))),2)</f>
        <v>507.29</v>
      </c>
      <c r="AE809">
        <f>ROUND(IF(Table1_1[[#This Row],[Total_Purchases]]=0,0,(Table1_1[[#This Row],[Total_Spend]]*(Table1_1[[#This Row],[NumStorePurchases]]/Table1_1[[#This Row],[Total_Purchases]]))),2)</f>
        <v>253.65</v>
      </c>
      <c r="AF809">
        <f>ROUND(IF(Table1_1[[#This Row],[Total_Purchases]]=0,0,(Table1_1[[#This Row],[Total_Spend]]*(Table1_1[[#This Row],[NumCatalogPurchases]]/Table1_1[[#This Row],[Total_Purchases]]))),2)</f>
        <v>317.06</v>
      </c>
      <c r="AG8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09" s="6">
        <f ca="1">YEAR(TODAY())-B809</f>
        <v>57</v>
      </c>
      <c r="AI8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09" t="s">
        <v>32</v>
      </c>
    </row>
    <row r="810" spans="1:36" x14ac:dyDescent="0.3">
      <c r="A810">
        <v>4073</v>
      </c>
      <c r="B810">
        <v>1954</v>
      </c>
      <c r="C810" t="s">
        <v>38</v>
      </c>
      <c r="D810" t="s">
        <v>33</v>
      </c>
      <c r="E810">
        <v>63564</v>
      </c>
      <c r="F810">
        <v>0</v>
      </c>
      <c r="G810">
        <v>0</v>
      </c>
      <c r="H810" s="2" t="str">
        <f ca="1">TEXT(Table1_1[[#This Row],[Dt_Customer]],"yyyy-mm-dd")</f>
        <v>2014-01-29</v>
      </c>
      <c r="I810">
        <v>0</v>
      </c>
      <c r="J810">
        <v>769</v>
      </c>
      <c r="K810">
        <v>80</v>
      </c>
      <c r="L810">
        <v>252</v>
      </c>
      <c r="M810">
        <v>15</v>
      </c>
      <c r="N810">
        <v>34</v>
      </c>
      <c r="O810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f>Table1_1[[#This Row],[MntWines]]+Table1_1[[#This Row],[MntFruits]]+Table1_1[[#This Row],[MntMeatProducts]]+Table1_1[[#This Row],[MntFishProducts]]+Table1_1[[#This Row],[MntSweetProducts]]+Table1_1[[#This Row],[MntGoldProds]]</f>
        <v>1215</v>
      </c>
      <c r="AC810">
        <f>Table1_1[[#This Row],[NumWebPurchases]]+Table1_1[[#This Row],[NumCatalogPurchases]]+Table1_1[[#This Row],[NumStorePurchases]]</f>
        <v>27</v>
      </c>
      <c r="AD810">
        <f>ROUND(IF(Table1_1[[#This Row],[Total_Purchases]]=0,0,(Table1_1[[#This Row],[Total_Spend]]*(Table1_1[[#This Row],[NumWebPurchases]]/Table1_1[[#This Row],[Total_Purchases]]))),2)</f>
        <v>450</v>
      </c>
      <c r="AE810">
        <f>ROUND(IF(Table1_1[[#This Row],[Total_Purchases]]=0,0,(Table1_1[[#This Row],[Total_Spend]]*(Table1_1[[#This Row],[NumStorePurchases]]/Table1_1[[#This Row],[Total_Purchases]]))),2)</f>
        <v>315</v>
      </c>
      <c r="AF810">
        <f>ROUND(IF(Table1_1[[#This Row],[Total_Purchases]]=0,0,(Table1_1[[#This Row],[Total_Spend]]*(Table1_1[[#This Row],[NumCatalogPurchases]]/Table1_1[[#This Row],[Total_Purchases]]))),2)</f>
        <v>450</v>
      </c>
      <c r="AG8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10" s="6">
        <f ca="1">YEAR(TODAY())-B810</f>
        <v>72</v>
      </c>
      <c r="AI8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10" t="s">
        <v>39</v>
      </c>
    </row>
    <row r="811" spans="1:36" x14ac:dyDescent="0.3">
      <c r="A811">
        <v>4084</v>
      </c>
      <c r="B811">
        <v>1975</v>
      </c>
      <c r="C811" t="s">
        <v>28</v>
      </c>
      <c r="D811" t="s">
        <v>35</v>
      </c>
      <c r="E811">
        <v>60934</v>
      </c>
      <c r="F811">
        <v>0</v>
      </c>
      <c r="G811">
        <v>1</v>
      </c>
      <c r="H811" s="2" t="str">
        <f ca="1">TEXT(Table1_1[[#This Row],[Dt_Customer]],"yyyy-mm-dd")</f>
        <v>2014-01-17</v>
      </c>
      <c r="I811">
        <v>41</v>
      </c>
      <c r="J811">
        <v>224</v>
      </c>
      <c r="K811">
        <v>155</v>
      </c>
      <c r="L811">
        <v>155</v>
      </c>
      <c r="M811">
        <v>192</v>
      </c>
      <c r="N811">
        <v>93</v>
      </c>
      <c r="O811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f>Table1_1[[#This Row],[MntWines]]+Table1_1[[#This Row],[MntFruits]]+Table1_1[[#This Row],[MntMeatProducts]]+Table1_1[[#This Row],[MntFishProducts]]+Table1_1[[#This Row],[MntSweetProducts]]+Table1_1[[#This Row],[MntGoldProds]]</f>
        <v>873</v>
      </c>
      <c r="AC811">
        <f>Table1_1[[#This Row],[NumWebPurchases]]+Table1_1[[#This Row],[NumCatalogPurchases]]+Table1_1[[#This Row],[NumStorePurchases]]</f>
        <v>21</v>
      </c>
      <c r="AD811">
        <f>ROUND(IF(Table1_1[[#This Row],[Total_Purchases]]=0,0,(Table1_1[[#This Row],[Total_Spend]]*(Table1_1[[#This Row],[NumWebPurchases]]/Table1_1[[#This Row],[Total_Purchases]]))),2)</f>
        <v>249.43</v>
      </c>
      <c r="AE811">
        <f>ROUND(IF(Table1_1[[#This Row],[Total_Purchases]]=0,0,(Table1_1[[#This Row],[Total_Spend]]*(Table1_1[[#This Row],[NumStorePurchases]]/Table1_1[[#This Row],[Total_Purchases]]))),2)</f>
        <v>457.29</v>
      </c>
      <c r="AF811">
        <f>ROUND(IF(Table1_1[[#This Row],[Total_Purchases]]=0,0,(Table1_1[[#This Row],[Total_Spend]]*(Table1_1[[#This Row],[NumCatalogPurchases]]/Table1_1[[#This Row],[Total_Purchases]]))),2)</f>
        <v>166.29</v>
      </c>
      <c r="AG8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11" s="6">
        <f ca="1">YEAR(TODAY())-B811</f>
        <v>51</v>
      </c>
      <c r="AI8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11" t="s">
        <v>32</v>
      </c>
    </row>
    <row r="812" spans="1:36" x14ac:dyDescent="0.3">
      <c r="A812">
        <v>4086</v>
      </c>
      <c r="B812">
        <v>1959</v>
      </c>
      <c r="C812" t="s">
        <v>28</v>
      </c>
      <c r="D812" t="s">
        <v>33</v>
      </c>
      <c r="E812">
        <v>18690</v>
      </c>
      <c r="F812">
        <v>0</v>
      </c>
      <c r="G812">
        <v>0</v>
      </c>
      <c r="H812" s="2" t="str">
        <f ca="1">TEXT(Table1_1[[#This Row],[Dt_Customer]],"yyyy-mm-dd")</f>
        <v>2012-12-28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f>Table1_1[[#This Row],[MntWines]]+Table1_1[[#This Row],[MntFruits]]+Table1_1[[#This Row],[MntMeatProducts]]+Table1_1[[#This Row],[MntFishProducts]]+Table1_1[[#This Row],[MntSweetProducts]]+Table1_1[[#This Row],[MntGoldProds]]</f>
        <v>60</v>
      </c>
      <c r="AC812">
        <f>Table1_1[[#This Row],[NumWebPurchases]]+Table1_1[[#This Row],[NumCatalogPurchases]]+Table1_1[[#This Row],[NumStorePurchases]]</f>
        <v>4</v>
      </c>
      <c r="AD812">
        <f>ROUND(IF(Table1_1[[#This Row],[Total_Purchases]]=0,0,(Table1_1[[#This Row],[Total_Spend]]*(Table1_1[[#This Row],[NumWebPurchases]]/Table1_1[[#This Row],[Total_Purchases]]))),2)</f>
        <v>15</v>
      </c>
      <c r="AE812">
        <f>ROUND(IF(Table1_1[[#This Row],[Total_Purchases]]=0,0,(Table1_1[[#This Row],[Total_Spend]]*(Table1_1[[#This Row],[NumStorePurchases]]/Table1_1[[#This Row],[Total_Purchases]]))),2)</f>
        <v>30</v>
      </c>
      <c r="AF812">
        <f>ROUND(IF(Table1_1[[#This Row],[Total_Purchases]]=0,0,(Table1_1[[#This Row],[Total_Spend]]*(Table1_1[[#This Row],[NumCatalogPurchases]]/Table1_1[[#This Row],[Total_Purchases]]))),2)</f>
        <v>15</v>
      </c>
      <c r="AG81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2" s="6">
        <f ca="1">YEAR(TODAY())-B812</f>
        <v>67</v>
      </c>
      <c r="AI8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12" t="s">
        <v>39</v>
      </c>
    </row>
    <row r="813" spans="1:36" x14ac:dyDescent="0.3">
      <c r="A813">
        <v>4088</v>
      </c>
      <c r="B813">
        <v>1962</v>
      </c>
      <c r="C813" t="s">
        <v>37</v>
      </c>
      <c r="D813" t="s">
        <v>35</v>
      </c>
      <c r="E813">
        <v>31497</v>
      </c>
      <c r="F813">
        <v>0</v>
      </c>
      <c r="G813">
        <v>1</v>
      </c>
      <c r="H813" s="2" t="str">
        <f ca="1">TEXT(Table1_1[[#This Row],[Dt_Customer]],"yyyy-mm-dd")</f>
        <v>2012-12-06</v>
      </c>
      <c r="I813">
        <v>22</v>
      </c>
      <c r="J813">
        <v>108</v>
      </c>
      <c r="K813">
        <v>1</v>
      </c>
      <c r="L813">
        <v>28</v>
      </c>
      <c r="M813">
        <v>13</v>
      </c>
      <c r="N813">
        <v>1</v>
      </c>
      <c r="O813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f>Table1_1[[#This Row],[MntWines]]+Table1_1[[#This Row],[MntFruits]]+Table1_1[[#This Row],[MntMeatProducts]]+Table1_1[[#This Row],[MntFishProducts]]+Table1_1[[#This Row],[MntSweetProducts]]+Table1_1[[#This Row],[MntGoldProds]]</f>
        <v>155</v>
      </c>
      <c r="AC813">
        <f>Table1_1[[#This Row],[NumWebPurchases]]+Table1_1[[#This Row],[NumCatalogPurchases]]+Table1_1[[#This Row],[NumStorePurchases]]</f>
        <v>8</v>
      </c>
      <c r="AD813">
        <f>ROUND(IF(Table1_1[[#This Row],[Total_Purchases]]=0,0,(Table1_1[[#This Row],[Total_Spend]]*(Table1_1[[#This Row],[NumWebPurchases]]/Table1_1[[#This Row],[Total_Purchases]]))),2)</f>
        <v>58.13</v>
      </c>
      <c r="AE813">
        <f>ROUND(IF(Table1_1[[#This Row],[Total_Purchases]]=0,0,(Table1_1[[#This Row],[Total_Spend]]*(Table1_1[[#This Row],[NumStorePurchases]]/Table1_1[[#This Row],[Total_Purchases]]))),2)</f>
        <v>77.5</v>
      </c>
      <c r="AF813">
        <f>ROUND(IF(Table1_1[[#This Row],[Total_Purchases]]=0,0,(Table1_1[[#This Row],[Total_Spend]]*(Table1_1[[#This Row],[NumCatalogPurchases]]/Table1_1[[#This Row],[Total_Purchases]]))),2)</f>
        <v>19.38</v>
      </c>
      <c r="AG8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3" s="6">
        <f ca="1">YEAR(TODAY())-B813</f>
        <v>64</v>
      </c>
      <c r="AI8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13" t="s">
        <v>30</v>
      </c>
    </row>
    <row r="814" spans="1:36" x14ac:dyDescent="0.3">
      <c r="A814">
        <v>4093</v>
      </c>
      <c r="B814">
        <v>1975</v>
      </c>
      <c r="C814" t="s">
        <v>41</v>
      </c>
      <c r="D814" t="s">
        <v>35</v>
      </c>
      <c r="E814">
        <v>53253</v>
      </c>
      <c r="F814">
        <v>1</v>
      </c>
      <c r="G814">
        <v>1</v>
      </c>
      <c r="H814" s="2" t="str">
        <f ca="1">TEXT(Table1_1[[#This Row],[Dt_Customer]],"yyyy-mm-dd")</f>
        <v>2013-02-11</v>
      </c>
      <c r="I814">
        <v>61</v>
      </c>
      <c r="J814">
        <v>216</v>
      </c>
      <c r="K814">
        <v>9</v>
      </c>
      <c r="L814">
        <v>57</v>
      </c>
      <c r="M814">
        <v>20</v>
      </c>
      <c r="N814">
        <v>9</v>
      </c>
      <c r="O814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f>Table1_1[[#This Row],[MntWines]]+Table1_1[[#This Row],[MntFruits]]+Table1_1[[#This Row],[MntMeatProducts]]+Table1_1[[#This Row],[MntFishProducts]]+Table1_1[[#This Row],[MntSweetProducts]]+Table1_1[[#This Row],[MntGoldProds]]</f>
        <v>436</v>
      </c>
      <c r="AC814">
        <f>Table1_1[[#This Row],[NumWebPurchases]]+Table1_1[[#This Row],[NumCatalogPurchases]]+Table1_1[[#This Row],[NumStorePurchases]]</f>
        <v>12</v>
      </c>
      <c r="AD814">
        <f>ROUND(IF(Table1_1[[#This Row],[Total_Purchases]]=0,0,(Table1_1[[#This Row],[Total_Spend]]*(Table1_1[[#This Row],[NumWebPurchases]]/Table1_1[[#This Row],[Total_Purchases]]))),2)</f>
        <v>145.33000000000001</v>
      </c>
      <c r="AE814">
        <f>ROUND(IF(Table1_1[[#This Row],[Total_Purchases]]=0,0,(Table1_1[[#This Row],[Total_Spend]]*(Table1_1[[#This Row],[NumStorePurchases]]/Table1_1[[#This Row],[Total_Purchases]]))),2)</f>
        <v>181.67</v>
      </c>
      <c r="AF814">
        <f>ROUND(IF(Table1_1[[#This Row],[Total_Purchases]]=0,0,(Table1_1[[#This Row],[Total_Spend]]*(Table1_1[[#This Row],[NumCatalogPurchases]]/Table1_1[[#This Row],[Total_Purchases]]))),2)</f>
        <v>109</v>
      </c>
      <c r="AG8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14" s="6">
        <f ca="1">YEAR(TODAY())-B814</f>
        <v>51</v>
      </c>
      <c r="AI8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14" t="s">
        <v>32</v>
      </c>
    </row>
    <row r="815" spans="1:36" x14ac:dyDescent="0.3">
      <c r="A815">
        <v>4094</v>
      </c>
      <c r="B815">
        <v>1961</v>
      </c>
      <c r="C815" t="s">
        <v>28</v>
      </c>
      <c r="D815" t="s">
        <v>33</v>
      </c>
      <c r="E815">
        <v>60544</v>
      </c>
      <c r="F815">
        <v>1</v>
      </c>
      <c r="G815">
        <v>1</v>
      </c>
      <c r="H815" s="2" t="str">
        <f ca="1">TEXT(Table1_1[[#This Row],[Dt_Customer]],"yyyy-mm-dd")</f>
        <v>2012-08-25</v>
      </c>
      <c r="I815">
        <v>92</v>
      </c>
      <c r="J815">
        <v>201</v>
      </c>
      <c r="K815">
        <v>2</v>
      </c>
      <c r="L815">
        <v>43</v>
      </c>
      <c r="M815">
        <v>3</v>
      </c>
      <c r="N815">
        <v>5</v>
      </c>
      <c r="O815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>Table1_1[[#This Row],[MntWines]]+Table1_1[[#This Row],[MntFruits]]+Table1_1[[#This Row],[MntMeatProducts]]+Table1_1[[#This Row],[MntFishProducts]]+Table1_1[[#This Row],[MntSweetProducts]]+Table1_1[[#This Row],[MntGoldProds]]</f>
        <v>289</v>
      </c>
      <c r="AC815">
        <f>Table1_1[[#This Row],[NumWebPurchases]]+Table1_1[[#This Row],[NumCatalogPurchases]]+Table1_1[[#This Row],[NumStorePurchases]]</f>
        <v>11</v>
      </c>
      <c r="AD815">
        <f>ROUND(IF(Table1_1[[#This Row],[Total_Purchases]]=0,0,(Table1_1[[#This Row],[Total_Spend]]*(Table1_1[[#This Row],[NumWebPurchases]]/Table1_1[[#This Row],[Total_Purchases]]))),2)</f>
        <v>131.36000000000001</v>
      </c>
      <c r="AE815">
        <f>ROUND(IF(Table1_1[[#This Row],[Total_Purchases]]=0,0,(Table1_1[[#This Row],[Total_Spend]]*(Table1_1[[#This Row],[NumStorePurchases]]/Table1_1[[#This Row],[Total_Purchases]]))),2)</f>
        <v>131.36000000000001</v>
      </c>
      <c r="AF815">
        <f>ROUND(IF(Table1_1[[#This Row],[Total_Purchases]]=0,0,(Table1_1[[#This Row],[Total_Spend]]*(Table1_1[[#This Row],[NumCatalogPurchases]]/Table1_1[[#This Row],[Total_Purchases]]))),2)</f>
        <v>26.27</v>
      </c>
      <c r="AG8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15" s="6">
        <f ca="1">YEAR(TODAY())-B815</f>
        <v>65</v>
      </c>
      <c r="AI8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15" t="s">
        <v>36</v>
      </c>
    </row>
    <row r="816" spans="1:36" x14ac:dyDescent="0.3">
      <c r="A816">
        <v>4095</v>
      </c>
      <c r="B816">
        <v>1971</v>
      </c>
      <c r="C816" t="s">
        <v>28</v>
      </c>
      <c r="D816" t="s">
        <v>33</v>
      </c>
      <c r="E816">
        <v>37150</v>
      </c>
      <c r="F816">
        <v>1</v>
      </c>
      <c r="G816">
        <v>0</v>
      </c>
      <c r="H816" s="2" t="str">
        <f ca="1">TEXT(Table1_1[[#This Row],[Dt_Customer]],"yyyy-mm-dd")</f>
        <v>2012-09-11</v>
      </c>
      <c r="I816">
        <v>80</v>
      </c>
      <c r="J816">
        <v>167</v>
      </c>
      <c r="K816">
        <v>37</v>
      </c>
      <c r="L816">
        <v>64</v>
      </c>
      <c r="M816">
        <v>49</v>
      </c>
      <c r="N816">
        <v>34</v>
      </c>
      <c r="O816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f>Table1_1[[#This Row],[MntWines]]+Table1_1[[#This Row],[MntFruits]]+Table1_1[[#This Row],[MntMeatProducts]]+Table1_1[[#This Row],[MntFishProducts]]+Table1_1[[#This Row],[MntSweetProducts]]+Table1_1[[#This Row],[MntGoldProds]]</f>
        <v>467</v>
      </c>
      <c r="AC816">
        <f>Table1_1[[#This Row],[NumWebPurchases]]+Table1_1[[#This Row],[NumCatalogPurchases]]+Table1_1[[#This Row],[NumStorePurchases]]</f>
        <v>13</v>
      </c>
      <c r="AD816">
        <f>ROUND(IF(Table1_1[[#This Row],[Total_Purchases]]=0,0,(Table1_1[[#This Row],[Total_Spend]]*(Table1_1[[#This Row],[NumWebPurchases]]/Table1_1[[#This Row],[Total_Purchases]]))),2)</f>
        <v>143.69</v>
      </c>
      <c r="AE816">
        <f>ROUND(IF(Table1_1[[#This Row],[Total_Purchases]]=0,0,(Table1_1[[#This Row],[Total_Spend]]*(Table1_1[[#This Row],[NumStorePurchases]]/Table1_1[[#This Row],[Total_Purchases]]))),2)</f>
        <v>215.54</v>
      </c>
      <c r="AF816">
        <f>ROUND(IF(Table1_1[[#This Row],[Total_Purchases]]=0,0,(Table1_1[[#This Row],[Total_Spend]]*(Table1_1[[#This Row],[NumCatalogPurchases]]/Table1_1[[#This Row],[Total_Purchases]]))),2)</f>
        <v>107.77</v>
      </c>
      <c r="AG8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6" s="6">
        <f ca="1">YEAR(TODAY())-B816</f>
        <v>55</v>
      </c>
      <c r="AI8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16" t="s">
        <v>34</v>
      </c>
    </row>
    <row r="817" spans="1:36" x14ac:dyDescent="0.3">
      <c r="A817">
        <v>4096</v>
      </c>
      <c r="B817">
        <v>1968</v>
      </c>
      <c r="C817" t="s">
        <v>41</v>
      </c>
      <c r="D817" t="s">
        <v>29</v>
      </c>
      <c r="E817">
        <v>41335</v>
      </c>
      <c r="F817">
        <v>1</v>
      </c>
      <c r="G817">
        <v>0</v>
      </c>
      <c r="H817" s="2" t="str">
        <f ca="1">TEXT(Table1_1[[#This Row],[Dt_Customer]],"yyyy-mm-dd")</f>
        <v>2013-12-26</v>
      </c>
      <c r="I817">
        <v>24</v>
      </c>
      <c r="J817">
        <v>112</v>
      </c>
      <c r="K817">
        <v>19</v>
      </c>
      <c r="L817">
        <v>21</v>
      </c>
      <c r="M817">
        <v>16</v>
      </c>
      <c r="N817">
        <v>14</v>
      </c>
      <c r="O817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f>Table1_1[[#This Row],[MntWines]]+Table1_1[[#This Row],[MntFruits]]+Table1_1[[#This Row],[MntMeatProducts]]+Table1_1[[#This Row],[MntFishProducts]]+Table1_1[[#This Row],[MntSweetProducts]]+Table1_1[[#This Row],[MntGoldProds]]</f>
        <v>187</v>
      </c>
      <c r="AC817">
        <f>Table1_1[[#This Row],[NumWebPurchases]]+Table1_1[[#This Row],[NumCatalogPurchases]]+Table1_1[[#This Row],[NumStorePurchases]]</f>
        <v>9</v>
      </c>
      <c r="AD817">
        <f>ROUND(IF(Table1_1[[#This Row],[Total_Purchases]]=0,0,(Table1_1[[#This Row],[Total_Spend]]*(Table1_1[[#This Row],[NumWebPurchases]]/Table1_1[[#This Row],[Total_Purchases]]))),2)</f>
        <v>83.11</v>
      </c>
      <c r="AE817">
        <f>ROUND(IF(Table1_1[[#This Row],[Total_Purchases]]=0,0,(Table1_1[[#This Row],[Total_Spend]]*(Table1_1[[#This Row],[NumStorePurchases]]/Table1_1[[#This Row],[Total_Purchases]]))),2)</f>
        <v>83.11</v>
      </c>
      <c r="AF817">
        <f>ROUND(IF(Table1_1[[#This Row],[Total_Purchases]]=0,0,(Table1_1[[#This Row],[Total_Spend]]*(Table1_1[[#This Row],[NumCatalogPurchases]]/Table1_1[[#This Row],[Total_Purchases]]))),2)</f>
        <v>20.78</v>
      </c>
      <c r="AG8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7" s="6">
        <f ca="1">YEAR(TODAY())-B817</f>
        <v>58</v>
      </c>
      <c r="AI8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17" t="s">
        <v>34</v>
      </c>
    </row>
    <row r="818" spans="1:36" x14ac:dyDescent="0.3">
      <c r="A818">
        <v>4098</v>
      </c>
      <c r="B818">
        <v>1973</v>
      </c>
      <c r="C818" t="s">
        <v>28</v>
      </c>
      <c r="D818" t="s">
        <v>33</v>
      </c>
      <c r="E818">
        <v>24639</v>
      </c>
      <c r="F818">
        <v>1</v>
      </c>
      <c r="G818">
        <v>1</v>
      </c>
      <c r="H818" s="2" t="str">
        <f ca="1">TEXT(Table1_1[[#This Row],[Dt_Customer]],"yyyy-mm-dd")</f>
        <v>2014-01-28</v>
      </c>
      <c r="I818">
        <v>3</v>
      </c>
      <c r="J818">
        <v>20</v>
      </c>
      <c r="K818">
        <v>3</v>
      </c>
      <c r="L818">
        <v>16</v>
      </c>
      <c r="M818">
        <v>0</v>
      </c>
      <c r="N818">
        <v>4</v>
      </c>
      <c r="O818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818">
        <f>Table1_1[[#This Row],[NumWebPurchases]]+Table1_1[[#This Row],[NumCatalogPurchases]]+Table1_1[[#This Row],[NumStorePurchases]]</f>
        <v>6</v>
      </c>
      <c r="AD818">
        <f>ROUND(IF(Table1_1[[#This Row],[Total_Purchases]]=0,0,(Table1_1[[#This Row],[Total_Spend]]*(Table1_1[[#This Row],[NumWebPurchases]]/Table1_1[[#This Row],[Total_Purchases]]))),2)</f>
        <v>14.67</v>
      </c>
      <c r="AE818">
        <f>ROUND(IF(Table1_1[[#This Row],[Total_Purchases]]=0,0,(Table1_1[[#This Row],[Total_Spend]]*(Table1_1[[#This Row],[NumStorePurchases]]/Table1_1[[#This Row],[Total_Purchases]]))),2)</f>
        <v>29.33</v>
      </c>
      <c r="AF818">
        <f>ROUND(IF(Table1_1[[#This Row],[Total_Purchases]]=0,0,(Table1_1[[#This Row],[Total_Spend]]*(Table1_1[[#This Row],[NumCatalogPurchases]]/Table1_1[[#This Row],[Total_Purchases]]))),2)</f>
        <v>0</v>
      </c>
      <c r="AG8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8" s="6">
        <f ca="1">YEAR(TODAY())-B818</f>
        <v>53</v>
      </c>
      <c r="AI8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18" t="s">
        <v>36</v>
      </c>
    </row>
    <row r="819" spans="1:36" x14ac:dyDescent="0.3">
      <c r="A819">
        <v>4099</v>
      </c>
      <c r="B819">
        <v>1972</v>
      </c>
      <c r="C819" t="s">
        <v>28</v>
      </c>
      <c r="D819" t="s">
        <v>33</v>
      </c>
      <c r="E819">
        <v>30675</v>
      </c>
      <c r="F819">
        <v>1</v>
      </c>
      <c r="G819">
        <v>0</v>
      </c>
      <c r="H819" s="2" t="str">
        <f ca="1">TEXT(Table1_1[[#This Row],[Dt_Customer]],"yyyy-mm-dd")</f>
        <v>2012-11-12</v>
      </c>
      <c r="I819">
        <v>14</v>
      </c>
      <c r="J819">
        <v>10</v>
      </c>
      <c r="K819">
        <v>2</v>
      </c>
      <c r="L819">
        <v>16</v>
      </c>
      <c r="M819">
        <v>11</v>
      </c>
      <c r="N819">
        <v>2</v>
      </c>
      <c r="O819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819">
        <f>Table1_1[[#This Row],[NumWebPurchases]]+Table1_1[[#This Row],[NumCatalogPurchases]]+Table1_1[[#This Row],[NumStorePurchases]]</f>
        <v>4</v>
      </c>
      <c r="AD819">
        <f>ROUND(IF(Table1_1[[#This Row],[Total_Purchases]]=0,0,(Table1_1[[#This Row],[Total_Spend]]*(Table1_1[[#This Row],[NumWebPurchases]]/Table1_1[[#This Row],[Total_Purchases]]))),2)</f>
        <v>15.5</v>
      </c>
      <c r="AE819">
        <f>ROUND(IF(Table1_1[[#This Row],[Total_Purchases]]=0,0,(Table1_1[[#This Row],[Total_Spend]]*(Table1_1[[#This Row],[NumStorePurchases]]/Table1_1[[#This Row],[Total_Purchases]]))),2)</f>
        <v>46.5</v>
      </c>
      <c r="AF819">
        <f>ROUND(IF(Table1_1[[#This Row],[Total_Purchases]]=0,0,(Table1_1[[#This Row],[Total_Spend]]*(Table1_1[[#This Row],[NumCatalogPurchases]]/Table1_1[[#This Row],[Total_Purchases]]))),2)</f>
        <v>0</v>
      </c>
      <c r="AG8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19" s="6">
        <f ca="1">YEAR(TODAY())-B819</f>
        <v>54</v>
      </c>
      <c r="AI8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19" t="s">
        <v>30</v>
      </c>
    </row>
    <row r="820" spans="1:36" x14ac:dyDescent="0.3">
      <c r="A820">
        <v>4102</v>
      </c>
      <c r="B820">
        <v>1975</v>
      </c>
      <c r="C820" t="s">
        <v>38</v>
      </c>
      <c r="D820" t="s">
        <v>33</v>
      </c>
      <c r="E820">
        <v>37284</v>
      </c>
      <c r="F820">
        <v>1</v>
      </c>
      <c r="G820">
        <v>1</v>
      </c>
      <c r="H820" s="2" t="str">
        <f ca="1">TEXT(Table1_1[[#This Row],[Dt_Customer]],"yyyy-mm-dd")</f>
        <v>2013-03-29</v>
      </c>
      <c r="I820">
        <v>46</v>
      </c>
      <c r="J820">
        <v>11</v>
      </c>
      <c r="K820">
        <v>1</v>
      </c>
      <c r="L820">
        <v>2</v>
      </c>
      <c r="M820">
        <v>2</v>
      </c>
      <c r="N820">
        <v>1</v>
      </c>
      <c r="O820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820">
        <f>Table1_1[[#This Row],[NumWebPurchases]]+Table1_1[[#This Row],[NumCatalogPurchases]]+Table1_1[[#This Row],[NumStorePurchases]]</f>
        <v>3</v>
      </c>
      <c r="AD820">
        <f>ROUND(IF(Table1_1[[#This Row],[Total_Purchases]]=0,0,(Table1_1[[#This Row],[Total_Spend]]*(Table1_1[[#This Row],[NumWebPurchases]]/Table1_1[[#This Row],[Total_Purchases]]))),2)</f>
        <v>0</v>
      </c>
      <c r="AE820">
        <f>ROUND(IF(Table1_1[[#This Row],[Total_Purchases]]=0,0,(Table1_1[[#This Row],[Total_Spend]]*(Table1_1[[#This Row],[NumStorePurchases]]/Table1_1[[#This Row],[Total_Purchases]]))),2)</f>
        <v>23</v>
      </c>
      <c r="AF820">
        <f>ROUND(IF(Table1_1[[#This Row],[Total_Purchases]]=0,0,(Table1_1[[#This Row],[Total_Spend]]*(Table1_1[[#This Row],[NumCatalogPurchases]]/Table1_1[[#This Row],[Total_Purchases]]))),2)</f>
        <v>0</v>
      </c>
      <c r="AG8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20" s="6">
        <f ca="1">YEAR(TODAY())-B820</f>
        <v>51</v>
      </c>
      <c r="AI8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20" t="s">
        <v>30</v>
      </c>
    </row>
    <row r="821" spans="1:36" x14ac:dyDescent="0.3">
      <c r="A821">
        <v>4107</v>
      </c>
      <c r="B821">
        <v>1948</v>
      </c>
      <c r="C821" t="s">
        <v>37</v>
      </c>
      <c r="D821" t="s">
        <v>35</v>
      </c>
      <c r="E821">
        <v>46681</v>
      </c>
      <c r="F821">
        <v>0</v>
      </c>
      <c r="G821">
        <v>2</v>
      </c>
      <c r="H821" s="2" t="str">
        <f ca="1">TEXT(Table1_1[[#This Row],[Dt_Customer]],"yyyy-mm-dd")</f>
        <v>2013-10-08</v>
      </c>
      <c r="I821">
        <v>52</v>
      </c>
      <c r="J821">
        <v>269</v>
      </c>
      <c r="K821">
        <v>15</v>
      </c>
      <c r="L821">
        <v>69</v>
      </c>
      <c r="M821">
        <v>15</v>
      </c>
      <c r="N821">
        <v>19</v>
      </c>
      <c r="O821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f>Table1_1[[#This Row],[MntWines]]+Table1_1[[#This Row],[MntFruits]]+Table1_1[[#This Row],[MntMeatProducts]]+Table1_1[[#This Row],[MntFishProducts]]+Table1_1[[#This Row],[MntSweetProducts]]+Table1_1[[#This Row],[MntGoldProds]]</f>
        <v>425</v>
      </c>
      <c r="AC821">
        <f>Table1_1[[#This Row],[NumWebPurchases]]+Table1_1[[#This Row],[NumCatalogPurchases]]+Table1_1[[#This Row],[NumStorePurchases]]</f>
        <v>14</v>
      </c>
      <c r="AD821">
        <f>ROUND(IF(Table1_1[[#This Row],[Total_Purchases]]=0,0,(Table1_1[[#This Row],[Total_Spend]]*(Table1_1[[#This Row],[NumWebPurchases]]/Table1_1[[#This Row],[Total_Purchases]]))),2)</f>
        <v>121.43</v>
      </c>
      <c r="AE821">
        <f>ROUND(IF(Table1_1[[#This Row],[Total_Purchases]]=0,0,(Table1_1[[#This Row],[Total_Spend]]*(Table1_1[[#This Row],[NumStorePurchases]]/Table1_1[[#This Row],[Total_Purchases]]))),2)</f>
        <v>121.43</v>
      </c>
      <c r="AF821">
        <f>ROUND(IF(Table1_1[[#This Row],[Total_Purchases]]=0,0,(Table1_1[[#This Row],[Total_Spend]]*(Table1_1[[#This Row],[NumCatalogPurchases]]/Table1_1[[#This Row],[Total_Purchases]]))),2)</f>
        <v>182.14</v>
      </c>
      <c r="AG8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21" s="6">
        <f ca="1">YEAR(TODAY())-B821</f>
        <v>78</v>
      </c>
      <c r="AI8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21" t="s">
        <v>30</v>
      </c>
    </row>
    <row r="822" spans="1:36" x14ac:dyDescent="0.3">
      <c r="A822">
        <v>4114</v>
      </c>
      <c r="B822">
        <v>1964</v>
      </c>
      <c r="C822" t="s">
        <v>41</v>
      </c>
      <c r="D822" t="s">
        <v>33</v>
      </c>
      <c r="E822">
        <v>79143</v>
      </c>
      <c r="F822">
        <v>0</v>
      </c>
      <c r="G822">
        <v>0</v>
      </c>
      <c r="H822" s="2" t="str">
        <f ca="1">TEXT(Table1_1[[#This Row],[Dt_Customer]],"yyyy-mm-dd")</f>
        <v>2012-08-11</v>
      </c>
      <c r="I822">
        <v>2</v>
      </c>
      <c r="J822">
        <v>650</v>
      </c>
      <c r="K822">
        <v>37</v>
      </c>
      <c r="L822">
        <v>780</v>
      </c>
      <c r="M822">
        <v>27</v>
      </c>
      <c r="N822">
        <v>167</v>
      </c>
      <c r="O82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>Table1_1[[#This Row],[MntWines]]+Table1_1[[#This Row],[MntFruits]]+Table1_1[[#This Row],[MntMeatProducts]]+Table1_1[[#This Row],[MntFishProducts]]+Table1_1[[#This Row],[MntSweetProducts]]+Table1_1[[#This Row],[MntGoldProds]]</f>
        <v>1693</v>
      </c>
      <c r="AC822">
        <f>Table1_1[[#This Row],[NumWebPurchases]]+Table1_1[[#This Row],[NumCatalogPurchases]]+Table1_1[[#This Row],[NumStorePurchases]]</f>
        <v>28</v>
      </c>
      <c r="AD822">
        <f>ROUND(IF(Table1_1[[#This Row],[Total_Purchases]]=0,0,(Table1_1[[#This Row],[Total_Spend]]*(Table1_1[[#This Row],[NumWebPurchases]]/Table1_1[[#This Row],[Total_Purchases]]))),2)</f>
        <v>362.79</v>
      </c>
      <c r="AE822">
        <f>ROUND(IF(Table1_1[[#This Row],[Total_Purchases]]=0,0,(Table1_1[[#This Row],[Total_Spend]]*(Table1_1[[#This Row],[NumStorePurchases]]/Table1_1[[#This Row],[Total_Purchases]]))),2)</f>
        <v>786.04</v>
      </c>
      <c r="AF822">
        <f>ROUND(IF(Table1_1[[#This Row],[Total_Purchases]]=0,0,(Table1_1[[#This Row],[Total_Spend]]*(Table1_1[[#This Row],[NumCatalogPurchases]]/Table1_1[[#This Row],[Total_Purchases]]))),2)</f>
        <v>544.17999999999995</v>
      </c>
      <c r="AG8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22" s="6">
        <f ca="1">YEAR(TODAY())-B822</f>
        <v>62</v>
      </c>
      <c r="AI8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22" t="s">
        <v>36</v>
      </c>
    </row>
    <row r="823" spans="1:36" x14ac:dyDescent="0.3">
      <c r="A823">
        <v>4119</v>
      </c>
      <c r="B823">
        <v>1963</v>
      </c>
      <c r="C823" t="s">
        <v>41</v>
      </c>
      <c r="D823" t="s">
        <v>35</v>
      </c>
      <c r="E823">
        <v>38620</v>
      </c>
      <c r="F823">
        <v>0</v>
      </c>
      <c r="G823">
        <v>0</v>
      </c>
      <c r="H823" s="2" t="str">
        <f ca="1">TEXT(Table1_1[[#This Row],[Dt_Customer]],"yyyy-mm-dd")</f>
        <v>2013-05-11</v>
      </c>
      <c r="I823">
        <v>56</v>
      </c>
      <c r="J823">
        <v>112</v>
      </c>
      <c r="K823">
        <v>17</v>
      </c>
      <c r="L823">
        <v>44</v>
      </c>
      <c r="M823">
        <v>34</v>
      </c>
      <c r="N823">
        <v>22</v>
      </c>
      <c r="O823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f>Table1_1[[#This Row],[MntWines]]+Table1_1[[#This Row],[MntFruits]]+Table1_1[[#This Row],[MntMeatProducts]]+Table1_1[[#This Row],[MntFishProducts]]+Table1_1[[#This Row],[MntSweetProducts]]+Table1_1[[#This Row],[MntGoldProds]]</f>
        <v>318</v>
      </c>
      <c r="AC823">
        <f>Table1_1[[#This Row],[NumWebPurchases]]+Table1_1[[#This Row],[NumCatalogPurchases]]+Table1_1[[#This Row],[NumStorePurchases]]</f>
        <v>10</v>
      </c>
      <c r="AD823">
        <f>ROUND(IF(Table1_1[[#This Row],[Total_Purchases]]=0,0,(Table1_1[[#This Row],[Total_Spend]]*(Table1_1[[#This Row],[NumWebPurchases]]/Table1_1[[#This Row],[Total_Purchases]]))),2)</f>
        <v>63.6</v>
      </c>
      <c r="AE823">
        <f>ROUND(IF(Table1_1[[#This Row],[Total_Purchases]]=0,0,(Table1_1[[#This Row],[Total_Spend]]*(Table1_1[[#This Row],[NumStorePurchases]]/Table1_1[[#This Row],[Total_Purchases]]))),2)</f>
        <v>95.4</v>
      </c>
      <c r="AF823">
        <f>ROUND(IF(Table1_1[[#This Row],[Total_Purchases]]=0,0,(Table1_1[[#This Row],[Total_Spend]]*(Table1_1[[#This Row],[NumCatalogPurchases]]/Table1_1[[#This Row],[Total_Purchases]]))),2)</f>
        <v>159</v>
      </c>
      <c r="AG8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23" s="6">
        <f ca="1">YEAR(TODAY())-B823</f>
        <v>63</v>
      </c>
      <c r="AI8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23" t="s">
        <v>39</v>
      </c>
    </row>
    <row r="824" spans="1:36" x14ac:dyDescent="0.3">
      <c r="A824">
        <v>4120</v>
      </c>
      <c r="B824">
        <v>1975</v>
      </c>
      <c r="C824" t="s">
        <v>38</v>
      </c>
      <c r="D824" t="s">
        <v>31</v>
      </c>
      <c r="E824">
        <v>49514</v>
      </c>
      <c r="F824">
        <v>1</v>
      </c>
      <c r="G824">
        <v>0</v>
      </c>
      <c r="H824" s="2" t="str">
        <f ca="1">TEXT(Table1_1[[#This Row],[Dt_Customer]],"yyyy-mm-dd")</f>
        <v>2013-12-17</v>
      </c>
      <c r="I824">
        <v>61</v>
      </c>
      <c r="J824">
        <v>88</v>
      </c>
      <c r="K824">
        <v>39</v>
      </c>
      <c r="L824">
        <v>78</v>
      </c>
      <c r="M824">
        <v>58</v>
      </c>
      <c r="N824">
        <v>13</v>
      </c>
      <c r="O824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f>Table1_1[[#This Row],[MntWines]]+Table1_1[[#This Row],[MntFruits]]+Table1_1[[#This Row],[MntMeatProducts]]+Table1_1[[#This Row],[MntFishProducts]]+Table1_1[[#This Row],[MntSweetProducts]]+Table1_1[[#This Row],[MntGoldProds]]</f>
        <v>369</v>
      </c>
      <c r="AC824">
        <f>Table1_1[[#This Row],[NumWebPurchases]]+Table1_1[[#This Row],[NumCatalogPurchases]]+Table1_1[[#This Row],[NumStorePurchases]]</f>
        <v>11</v>
      </c>
      <c r="AD824">
        <f>ROUND(IF(Table1_1[[#This Row],[Total_Purchases]]=0,0,(Table1_1[[#This Row],[Total_Spend]]*(Table1_1[[#This Row],[NumWebPurchases]]/Table1_1[[#This Row],[Total_Purchases]]))),2)</f>
        <v>201.27</v>
      </c>
      <c r="AE824">
        <f>ROUND(IF(Table1_1[[#This Row],[Total_Purchases]]=0,0,(Table1_1[[#This Row],[Total_Spend]]*(Table1_1[[#This Row],[NumStorePurchases]]/Table1_1[[#This Row],[Total_Purchases]]))),2)</f>
        <v>134.18</v>
      </c>
      <c r="AF824">
        <f>ROUND(IF(Table1_1[[#This Row],[Total_Purchases]]=0,0,(Table1_1[[#This Row],[Total_Spend]]*(Table1_1[[#This Row],[NumCatalogPurchases]]/Table1_1[[#This Row],[Total_Purchases]]))),2)</f>
        <v>33.549999999999997</v>
      </c>
      <c r="AG8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24" s="6">
        <f ca="1">YEAR(TODAY())-B824</f>
        <v>51</v>
      </c>
      <c r="AI8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24" t="s">
        <v>40</v>
      </c>
    </row>
    <row r="825" spans="1:36" x14ac:dyDescent="0.3">
      <c r="A825">
        <v>4122</v>
      </c>
      <c r="B825">
        <v>1975</v>
      </c>
      <c r="C825" t="s">
        <v>28</v>
      </c>
      <c r="D825" t="s">
        <v>33</v>
      </c>
      <c r="E825">
        <v>79205</v>
      </c>
      <c r="F825">
        <v>0</v>
      </c>
      <c r="G825">
        <v>0</v>
      </c>
      <c r="H825" s="2" t="str">
        <f ca="1">TEXT(Table1_1[[#This Row],[Dt_Customer]],"yyyy-mm-dd")</f>
        <v>2012-08-29</v>
      </c>
      <c r="I825">
        <v>73</v>
      </c>
      <c r="J825">
        <v>504</v>
      </c>
      <c r="K825">
        <v>23</v>
      </c>
      <c r="L825">
        <v>117</v>
      </c>
      <c r="M825">
        <v>179</v>
      </c>
      <c r="N825">
        <v>28</v>
      </c>
      <c r="O825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f>Table1_1[[#This Row],[MntWines]]+Table1_1[[#This Row],[MntFruits]]+Table1_1[[#This Row],[MntMeatProducts]]+Table1_1[[#This Row],[MntFishProducts]]+Table1_1[[#This Row],[MntSweetProducts]]+Table1_1[[#This Row],[MntGoldProds]]</f>
        <v>895</v>
      </c>
      <c r="AC825">
        <f>Table1_1[[#This Row],[NumWebPurchases]]+Table1_1[[#This Row],[NumCatalogPurchases]]+Table1_1[[#This Row],[NumStorePurchases]]</f>
        <v>15</v>
      </c>
      <c r="AD825">
        <f>ROUND(IF(Table1_1[[#This Row],[Total_Purchases]]=0,0,(Table1_1[[#This Row],[Total_Spend]]*(Table1_1[[#This Row],[NumWebPurchases]]/Table1_1[[#This Row],[Total_Purchases]]))),2)</f>
        <v>358</v>
      </c>
      <c r="AE825">
        <f>ROUND(IF(Table1_1[[#This Row],[Total_Purchases]]=0,0,(Table1_1[[#This Row],[Total_Spend]]*(Table1_1[[#This Row],[NumStorePurchases]]/Table1_1[[#This Row],[Total_Purchases]]))),2)</f>
        <v>238.67</v>
      </c>
      <c r="AF825">
        <f>ROUND(IF(Table1_1[[#This Row],[Total_Purchases]]=0,0,(Table1_1[[#This Row],[Total_Spend]]*(Table1_1[[#This Row],[NumCatalogPurchases]]/Table1_1[[#This Row],[Total_Purchases]]))),2)</f>
        <v>298.33</v>
      </c>
      <c r="AG8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25" s="6">
        <f ca="1">YEAR(TODAY())-B825</f>
        <v>51</v>
      </c>
      <c r="AI8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25" t="s">
        <v>30</v>
      </c>
    </row>
    <row r="826" spans="1:36" x14ac:dyDescent="0.3">
      <c r="A826">
        <v>4127</v>
      </c>
      <c r="B826">
        <v>1967</v>
      </c>
      <c r="C826" t="s">
        <v>37</v>
      </c>
      <c r="D826" t="s">
        <v>33</v>
      </c>
      <c r="E826">
        <v>77766</v>
      </c>
      <c r="F826">
        <v>0</v>
      </c>
      <c r="G826">
        <v>1</v>
      </c>
      <c r="H826" s="2" t="str">
        <f ca="1">TEXT(Table1_1[[#This Row],[Dt_Customer]],"yyyy-mm-dd")</f>
        <v>2013-02-22</v>
      </c>
      <c r="I826">
        <v>97</v>
      </c>
      <c r="J826">
        <v>1004</v>
      </c>
      <c r="K826">
        <v>59</v>
      </c>
      <c r="L826">
        <v>265</v>
      </c>
      <c r="M826">
        <v>115</v>
      </c>
      <c r="N826">
        <v>59</v>
      </c>
      <c r="O826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f>Table1_1[[#This Row],[MntWines]]+Table1_1[[#This Row],[MntFruits]]+Table1_1[[#This Row],[MntMeatProducts]]+Table1_1[[#This Row],[MntFishProducts]]+Table1_1[[#This Row],[MntSweetProducts]]+Table1_1[[#This Row],[MntGoldProds]]</f>
        <v>1529</v>
      </c>
      <c r="AC826">
        <f>Table1_1[[#This Row],[NumWebPurchases]]+Table1_1[[#This Row],[NumCatalogPurchases]]+Table1_1[[#This Row],[NumStorePurchases]]</f>
        <v>32</v>
      </c>
      <c r="AD826">
        <f>ROUND(IF(Table1_1[[#This Row],[Total_Purchases]]=0,0,(Table1_1[[#This Row],[Total_Spend]]*(Table1_1[[#This Row],[NumWebPurchases]]/Table1_1[[#This Row],[Total_Purchases]]))),2)</f>
        <v>525.59</v>
      </c>
      <c r="AE826">
        <f>ROUND(IF(Table1_1[[#This Row],[Total_Purchases]]=0,0,(Table1_1[[#This Row],[Total_Spend]]*(Table1_1[[#This Row],[NumStorePurchases]]/Table1_1[[#This Row],[Total_Purchases]]))),2)</f>
        <v>525.59</v>
      </c>
      <c r="AF826">
        <f>ROUND(IF(Table1_1[[#This Row],[Total_Purchases]]=0,0,(Table1_1[[#This Row],[Total_Spend]]*(Table1_1[[#This Row],[NumCatalogPurchases]]/Table1_1[[#This Row],[Total_Purchases]]))),2)</f>
        <v>477.81</v>
      </c>
      <c r="AG8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26" s="6">
        <f ca="1">YEAR(TODAY())-B826</f>
        <v>59</v>
      </c>
      <c r="AI8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26" t="s">
        <v>30</v>
      </c>
    </row>
    <row r="827" spans="1:36" x14ac:dyDescent="0.3">
      <c r="A827">
        <v>4128</v>
      </c>
      <c r="B827">
        <v>1962</v>
      </c>
      <c r="C827" t="s">
        <v>37</v>
      </c>
      <c r="D827" t="s">
        <v>35</v>
      </c>
      <c r="E827">
        <v>56067</v>
      </c>
      <c r="F827">
        <v>0</v>
      </c>
      <c r="G827">
        <v>1</v>
      </c>
      <c r="H827" s="2" t="str">
        <f ca="1">TEXT(Table1_1[[#This Row],[Dt_Customer]],"yyyy-mm-dd")</f>
        <v>2013-07-20</v>
      </c>
      <c r="I827">
        <v>51</v>
      </c>
      <c r="J827">
        <v>517</v>
      </c>
      <c r="K827">
        <v>12</v>
      </c>
      <c r="L827">
        <v>54</v>
      </c>
      <c r="M827">
        <v>16</v>
      </c>
      <c r="N827">
        <v>6</v>
      </c>
      <c r="O827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f>Table1_1[[#This Row],[MntWines]]+Table1_1[[#This Row],[MntFruits]]+Table1_1[[#This Row],[MntMeatProducts]]+Table1_1[[#This Row],[MntFishProducts]]+Table1_1[[#This Row],[MntSweetProducts]]+Table1_1[[#This Row],[MntGoldProds]]</f>
        <v>725</v>
      </c>
      <c r="AC827">
        <f>Table1_1[[#This Row],[NumWebPurchases]]+Table1_1[[#This Row],[NumCatalogPurchases]]+Table1_1[[#This Row],[NumStorePurchases]]</f>
        <v>18</v>
      </c>
      <c r="AD827">
        <f>ROUND(IF(Table1_1[[#This Row],[Total_Purchases]]=0,0,(Table1_1[[#This Row],[Total_Spend]]*(Table1_1[[#This Row],[NumWebPurchases]]/Table1_1[[#This Row],[Total_Purchases]]))),2)</f>
        <v>281.94</v>
      </c>
      <c r="AE827">
        <f>ROUND(IF(Table1_1[[#This Row],[Total_Purchases]]=0,0,(Table1_1[[#This Row],[Total_Spend]]*(Table1_1[[#This Row],[NumStorePurchases]]/Table1_1[[#This Row],[Total_Purchases]]))),2)</f>
        <v>281.94</v>
      </c>
      <c r="AF827">
        <f>ROUND(IF(Table1_1[[#This Row],[Total_Purchases]]=0,0,(Table1_1[[#This Row],[Total_Spend]]*(Table1_1[[#This Row],[NumCatalogPurchases]]/Table1_1[[#This Row],[Total_Purchases]]))),2)</f>
        <v>161.11000000000001</v>
      </c>
      <c r="AG8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27" s="6">
        <f ca="1">YEAR(TODAY())-B827</f>
        <v>64</v>
      </c>
      <c r="AI8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27" t="s">
        <v>43</v>
      </c>
    </row>
    <row r="828" spans="1:36" x14ac:dyDescent="0.3">
      <c r="A828">
        <v>4136</v>
      </c>
      <c r="B828">
        <v>1992</v>
      </c>
      <c r="C828" t="s">
        <v>44</v>
      </c>
      <c r="D828" t="s">
        <v>31</v>
      </c>
      <c r="E828">
        <v>7500</v>
      </c>
      <c r="F828">
        <v>1</v>
      </c>
      <c r="G828">
        <v>0</v>
      </c>
      <c r="H828" s="2" t="str">
        <f ca="1">TEXT(Table1_1[[#This Row],[Dt_Customer]],"yyyy-mm-dd")</f>
        <v>2012-12-03</v>
      </c>
      <c r="I828">
        <v>63</v>
      </c>
      <c r="J828">
        <v>10</v>
      </c>
      <c r="K828">
        <v>17</v>
      </c>
      <c r="L828">
        <v>18</v>
      </c>
      <c r="M828">
        <v>8</v>
      </c>
      <c r="N828">
        <v>26</v>
      </c>
      <c r="O828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f>Table1_1[[#This Row],[MntWines]]+Table1_1[[#This Row],[MntFruits]]+Table1_1[[#This Row],[MntMeatProducts]]+Table1_1[[#This Row],[MntFishProducts]]+Table1_1[[#This Row],[MntSweetProducts]]+Table1_1[[#This Row],[MntGoldProds]]</f>
        <v>119</v>
      </c>
      <c r="AC828">
        <f>Table1_1[[#This Row],[NumWebPurchases]]+Table1_1[[#This Row],[NumCatalogPurchases]]+Table1_1[[#This Row],[NumStorePurchases]]</f>
        <v>7</v>
      </c>
      <c r="AD828">
        <f>ROUND(IF(Table1_1[[#This Row],[Total_Purchases]]=0,0,(Table1_1[[#This Row],[Total_Spend]]*(Table1_1[[#This Row],[NumWebPurchases]]/Table1_1[[#This Row],[Total_Purchases]]))),2)</f>
        <v>51</v>
      </c>
      <c r="AE828">
        <f>ROUND(IF(Table1_1[[#This Row],[Total_Purchases]]=0,0,(Table1_1[[#This Row],[Total_Spend]]*(Table1_1[[#This Row],[NumStorePurchases]]/Table1_1[[#This Row],[Total_Purchases]]))),2)</f>
        <v>34</v>
      </c>
      <c r="AF828">
        <f>ROUND(IF(Table1_1[[#This Row],[Total_Purchases]]=0,0,(Table1_1[[#This Row],[Total_Spend]]*(Table1_1[[#This Row],[NumCatalogPurchases]]/Table1_1[[#This Row],[Total_Purchases]]))),2)</f>
        <v>34</v>
      </c>
      <c r="AG8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28" s="6">
        <f ca="1">YEAR(TODAY())-B828</f>
        <v>34</v>
      </c>
      <c r="AI8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828" t="s">
        <v>30</v>
      </c>
    </row>
    <row r="829" spans="1:36" x14ac:dyDescent="0.3">
      <c r="A829">
        <v>4137</v>
      </c>
      <c r="B829">
        <v>1948</v>
      </c>
      <c r="C829" t="s">
        <v>28</v>
      </c>
      <c r="D829" t="s">
        <v>35</v>
      </c>
      <c r="E829">
        <v>70666</v>
      </c>
      <c r="F829">
        <v>0</v>
      </c>
      <c r="G829">
        <v>0</v>
      </c>
      <c r="H829" s="2" t="str">
        <f ca="1">TEXT(Table1_1[[#This Row],[Dt_Customer]],"yyyy-mm-dd")</f>
        <v>2013-12-06</v>
      </c>
      <c r="I829">
        <v>29</v>
      </c>
      <c r="J829">
        <v>398</v>
      </c>
      <c r="K829">
        <v>40</v>
      </c>
      <c r="L829">
        <v>367</v>
      </c>
      <c r="M829">
        <v>119</v>
      </c>
      <c r="N829">
        <v>122</v>
      </c>
      <c r="O829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f>Table1_1[[#This Row],[MntWines]]+Table1_1[[#This Row],[MntFruits]]+Table1_1[[#This Row],[MntMeatProducts]]+Table1_1[[#This Row],[MntFishProducts]]+Table1_1[[#This Row],[MntSweetProducts]]+Table1_1[[#This Row],[MntGoldProds]]</f>
        <v>1076</v>
      </c>
      <c r="AC829">
        <f>Table1_1[[#This Row],[NumWebPurchases]]+Table1_1[[#This Row],[NumCatalogPurchases]]+Table1_1[[#This Row],[NumStorePurchases]]</f>
        <v>15</v>
      </c>
      <c r="AD829">
        <f>ROUND(IF(Table1_1[[#This Row],[Total_Purchases]]=0,0,(Table1_1[[#This Row],[Total_Spend]]*(Table1_1[[#This Row],[NumWebPurchases]]/Table1_1[[#This Row],[Total_Purchases]]))),2)</f>
        <v>502.13</v>
      </c>
      <c r="AE829">
        <f>ROUND(IF(Table1_1[[#This Row],[Total_Purchases]]=0,0,(Table1_1[[#This Row],[Total_Spend]]*(Table1_1[[#This Row],[NumStorePurchases]]/Table1_1[[#This Row],[Total_Purchases]]))),2)</f>
        <v>286.93</v>
      </c>
      <c r="AF829">
        <f>ROUND(IF(Table1_1[[#This Row],[Total_Purchases]]=0,0,(Table1_1[[#This Row],[Total_Spend]]*(Table1_1[[#This Row],[NumCatalogPurchases]]/Table1_1[[#This Row],[Total_Purchases]]))),2)</f>
        <v>286.93</v>
      </c>
      <c r="AG8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29" s="6">
        <f ca="1">YEAR(TODAY())-B829</f>
        <v>78</v>
      </c>
      <c r="AI8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29" t="s">
        <v>36</v>
      </c>
    </row>
    <row r="830" spans="1:36" x14ac:dyDescent="0.3">
      <c r="A830">
        <v>4138</v>
      </c>
      <c r="B830">
        <v>1962</v>
      </c>
      <c r="C830" t="s">
        <v>28</v>
      </c>
      <c r="D830" t="s">
        <v>31</v>
      </c>
      <c r="E830">
        <v>76624</v>
      </c>
      <c r="F830">
        <v>0</v>
      </c>
      <c r="G830">
        <v>1</v>
      </c>
      <c r="H830" s="2" t="str">
        <f ca="1">TEXT(Table1_1[[#This Row],[Dt_Customer]],"yyyy-mm-dd")</f>
        <v>2014-05-24</v>
      </c>
      <c r="I830">
        <v>68</v>
      </c>
      <c r="J830">
        <v>411</v>
      </c>
      <c r="K830">
        <v>106</v>
      </c>
      <c r="L830">
        <v>147</v>
      </c>
      <c r="M830">
        <v>54</v>
      </c>
      <c r="N830">
        <v>115</v>
      </c>
      <c r="O830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f>Table1_1[[#This Row],[MntWines]]+Table1_1[[#This Row],[MntFruits]]+Table1_1[[#This Row],[MntMeatProducts]]+Table1_1[[#This Row],[MntFishProducts]]+Table1_1[[#This Row],[MntSweetProducts]]+Table1_1[[#This Row],[MntGoldProds]]</f>
        <v>899</v>
      </c>
      <c r="AC830">
        <f>Table1_1[[#This Row],[NumWebPurchases]]+Table1_1[[#This Row],[NumCatalogPurchases]]+Table1_1[[#This Row],[NumStorePurchases]]</f>
        <v>22</v>
      </c>
      <c r="AD830">
        <f>ROUND(IF(Table1_1[[#This Row],[Total_Purchases]]=0,0,(Table1_1[[#This Row],[Total_Spend]]*(Table1_1[[#This Row],[NumWebPurchases]]/Table1_1[[#This Row],[Total_Purchases]]))),2)</f>
        <v>204.32</v>
      </c>
      <c r="AE830">
        <f>ROUND(IF(Table1_1[[#This Row],[Total_Purchases]]=0,0,(Table1_1[[#This Row],[Total_Spend]]*(Table1_1[[#This Row],[NumStorePurchases]]/Table1_1[[#This Row],[Total_Purchases]]))),2)</f>
        <v>286.05</v>
      </c>
      <c r="AF830">
        <f>ROUND(IF(Table1_1[[#This Row],[Total_Purchases]]=0,0,(Table1_1[[#This Row],[Total_Spend]]*(Table1_1[[#This Row],[NumCatalogPurchases]]/Table1_1[[#This Row],[Total_Purchases]]))),2)</f>
        <v>408.64</v>
      </c>
      <c r="AG8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30" s="6">
        <f ca="1">YEAR(TODAY())-B830</f>
        <v>64</v>
      </c>
      <c r="AI8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30" t="s">
        <v>30</v>
      </c>
    </row>
    <row r="831" spans="1:36" x14ac:dyDescent="0.3">
      <c r="A831">
        <v>4141</v>
      </c>
      <c r="B831">
        <v>1965</v>
      </c>
      <c r="C831" t="s">
        <v>28</v>
      </c>
      <c r="D831" t="s">
        <v>35</v>
      </c>
      <c r="E831">
        <v>71613</v>
      </c>
      <c r="F831">
        <v>0</v>
      </c>
      <c r="G831">
        <v>0</v>
      </c>
      <c r="H831" s="2" t="str">
        <f ca="1">TEXT(Table1_1[[#This Row],[Dt_Customer]],"yyyy-mm-dd")</f>
        <v>2013-08-21</v>
      </c>
      <c r="I831">
        <v>26</v>
      </c>
      <c r="J831">
        <v>426</v>
      </c>
      <c r="K831">
        <v>49</v>
      </c>
      <c r="L831">
        <v>127</v>
      </c>
      <c r="M831">
        <v>111</v>
      </c>
      <c r="N831">
        <v>21</v>
      </c>
      <c r="O831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f>Table1_1[[#This Row],[MntWines]]+Table1_1[[#This Row],[MntFruits]]+Table1_1[[#This Row],[MntMeatProducts]]+Table1_1[[#This Row],[MntFishProducts]]+Table1_1[[#This Row],[MntSweetProducts]]+Table1_1[[#This Row],[MntGoldProds]]</f>
        <v>776</v>
      </c>
      <c r="AC831">
        <f>Table1_1[[#This Row],[NumWebPurchases]]+Table1_1[[#This Row],[NumCatalogPurchases]]+Table1_1[[#This Row],[NumStorePurchases]]</f>
        <v>20</v>
      </c>
      <c r="AD831">
        <f>ROUND(IF(Table1_1[[#This Row],[Total_Purchases]]=0,0,(Table1_1[[#This Row],[Total_Spend]]*(Table1_1[[#This Row],[NumWebPurchases]]/Table1_1[[#This Row],[Total_Purchases]]))),2)</f>
        <v>310.39999999999998</v>
      </c>
      <c r="AE831">
        <f>ROUND(IF(Table1_1[[#This Row],[Total_Purchases]]=0,0,(Table1_1[[#This Row],[Total_Spend]]*(Table1_1[[#This Row],[NumStorePurchases]]/Table1_1[[#This Row],[Total_Purchases]]))),2)</f>
        <v>388</v>
      </c>
      <c r="AF831">
        <f>ROUND(IF(Table1_1[[#This Row],[Total_Purchases]]=0,0,(Table1_1[[#This Row],[Total_Spend]]*(Table1_1[[#This Row],[NumCatalogPurchases]]/Table1_1[[#This Row],[Total_Purchases]]))),2)</f>
        <v>77.599999999999994</v>
      </c>
      <c r="AG8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31" s="6">
        <f ca="1">YEAR(TODAY())-B831</f>
        <v>61</v>
      </c>
      <c r="AI8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31" t="s">
        <v>34</v>
      </c>
    </row>
    <row r="832" spans="1:36" x14ac:dyDescent="0.3">
      <c r="A832">
        <v>4148</v>
      </c>
      <c r="B832">
        <v>1972</v>
      </c>
      <c r="C832" t="s">
        <v>28</v>
      </c>
      <c r="D832" t="s">
        <v>33</v>
      </c>
      <c r="E832">
        <v>38988</v>
      </c>
      <c r="F832">
        <v>1</v>
      </c>
      <c r="G832">
        <v>2</v>
      </c>
      <c r="H832" s="2" t="str">
        <f ca="1">TEXT(Table1_1[[#This Row],[Dt_Customer]],"yyyy-mm-dd")</f>
        <v>2012-08-20</v>
      </c>
      <c r="I832">
        <v>90</v>
      </c>
      <c r="J832">
        <v>164</v>
      </c>
      <c r="K832">
        <v>24</v>
      </c>
      <c r="L832">
        <v>103</v>
      </c>
      <c r="M832">
        <v>12</v>
      </c>
      <c r="N832">
        <v>3</v>
      </c>
      <c r="O83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f>Table1_1[[#This Row],[MntWines]]+Table1_1[[#This Row],[MntFruits]]+Table1_1[[#This Row],[MntMeatProducts]]+Table1_1[[#This Row],[MntFishProducts]]+Table1_1[[#This Row],[MntSweetProducts]]+Table1_1[[#This Row],[MntGoldProds]]</f>
        <v>348</v>
      </c>
      <c r="AC832">
        <f>Table1_1[[#This Row],[NumWebPurchases]]+Table1_1[[#This Row],[NumCatalogPurchases]]+Table1_1[[#This Row],[NumStorePurchases]]</f>
        <v>12</v>
      </c>
      <c r="AD832">
        <f>ROUND(IF(Table1_1[[#This Row],[Total_Purchases]]=0,0,(Table1_1[[#This Row],[Total_Spend]]*(Table1_1[[#This Row],[NumWebPurchases]]/Table1_1[[#This Row],[Total_Purchases]]))),2)</f>
        <v>145</v>
      </c>
      <c r="AE832">
        <f>ROUND(IF(Table1_1[[#This Row],[Total_Purchases]]=0,0,(Table1_1[[#This Row],[Total_Spend]]*(Table1_1[[#This Row],[NumStorePurchases]]/Table1_1[[#This Row],[Total_Purchases]]))),2)</f>
        <v>174</v>
      </c>
      <c r="AF832">
        <f>ROUND(IF(Table1_1[[#This Row],[Total_Purchases]]=0,0,(Table1_1[[#This Row],[Total_Spend]]*(Table1_1[[#This Row],[NumCatalogPurchases]]/Table1_1[[#This Row],[Total_Purchases]]))),2)</f>
        <v>29</v>
      </c>
      <c r="AG8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32" s="6">
        <f ca="1">YEAR(TODAY())-B832</f>
        <v>54</v>
      </c>
      <c r="AI8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32" t="s">
        <v>30</v>
      </c>
    </row>
    <row r="833" spans="1:36" x14ac:dyDescent="0.3">
      <c r="A833">
        <v>4149</v>
      </c>
      <c r="B833">
        <v>1948</v>
      </c>
      <c r="C833" t="s">
        <v>37</v>
      </c>
      <c r="D833" t="s">
        <v>35</v>
      </c>
      <c r="E833">
        <v>76140</v>
      </c>
      <c r="F833">
        <v>0</v>
      </c>
      <c r="G833">
        <v>0</v>
      </c>
      <c r="H833" s="2" t="str">
        <f ca="1">TEXT(Table1_1[[#This Row],[Dt_Customer]],"yyyy-mm-dd")</f>
        <v>2014-05-13</v>
      </c>
      <c r="I833">
        <v>57</v>
      </c>
      <c r="J833">
        <v>586</v>
      </c>
      <c r="K833">
        <v>66</v>
      </c>
      <c r="L833">
        <v>653</v>
      </c>
      <c r="M833">
        <v>17</v>
      </c>
      <c r="N833">
        <v>0</v>
      </c>
      <c r="O833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f>Table1_1[[#This Row],[MntWines]]+Table1_1[[#This Row],[MntFruits]]+Table1_1[[#This Row],[MntMeatProducts]]+Table1_1[[#This Row],[MntFishProducts]]+Table1_1[[#This Row],[MntSweetProducts]]+Table1_1[[#This Row],[MntGoldProds]]</f>
        <v>1348</v>
      </c>
      <c r="AC833">
        <f>Table1_1[[#This Row],[NumWebPurchases]]+Table1_1[[#This Row],[NumCatalogPurchases]]+Table1_1[[#This Row],[NumStorePurchases]]</f>
        <v>20</v>
      </c>
      <c r="AD833">
        <f>ROUND(IF(Table1_1[[#This Row],[Total_Purchases]]=0,0,(Table1_1[[#This Row],[Total_Spend]]*(Table1_1[[#This Row],[NumWebPurchases]]/Table1_1[[#This Row],[Total_Purchases]]))),2)</f>
        <v>337</v>
      </c>
      <c r="AE833">
        <f>ROUND(IF(Table1_1[[#This Row],[Total_Purchases]]=0,0,(Table1_1[[#This Row],[Total_Spend]]*(Table1_1[[#This Row],[NumStorePurchases]]/Table1_1[[#This Row],[Total_Purchases]]))),2)</f>
        <v>404.4</v>
      </c>
      <c r="AF833">
        <f>ROUND(IF(Table1_1[[#This Row],[Total_Purchases]]=0,0,(Table1_1[[#This Row],[Total_Spend]]*(Table1_1[[#This Row],[NumCatalogPurchases]]/Table1_1[[#This Row],[Total_Purchases]]))),2)</f>
        <v>606.6</v>
      </c>
      <c r="AG8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33" s="6">
        <f ca="1">YEAR(TODAY())-B833</f>
        <v>78</v>
      </c>
      <c r="AI8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33" t="s">
        <v>30</v>
      </c>
    </row>
    <row r="834" spans="1:36" x14ac:dyDescent="0.3">
      <c r="A834">
        <v>4168</v>
      </c>
      <c r="B834">
        <v>1966</v>
      </c>
      <c r="C834" t="s">
        <v>28</v>
      </c>
      <c r="D834" t="s">
        <v>31</v>
      </c>
      <c r="E834">
        <v>37070</v>
      </c>
      <c r="F834">
        <v>1</v>
      </c>
      <c r="G834">
        <v>1</v>
      </c>
      <c r="H834" s="2" t="str">
        <f ca="1">TEXT(Table1_1[[#This Row],[Dt_Customer]],"yyyy-mm-dd")</f>
        <v>2013-03-20</v>
      </c>
      <c r="I834">
        <v>30</v>
      </c>
      <c r="J834">
        <v>231</v>
      </c>
      <c r="K834">
        <v>7</v>
      </c>
      <c r="L834">
        <v>137</v>
      </c>
      <c r="M834">
        <v>4</v>
      </c>
      <c r="N834">
        <v>15</v>
      </c>
      <c r="O834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f>Table1_1[[#This Row],[MntWines]]+Table1_1[[#This Row],[MntFruits]]+Table1_1[[#This Row],[MntMeatProducts]]+Table1_1[[#This Row],[MntFishProducts]]+Table1_1[[#This Row],[MntSweetProducts]]+Table1_1[[#This Row],[MntGoldProds]]</f>
        <v>433</v>
      </c>
      <c r="AC834">
        <f>Table1_1[[#This Row],[NumWebPurchases]]+Table1_1[[#This Row],[NumCatalogPurchases]]+Table1_1[[#This Row],[NumStorePurchases]]</f>
        <v>14</v>
      </c>
      <c r="AD834">
        <f>ROUND(IF(Table1_1[[#This Row],[Total_Purchases]]=0,0,(Table1_1[[#This Row],[Total_Spend]]*(Table1_1[[#This Row],[NumWebPurchases]]/Table1_1[[#This Row],[Total_Purchases]]))),2)</f>
        <v>154.63999999999999</v>
      </c>
      <c r="AE834">
        <f>ROUND(IF(Table1_1[[#This Row],[Total_Purchases]]=0,0,(Table1_1[[#This Row],[Total_Spend]]*(Table1_1[[#This Row],[NumStorePurchases]]/Table1_1[[#This Row],[Total_Purchases]]))),2)</f>
        <v>247.43</v>
      </c>
      <c r="AF834">
        <f>ROUND(IF(Table1_1[[#This Row],[Total_Purchases]]=0,0,(Table1_1[[#This Row],[Total_Spend]]*(Table1_1[[#This Row],[NumCatalogPurchases]]/Table1_1[[#This Row],[Total_Purchases]]))),2)</f>
        <v>30.93</v>
      </c>
      <c r="AG8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34" s="6">
        <f ca="1">YEAR(TODAY())-B834</f>
        <v>60</v>
      </c>
      <c r="AI8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34" t="s">
        <v>30</v>
      </c>
    </row>
    <row r="835" spans="1:36" x14ac:dyDescent="0.3">
      <c r="A835">
        <v>4174</v>
      </c>
      <c r="B835">
        <v>1956</v>
      </c>
      <c r="C835" t="s">
        <v>41</v>
      </c>
      <c r="D835" t="s">
        <v>35</v>
      </c>
      <c r="E835">
        <v>55249</v>
      </c>
      <c r="F835">
        <v>0</v>
      </c>
      <c r="G835">
        <v>1</v>
      </c>
      <c r="H835" s="2" t="str">
        <f ca="1">TEXT(Table1_1[[#This Row],[Dt_Customer]],"yyyy-mm-dd")</f>
        <v>2014-04-17</v>
      </c>
      <c r="I835">
        <v>81</v>
      </c>
      <c r="J835">
        <v>97</v>
      </c>
      <c r="K835">
        <v>1</v>
      </c>
      <c r="L835">
        <v>19</v>
      </c>
      <c r="M835">
        <v>2</v>
      </c>
      <c r="N835">
        <v>0</v>
      </c>
      <c r="O835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f>Table1_1[[#This Row],[MntWines]]+Table1_1[[#This Row],[MntFruits]]+Table1_1[[#This Row],[MntMeatProducts]]+Table1_1[[#This Row],[MntFishProducts]]+Table1_1[[#This Row],[MntSweetProducts]]+Table1_1[[#This Row],[MntGoldProds]]</f>
        <v>130</v>
      </c>
      <c r="AC835">
        <f>Table1_1[[#This Row],[NumWebPurchases]]+Table1_1[[#This Row],[NumCatalogPurchases]]+Table1_1[[#This Row],[NumStorePurchases]]</f>
        <v>7</v>
      </c>
      <c r="AD835">
        <f>ROUND(IF(Table1_1[[#This Row],[Total_Purchases]]=0,0,(Table1_1[[#This Row],[Total_Spend]]*(Table1_1[[#This Row],[NumWebPurchases]]/Table1_1[[#This Row],[Total_Purchases]]))),2)</f>
        <v>37.14</v>
      </c>
      <c r="AE835">
        <f>ROUND(IF(Table1_1[[#This Row],[Total_Purchases]]=0,0,(Table1_1[[#This Row],[Total_Spend]]*(Table1_1[[#This Row],[NumStorePurchases]]/Table1_1[[#This Row],[Total_Purchases]]))),2)</f>
        <v>74.290000000000006</v>
      </c>
      <c r="AF835">
        <f>ROUND(IF(Table1_1[[#This Row],[Total_Purchases]]=0,0,(Table1_1[[#This Row],[Total_Spend]]*(Table1_1[[#This Row],[NumCatalogPurchases]]/Table1_1[[#This Row],[Total_Purchases]]))),2)</f>
        <v>18.57</v>
      </c>
      <c r="AG8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35" s="6">
        <f ca="1">YEAR(TODAY())-B835</f>
        <v>70</v>
      </c>
      <c r="AI8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35" t="s">
        <v>30</v>
      </c>
    </row>
    <row r="836" spans="1:36" x14ac:dyDescent="0.3">
      <c r="A836">
        <v>4179</v>
      </c>
      <c r="B836">
        <v>1959</v>
      </c>
      <c r="C836" t="s">
        <v>28</v>
      </c>
      <c r="D836" t="s">
        <v>35</v>
      </c>
      <c r="E836">
        <v>24221</v>
      </c>
      <c r="F836">
        <v>0</v>
      </c>
      <c r="G836">
        <v>0</v>
      </c>
      <c r="H836" s="2" t="str">
        <f ca="1">TEXT(Table1_1[[#This Row],[Dt_Customer]],"yyyy-mm-dd")</f>
        <v>2013-08-20</v>
      </c>
      <c r="I836">
        <v>94</v>
      </c>
      <c r="J836">
        <v>8</v>
      </c>
      <c r="K836">
        <v>9</v>
      </c>
      <c r="L836">
        <v>9</v>
      </c>
      <c r="M836">
        <v>2</v>
      </c>
      <c r="N836">
        <v>5</v>
      </c>
      <c r="O836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836">
        <f>Table1_1[[#This Row],[NumWebPurchases]]+Table1_1[[#This Row],[NumCatalogPurchases]]+Table1_1[[#This Row],[NumStorePurchases]]</f>
        <v>5</v>
      </c>
      <c r="AD836">
        <f>ROUND(IF(Table1_1[[#This Row],[Total_Purchases]]=0,0,(Table1_1[[#This Row],[Total_Spend]]*(Table1_1[[#This Row],[NumWebPurchases]]/Table1_1[[#This Row],[Total_Purchases]]))),2)</f>
        <v>11</v>
      </c>
      <c r="AE836">
        <f>ROUND(IF(Table1_1[[#This Row],[Total_Purchases]]=0,0,(Table1_1[[#This Row],[Total_Spend]]*(Table1_1[[#This Row],[NumStorePurchases]]/Table1_1[[#This Row],[Total_Purchases]]))),2)</f>
        <v>33</v>
      </c>
      <c r="AF836">
        <f>ROUND(IF(Table1_1[[#This Row],[Total_Purchases]]=0,0,(Table1_1[[#This Row],[Total_Spend]]*(Table1_1[[#This Row],[NumCatalogPurchases]]/Table1_1[[#This Row],[Total_Purchases]]))),2)</f>
        <v>11</v>
      </c>
      <c r="AG8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36" s="6">
        <f ca="1">YEAR(TODAY())-B836</f>
        <v>67</v>
      </c>
      <c r="AI8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36" t="s">
        <v>30</v>
      </c>
    </row>
    <row r="837" spans="1:36" x14ac:dyDescent="0.3">
      <c r="A837">
        <v>4184</v>
      </c>
      <c r="B837">
        <v>1950</v>
      </c>
      <c r="C837" t="s">
        <v>37</v>
      </c>
      <c r="D837" t="s">
        <v>35</v>
      </c>
      <c r="E837">
        <v>52157</v>
      </c>
      <c r="F837">
        <v>0</v>
      </c>
      <c r="G837">
        <v>1</v>
      </c>
      <c r="H837" s="2" t="str">
        <f ca="1">TEXT(Table1_1[[#This Row],[Dt_Customer]],"yyyy-mm-dd")</f>
        <v>2014-06-07</v>
      </c>
      <c r="I837">
        <v>48</v>
      </c>
      <c r="J837">
        <v>189</v>
      </c>
      <c r="K837">
        <v>2</v>
      </c>
      <c r="L837">
        <v>29</v>
      </c>
      <c r="M837">
        <v>3</v>
      </c>
      <c r="N837">
        <v>2</v>
      </c>
      <c r="O837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f>Table1_1[[#This Row],[MntWines]]+Table1_1[[#This Row],[MntFruits]]+Table1_1[[#This Row],[MntMeatProducts]]+Table1_1[[#This Row],[MntFishProducts]]+Table1_1[[#This Row],[MntSweetProducts]]+Table1_1[[#This Row],[MntGoldProds]]</f>
        <v>265</v>
      </c>
      <c r="AC837">
        <f>Table1_1[[#This Row],[NumWebPurchases]]+Table1_1[[#This Row],[NumCatalogPurchases]]+Table1_1[[#This Row],[NumStorePurchases]]</f>
        <v>10</v>
      </c>
      <c r="AD837">
        <f>ROUND(IF(Table1_1[[#This Row],[Total_Purchases]]=0,0,(Table1_1[[#This Row],[Total_Spend]]*(Table1_1[[#This Row],[NumWebPurchases]]/Table1_1[[#This Row],[Total_Purchases]]))),2)</f>
        <v>79.5</v>
      </c>
      <c r="AE837">
        <f>ROUND(IF(Table1_1[[#This Row],[Total_Purchases]]=0,0,(Table1_1[[#This Row],[Total_Spend]]*(Table1_1[[#This Row],[NumStorePurchases]]/Table1_1[[#This Row],[Total_Purchases]]))),2)</f>
        <v>132.5</v>
      </c>
      <c r="AF837">
        <f>ROUND(IF(Table1_1[[#This Row],[Total_Purchases]]=0,0,(Table1_1[[#This Row],[Total_Spend]]*(Table1_1[[#This Row],[NumCatalogPurchases]]/Table1_1[[#This Row],[Total_Purchases]]))),2)</f>
        <v>53</v>
      </c>
      <c r="AG8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37" s="6">
        <f ca="1">YEAR(TODAY())-B837</f>
        <v>76</v>
      </c>
      <c r="AI8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37" t="s">
        <v>30</v>
      </c>
    </row>
    <row r="838" spans="1:36" x14ac:dyDescent="0.3">
      <c r="A838">
        <v>4186</v>
      </c>
      <c r="B838">
        <v>1950</v>
      </c>
      <c r="C838" t="s">
        <v>28</v>
      </c>
      <c r="D838" t="s">
        <v>35</v>
      </c>
      <c r="E838">
        <v>34026</v>
      </c>
      <c r="F838">
        <v>1</v>
      </c>
      <c r="G838">
        <v>1</v>
      </c>
      <c r="H838" s="2" t="str">
        <f ca="1">TEXT(Table1_1[[#This Row],[Dt_Customer]],"yyyy-mm-dd")</f>
        <v>2013-08-05</v>
      </c>
      <c r="I838">
        <v>11</v>
      </c>
      <c r="J838">
        <v>18</v>
      </c>
      <c r="K838">
        <v>6</v>
      </c>
      <c r="L838">
        <v>15</v>
      </c>
      <c r="M838">
        <v>12</v>
      </c>
      <c r="N838">
        <v>8</v>
      </c>
      <c r="O838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838">
        <f>Table1_1[[#This Row],[NumWebPurchases]]+Table1_1[[#This Row],[NumCatalogPurchases]]+Table1_1[[#This Row],[NumStorePurchases]]</f>
        <v>6</v>
      </c>
      <c r="AD838">
        <f>ROUND(IF(Table1_1[[#This Row],[Total_Purchases]]=0,0,(Table1_1[[#This Row],[Total_Spend]]*(Table1_1[[#This Row],[NumWebPurchases]]/Table1_1[[#This Row],[Total_Purchases]]))),2)</f>
        <v>25.33</v>
      </c>
      <c r="AE838">
        <f>ROUND(IF(Table1_1[[#This Row],[Total_Purchases]]=0,0,(Table1_1[[#This Row],[Total_Spend]]*(Table1_1[[#This Row],[NumStorePurchases]]/Table1_1[[#This Row],[Total_Purchases]]))),2)</f>
        <v>38</v>
      </c>
      <c r="AF838">
        <f>ROUND(IF(Table1_1[[#This Row],[Total_Purchases]]=0,0,(Table1_1[[#This Row],[Total_Spend]]*(Table1_1[[#This Row],[NumCatalogPurchases]]/Table1_1[[#This Row],[Total_Purchases]]))),2)</f>
        <v>12.67</v>
      </c>
      <c r="AG8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38" s="6">
        <f ca="1">YEAR(TODAY())-B838</f>
        <v>76</v>
      </c>
      <c r="AI8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38" t="s">
        <v>32</v>
      </c>
    </row>
    <row r="839" spans="1:36" x14ac:dyDescent="0.3">
      <c r="A839">
        <v>4188</v>
      </c>
      <c r="B839">
        <v>1957</v>
      </c>
      <c r="C839" t="s">
        <v>28</v>
      </c>
      <c r="D839" t="s">
        <v>31</v>
      </c>
      <c r="E839">
        <v>36864</v>
      </c>
      <c r="F839">
        <v>0</v>
      </c>
      <c r="G839">
        <v>1</v>
      </c>
      <c r="H839" s="2" t="str">
        <f ca="1">TEXT(Table1_1[[#This Row],[Dt_Customer]],"yyyy-mm-dd")</f>
        <v>2012-08-13</v>
      </c>
      <c r="I839">
        <v>53</v>
      </c>
      <c r="J839">
        <v>204</v>
      </c>
      <c r="K839">
        <v>5</v>
      </c>
      <c r="L839">
        <v>39</v>
      </c>
      <c r="M839">
        <v>17</v>
      </c>
      <c r="N839">
        <v>0</v>
      </c>
      <c r="O839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f>Table1_1[[#This Row],[MntWines]]+Table1_1[[#This Row],[MntFruits]]+Table1_1[[#This Row],[MntMeatProducts]]+Table1_1[[#This Row],[MntFishProducts]]+Table1_1[[#This Row],[MntSweetProducts]]+Table1_1[[#This Row],[MntGoldProds]]</f>
        <v>354</v>
      </c>
      <c r="AC839">
        <f>Table1_1[[#This Row],[NumWebPurchases]]+Table1_1[[#This Row],[NumCatalogPurchases]]+Table1_1[[#This Row],[NumStorePurchases]]</f>
        <v>11</v>
      </c>
      <c r="AD839">
        <f>ROUND(IF(Table1_1[[#This Row],[Total_Purchases]]=0,0,(Table1_1[[#This Row],[Total_Spend]]*(Table1_1[[#This Row],[NumWebPurchases]]/Table1_1[[#This Row],[Total_Purchases]]))),2)</f>
        <v>160.91</v>
      </c>
      <c r="AE839">
        <f>ROUND(IF(Table1_1[[#This Row],[Total_Purchases]]=0,0,(Table1_1[[#This Row],[Total_Spend]]*(Table1_1[[#This Row],[NumStorePurchases]]/Table1_1[[#This Row],[Total_Purchases]]))),2)</f>
        <v>128.72999999999999</v>
      </c>
      <c r="AF839">
        <f>ROUND(IF(Table1_1[[#This Row],[Total_Purchases]]=0,0,(Table1_1[[#This Row],[Total_Spend]]*(Table1_1[[#This Row],[NumCatalogPurchases]]/Table1_1[[#This Row],[Total_Purchases]]))),2)</f>
        <v>64.36</v>
      </c>
      <c r="AG8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39" s="6">
        <f ca="1">YEAR(TODAY())-B839</f>
        <v>69</v>
      </c>
      <c r="AI8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39" t="s">
        <v>36</v>
      </c>
    </row>
    <row r="840" spans="1:36" x14ac:dyDescent="0.3">
      <c r="A840">
        <v>4198</v>
      </c>
      <c r="B840">
        <v>1965</v>
      </c>
      <c r="C840" t="s">
        <v>28</v>
      </c>
      <c r="D840" t="s">
        <v>35</v>
      </c>
      <c r="E840">
        <v>29672</v>
      </c>
      <c r="F840">
        <v>1</v>
      </c>
      <c r="G840">
        <v>1</v>
      </c>
      <c r="H840" s="2" t="str">
        <f ca="1">TEXT(Table1_1[[#This Row],[Dt_Customer]],"yyyy-mm-dd")</f>
        <v>2013-03-12</v>
      </c>
      <c r="I840">
        <v>6</v>
      </c>
      <c r="J840">
        <v>9</v>
      </c>
      <c r="K840">
        <v>1</v>
      </c>
      <c r="L840">
        <v>3</v>
      </c>
      <c r="M840">
        <v>0</v>
      </c>
      <c r="N840">
        <v>4</v>
      </c>
      <c r="O840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840">
        <f>Table1_1[[#This Row],[NumWebPurchases]]+Table1_1[[#This Row],[NumCatalogPurchases]]+Table1_1[[#This Row],[NumStorePurchases]]</f>
        <v>3</v>
      </c>
      <c r="AD840">
        <f>ROUND(IF(Table1_1[[#This Row],[Total_Purchases]]=0,0,(Table1_1[[#This Row],[Total_Spend]]*(Table1_1[[#This Row],[NumWebPurchases]]/Table1_1[[#This Row],[Total_Purchases]]))),2)</f>
        <v>0</v>
      </c>
      <c r="AE840">
        <f>ROUND(IF(Table1_1[[#This Row],[Total_Purchases]]=0,0,(Table1_1[[#This Row],[Total_Spend]]*(Table1_1[[#This Row],[NumStorePurchases]]/Table1_1[[#This Row],[Total_Purchases]]))),2)</f>
        <v>25</v>
      </c>
      <c r="AF840">
        <f>ROUND(IF(Table1_1[[#This Row],[Total_Purchases]]=0,0,(Table1_1[[#This Row],[Total_Spend]]*(Table1_1[[#This Row],[NumCatalogPurchases]]/Table1_1[[#This Row],[Total_Purchases]]))),2)</f>
        <v>0</v>
      </c>
      <c r="AG8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40" s="6">
        <f ca="1">YEAR(TODAY())-B840</f>
        <v>61</v>
      </c>
      <c r="AI8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40" t="s">
        <v>30</v>
      </c>
    </row>
    <row r="841" spans="1:36" x14ac:dyDescent="0.3">
      <c r="A841">
        <v>4200</v>
      </c>
      <c r="B841">
        <v>1970</v>
      </c>
      <c r="C841" t="s">
        <v>41</v>
      </c>
      <c r="D841" t="s">
        <v>33</v>
      </c>
      <c r="E841">
        <v>44159</v>
      </c>
      <c r="F841">
        <v>1</v>
      </c>
      <c r="G841">
        <v>0</v>
      </c>
      <c r="H841" s="2" t="str">
        <f ca="1">TEXT(Table1_1[[#This Row],[Dt_Customer]],"yyyy-mm-dd")</f>
        <v>2014-06-17</v>
      </c>
      <c r="I841">
        <v>85</v>
      </c>
      <c r="J841">
        <v>167</v>
      </c>
      <c r="K841">
        <v>2</v>
      </c>
      <c r="L841">
        <v>62</v>
      </c>
      <c r="M841">
        <v>24</v>
      </c>
      <c r="N841">
        <v>13</v>
      </c>
      <c r="O841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f>Table1_1[[#This Row],[MntWines]]+Table1_1[[#This Row],[MntFruits]]+Table1_1[[#This Row],[MntMeatProducts]]+Table1_1[[#This Row],[MntFishProducts]]+Table1_1[[#This Row],[MntSweetProducts]]+Table1_1[[#This Row],[MntGoldProds]]</f>
        <v>275</v>
      </c>
      <c r="AC841">
        <f>Table1_1[[#This Row],[NumWebPurchases]]+Table1_1[[#This Row],[NumCatalogPurchases]]+Table1_1[[#This Row],[NumStorePurchases]]</f>
        <v>11</v>
      </c>
      <c r="AD841">
        <f>ROUND(IF(Table1_1[[#This Row],[Total_Purchases]]=0,0,(Table1_1[[#This Row],[Total_Spend]]*(Table1_1[[#This Row],[NumWebPurchases]]/Table1_1[[#This Row],[Total_Purchases]]))),2)</f>
        <v>100</v>
      </c>
      <c r="AE841">
        <f>ROUND(IF(Table1_1[[#This Row],[Total_Purchases]]=0,0,(Table1_1[[#This Row],[Total_Spend]]*(Table1_1[[#This Row],[NumStorePurchases]]/Table1_1[[#This Row],[Total_Purchases]]))),2)</f>
        <v>150</v>
      </c>
      <c r="AF841">
        <f>ROUND(IF(Table1_1[[#This Row],[Total_Purchases]]=0,0,(Table1_1[[#This Row],[Total_Spend]]*(Table1_1[[#This Row],[NumCatalogPurchases]]/Table1_1[[#This Row],[Total_Purchases]]))),2)</f>
        <v>25</v>
      </c>
      <c r="AG8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41" s="6">
        <f ca="1">YEAR(TODAY())-B841</f>
        <v>56</v>
      </c>
      <c r="AI8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41" t="s">
        <v>43</v>
      </c>
    </row>
    <row r="842" spans="1:36" x14ac:dyDescent="0.3">
      <c r="A842">
        <v>4201</v>
      </c>
      <c r="B842">
        <v>1962</v>
      </c>
      <c r="C842" t="s">
        <v>28</v>
      </c>
      <c r="D842" t="s">
        <v>31</v>
      </c>
      <c r="E842">
        <v>57967</v>
      </c>
      <c r="F842">
        <v>0</v>
      </c>
      <c r="G842">
        <v>1</v>
      </c>
      <c r="H842" s="2" t="str">
        <f ca="1">TEXT(Table1_1[[#This Row],[Dt_Customer]],"yyyy-mm-dd")</f>
        <v>2013-03-03</v>
      </c>
      <c r="I842">
        <v>39</v>
      </c>
      <c r="J842">
        <v>229</v>
      </c>
      <c r="K842">
        <v>7</v>
      </c>
      <c r="L842">
        <v>137</v>
      </c>
      <c r="M842">
        <v>4</v>
      </c>
      <c r="N842">
        <v>0</v>
      </c>
      <c r="O84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f>Table1_1[[#This Row],[MntWines]]+Table1_1[[#This Row],[MntFruits]]+Table1_1[[#This Row],[MntMeatProducts]]+Table1_1[[#This Row],[MntFishProducts]]+Table1_1[[#This Row],[MntSweetProducts]]+Table1_1[[#This Row],[MntGoldProds]]</f>
        <v>468</v>
      </c>
      <c r="AC842">
        <f>Table1_1[[#This Row],[NumWebPurchases]]+Table1_1[[#This Row],[NumCatalogPurchases]]+Table1_1[[#This Row],[NumStorePurchases]]</f>
        <v>14</v>
      </c>
      <c r="AD842">
        <f>ROUND(IF(Table1_1[[#This Row],[Total_Purchases]]=0,0,(Table1_1[[#This Row],[Total_Spend]]*(Table1_1[[#This Row],[NumWebPurchases]]/Table1_1[[#This Row],[Total_Purchases]]))),2)</f>
        <v>133.71</v>
      </c>
      <c r="AE842">
        <f>ROUND(IF(Table1_1[[#This Row],[Total_Purchases]]=0,0,(Table1_1[[#This Row],[Total_Spend]]*(Table1_1[[#This Row],[NumStorePurchases]]/Table1_1[[#This Row],[Total_Purchases]]))),2)</f>
        <v>267.43</v>
      </c>
      <c r="AF842">
        <f>ROUND(IF(Table1_1[[#This Row],[Total_Purchases]]=0,0,(Table1_1[[#This Row],[Total_Spend]]*(Table1_1[[#This Row],[NumCatalogPurchases]]/Table1_1[[#This Row],[Total_Purchases]]))),2)</f>
        <v>66.86</v>
      </c>
      <c r="AG8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42" s="6">
        <f ca="1">YEAR(TODAY())-B842</f>
        <v>64</v>
      </c>
      <c r="AI8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42" t="s">
        <v>40</v>
      </c>
    </row>
    <row r="843" spans="1:36" x14ac:dyDescent="0.3">
      <c r="A843">
        <v>4207</v>
      </c>
      <c r="B843">
        <v>1981</v>
      </c>
      <c r="C843" t="s">
        <v>37</v>
      </c>
      <c r="D843" t="s">
        <v>33</v>
      </c>
      <c r="E843">
        <v>87171</v>
      </c>
      <c r="F843">
        <v>0</v>
      </c>
      <c r="G843">
        <v>0</v>
      </c>
      <c r="H843" s="2" t="str">
        <f ca="1">TEXT(Table1_1[[#This Row],[Dt_Customer]],"yyyy-mm-dd")</f>
        <v>2013-05-01</v>
      </c>
      <c r="I843">
        <v>27</v>
      </c>
      <c r="J843">
        <v>1001</v>
      </c>
      <c r="K843">
        <v>44</v>
      </c>
      <c r="L843">
        <v>107</v>
      </c>
      <c r="M843">
        <v>58</v>
      </c>
      <c r="N843">
        <v>44</v>
      </c>
      <c r="O843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f>Table1_1[[#This Row],[MntWines]]+Table1_1[[#This Row],[MntFruits]]+Table1_1[[#This Row],[MntMeatProducts]]+Table1_1[[#This Row],[MntFishProducts]]+Table1_1[[#This Row],[MntSweetProducts]]+Table1_1[[#This Row],[MntGoldProds]]</f>
        <v>1298</v>
      </c>
      <c r="AC843">
        <f>Table1_1[[#This Row],[NumWebPurchases]]+Table1_1[[#This Row],[NumCatalogPurchases]]+Table1_1[[#This Row],[NumStorePurchases]]</f>
        <v>24</v>
      </c>
      <c r="AD843">
        <f>ROUND(IF(Table1_1[[#This Row],[Total_Purchases]]=0,0,(Table1_1[[#This Row],[Total_Spend]]*(Table1_1[[#This Row],[NumWebPurchases]]/Table1_1[[#This Row],[Total_Purchases]]))),2)</f>
        <v>324.5</v>
      </c>
      <c r="AE843">
        <f>ROUND(IF(Table1_1[[#This Row],[Total_Purchases]]=0,0,(Table1_1[[#This Row],[Total_Spend]]*(Table1_1[[#This Row],[NumStorePurchases]]/Table1_1[[#This Row],[Total_Purchases]]))),2)</f>
        <v>594.91999999999996</v>
      </c>
      <c r="AF843">
        <f>ROUND(IF(Table1_1[[#This Row],[Total_Purchases]]=0,0,(Table1_1[[#This Row],[Total_Spend]]*(Table1_1[[#This Row],[NumCatalogPurchases]]/Table1_1[[#This Row],[Total_Purchases]]))),2)</f>
        <v>378.58</v>
      </c>
      <c r="AG8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43" s="6">
        <f ca="1">YEAR(TODAY())-B843</f>
        <v>45</v>
      </c>
      <c r="AI8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43" t="s">
        <v>30</v>
      </c>
    </row>
    <row r="844" spans="1:36" x14ac:dyDescent="0.3">
      <c r="A844">
        <v>4211</v>
      </c>
      <c r="B844">
        <v>1986</v>
      </c>
      <c r="C844" t="s">
        <v>44</v>
      </c>
      <c r="D844" t="s">
        <v>33</v>
      </c>
      <c r="E844">
        <v>20425</v>
      </c>
      <c r="F844">
        <v>1</v>
      </c>
      <c r="G844">
        <v>0</v>
      </c>
      <c r="H844" s="2" t="str">
        <f ca="1">TEXT(Table1_1[[#This Row],[Dt_Customer]],"yyyy-mm-dd")</f>
        <v>2012-10-29</v>
      </c>
      <c r="I844">
        <v>5</v>
      </c>
      <c r="J844">
        <v>4</v>
      </c>
      <c r="K844">
        <v>12</v>
      </c>
      <c r="L844">
        <v>5</v>
      </c>
      <c r="M844">
        <v>3</v>
      </c>
      <c r="N844">
        <v>16</v>
      </c>
      <c r="O844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844">
        <f>Table1_1[[#This Row],[NumWebPurchases]]+Table1_1[[#This Row],[NumCatalogPurchases]]+Table1_1[[#This Row],[NumStorePurchases]]</f>
        <v>5</v>
      </c>
      <c r="AD844">
        <f>ROUND(IF(Table1_1[[#This Row],[Total_Purchases]]=0,0,(Table1_1[[#This Row],[Total_Spend]]*(Table1_1[[#This Row],[NumWebPurchases]]/Table1_1[[#This Row],[Total_Purchases]]))),2)</f>
        <v>22.8</v>
      </c>
      <c r="AE844">
        <f>ROUND(IF(Table1_1[[#This Row],[Total_Purchases]]=0,0,(Table1_1[[#This Row],[Total_Spend]]*(Table1_1[[#This Row],[NumStorePurchases]]/Table1_1[[#This Row],[Total_Purchases]]))),2)</f>
        <v>34.200000000000003</v>
      </c>
      <c r="AF844">
        <f>ROUND(IF(Table1_1[[#This Row],[Total_Purchases]]=0,0,(Table1_1[[#This Row],[Total_Spend]]*(Table1_1[[#This Row],[NumCatalogPurchases]]/Table1_1[[#This Row],[Total_Purchases]]))),2)</f>
        <v>0</v>
      </c>
      <c r="AG8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44" s="6">
        <f ca="1">YEAR(TODAY())-B844</f>
        <v>40</v>
      </c>
      <c r="AI8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44" t="s">
        <v>32</v>
      </c>
    </row>
    <row r="845" spans="1:36" x14ac:dyDescent="0.3">
      <c r="A845">
        <v>4216</v>
      </c>
      <c r="B845">
        <v>1981</v>
      </c>
      <c r="C845" t="s">
        <v>28</v>
      </c>
      <c r="D845" t="s">
        <v>31</v>
      </c>
      <c r="E845">
        <v>91065</v>
      </c>
      <c r="F845">
        <v>0</v>
      </c>
      <c r="G845">
        <v>0</v>
      </c>
      <c r="H845" s="2" t="str">
        <f ca="1">TEXT(Table1_1[[#This Row],[Dt_Customer]],"yyyy-mm-dd")</f>
        <v>2013-02-22</v>
      </c>
      <c r="I845">
        <v>33</v>
      </c>
      <c r="J845">
        <v>822</v>
      </c>
      <c r="K845">
        <v>114</v>
      </c>
      <c r="L845">
        <v>108</v>
      </c>
      <c r="M845">
        <v>179</v>
      </c>
      <c r="N845">
        <v>137</v>
      </c>
      <c r="O845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1</v>
      </c>
      <c r="AA845">
        <v>0</v>
      </c>
      <c r="AB845">
        <f>Table1_1[[#This Row],[MntWines]]+Table1_1[[#This Row],[MntFruits]]+Table1_1[[#This Row],[MntMeatProducts]]+Table1_1[[#This Row],[MntFishProducts]]+Table1_1[[#This Row],[MntSweetProducts]]+Table1_1[[#This Row],[MntGoldProds]]</f>
        <v>1474</v>
      </c>
      <c r="AC845">
        <f>Table1_1[[#This Row],[NumWebPurchases]]+Table1_1[[#This Row],[NumCatalogPurchases]]+Table1_1[[#This Row],[NumStorePurchases]]</f>
        <v>25</v>
      </c>
      <c r="AD845">
        <f>ROUND(IF(Table1_1[[#This Row],[Total_Purchases]]=0,0,(Table1_1[[#This Row],[Total_Spend]]*(Table1_1[[#This Row],[NumWebPurchases]]/Table1_1[[#This Row],[Total_Purchases]]))),2)</f>
        <v>412.72</v>
      </c>
      <c r="AE845">
        <f>ROUND(IF(Table1_1[[#This Row],[Total_Purchases]]=0,0,(Table1_1[[#This Row],[Total_Spend]]*(Table1_1[[#This Row],[NumStorePurchases]]/Table1_1[[#This Row],[Total_Purchases]]))),2)</f>
        <v>530.64</v>
      </c>
      <c r="AF845">
        <f>ROUND(IF(Table1_1[[#This Row],[Total_Purchases]]=0,0,(Table1_1[[#This Row],[Total_Spend]]*(Table1_1[[#This Row],[NumCatalogPurchases]]/Table1_1[[#This Row],[Total_Purchases]]))),2)</f>
        <v>530.64</v>
      </c>
      <c r="AG8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45" s="6">
        <f ca="1">YEAR(TODAY())-B845</f>
        <v>45</v>
      </c>
      <c r="AI8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45" t="s">
        <v>30</v>
      </c>
    </row>
    <row r="846" spans="1:36" x14ac:dyDescent="0.3">
      <c r="A846">
        <v>4220</v>
      </c>
      <c r="B846">
        <v>1970</v>
      </c>
      <c r="C846" t="s">
        <v>37</v>
      </c>
      <c r="D846" t="s">
        <v>33</v>
      </c>
      <c r="E846">
        <v>59892</v>
      </c>
      <c r="F846">
        <v>0</v>
      </c>
      <c r="G846">
        <v>1</v>
      </c>
      <c r="H846" s="2" t="str">
        <f ca="1">TEXT(Table1_1[[#This Row],[Dt_Customer]],"yyyy-mm-dd")</f>
        <v>2013-11-02</v>
      </c>
      <c r="I846">
        <v>26</v>
      </c>
      <c r="J846">
        <v>73</v>
      </c>
      <c r="K846">
        <v>0</v>
      </c>
      <c r="L846">
        <v>13</v>
      </c>
      <c r="M846">
        <v>0</v>
      </c>
      <c r="N846">
        <v>1</v>
      </c>
      <c r="O846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f>Table1_1[[#This Row],[MntWines]]+Table1_1[[#This Row],[MntFruits]]+Table1_1[[#This Row],[MntMeatProducts]]+Table1_1[[#This Row],[MntFishProducts]]+Table1_1[[#This Row],[MntSweetProducts]]+Table1_1[[#This Row],[MntGoldProds]]</f>
        <v>87</v>
      </c>
      <c r="AC846">
        <f>Table1_1[[#This Row],[NumWebPurchases]]+Table1_1[[#This Row],[NumCatalogPurchases]]+Table1_1[[#This Row],[NumStorePurchases]]</f>
        <v>6</v>
      </c>
      <c r="AD846">
        <f>ROUND(IF(Table1_1[[#This Row],[Total_Purchases]]=0,0,(Table1_1[[#This Row],[Total_Spend]]*(Table1_1[[#This Row],[NumWebPurchases]]/Table1_1[[#This Row],[Total_Purchases]]))),2)</f>
        <v>29</v>
      </c>
      <c r="AE846">
        <f>ROUND(IF(Table1_1[[#This Row],[Total_Purchases]]=0,0,(Table1_1[[#This Row],[Total_Spend]]*(Table1_1[[#This Row],[NumStorePurchases]]/Table1_1[[#This Row],[Total_Purchases]]))),2)</f>
        <v>43.5</v>
      </c>
      <c r="AF846">
        <f>ROUND(IF(Table1_1[[#This Row],[Total_Purchases]]=0,0,(Table1_1[[#This Row],[Total_Spend]]*(Table1_1[[#This Row],[NumCatalogPurchases]]/Table1_1[[#This Row],[Total_Purchases]]))),2)</f>
        <v>14.5</v>
      </c>
      <c r="AG8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46" s="6">
        <f ca="1">YEAR(TODAY())-B846</f>
        <v>56</v>
      </c>
      <c r="AI8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46" t="s">
        <v>32</v>
      </c>
    </row>
    <row r="847" spans="1:36" x14ac:dyDescent="0.3">
      <c r="A847">
        <v>4227</v>
      </c>
      <c r="B847">
        <v>1968</v>
      </c>
      <c r="C847" t="s">
        <v>41</v>
      </c>
      <c r="D847" t="s">
        <v>35</v>
      </c>
      <c r="E847">
        <v>32889</v>
      </c>
      <c r="F847">
        <v>1</v>
      </c>
      <c r="G847">
        <v>1</v>
      </c>
      <c r="H847" s="2" t="str">
        <f ca="1">TEXT(Table1_1[[#This Row],[Dt_Customer]],"yyyy-mm-dd")</f>
        <v>2013-09-06</v>
      </c>
      <c r="I847">
        <v>78</v>
      </c>
      <c r="J847">
        <v>28</v>
      </c>
      <c r="K847">
        <v>0</v>
      </c>
      <c r="L847">
        <v>13</v>
      </c>
      <c r="M847">
        <v>4</v>
      </c>
      <c r="N847">
        <v>2</v>
      </c>
      <c r="O847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847">
        <f>Table1_1[[#This Row],[NumWebPurchases]]+Table1_1[[#This Row],[NumCatalogPurchases]]+Table1_1[[#This Row],[NumStorePurchases]]</f>
        <v>6</v>
      </c>
      <c r="AD847">
        <f>ROUND(IF(Table1_1[[#This Row],[Total_Purchases]]=0,0,(Table1_1[[#This Row],[Total_Spend]]*(Table1_1[[#This Row],[NumWebPurchases]]/Table1_1[[#This Row],[Total_Purchases]]))),2)</f>
        <v>18.329999999999998</v>
      </c>
      <c r="AE847">
        <f>ROUND(IF(Table1_1[[#This Row],[Total_Purchases]]=0,0,(Table1_1[[#This Row],[Total_Spend]]*(Table1_1[[#This Row],[NumStorePurchases]]/Table1_1[[#This Row],[Total_Purchases]]))),2)</f>
        <v>27.5</v>
      </c>
      <c r="AF847">
        <f>ROUND(IF(Table1_1[[#This Row],[Total_Purchases]]=0,0,(Table1_1[[#This Row],[Total_Spend]]*(Table1_1[[#This Row],[NumCatalogPurchases]]/Table1_1[[#This Row],[Total_Purchases]]))),2)</f>
        <v>9.17</v>
      </c>
      <c r="AG8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47" s="6">
        <f ca="1">YEAR(TODAY())-B847</f>
        <v>58</v>
      </c>
      <c r="AI8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47" t="s">
        <v>30</v>
      </c>
    </row>
    <row r="848" spans="1:36" x14ac:dyDescent="0.3">
      <c r="A848">
        <v>4240</v>
      </c>
      <c r="B848">
        <v>1978</v>
      </c>
      <c r="C848" t="s">
        <v>28</v>
      </c>
      <c r="D848" t="s">
        <v>33</v>
      </c>
      <c r="E848">
        <v>17345</v>
      </c>
      <c r="F848">
        <v>1</v>
      </c>
      <c r="G848">
        <v>0</v>
      </c>
      <c r="H848" s="2" t="str">
        <f ca="1">TEXT(Table1_1[[#This Row],[Dt_Customer]],"yyyy-mm-dd")</f>
        <v>2012-11-03</v>
      </c>
      <c r="I848">
        <v>79</v>
      </c>
      <c r="J848">
        <v>4</v>
      </c>
      <c r="K848">
        <v>9</v>
      </c>
      <c r="L848">
        <v>16</v>
      </c>
      <c r="M848">
        <v>17</v>
      </c>
      <c r="N848">
        <v>0</v>
      </c>
      <c r="O848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f>Table1_1[[#This Row],[MntWines]]+Table1_1[[#This Row],[MntFruits]]+Table1_1[[#This Row],[MntMeatProducts]]+Table1_1[[#This Row],[MntFishProducts]]+Table1_1[[#This Row],[MntSweetProducts]]+Table1_1[[#This Row],[MntGoldProds]]</f>
        <v>58</v>
      </c>
      <c r="AC848">
        <f>Table1_1[[#This Row],[NumWebPurchases]]+Table1_1[[#This Row],[NumCatalogPurchases]]+Table1_1[[#This Row],[NumStorePurchases]]</f>
        <v>5</v>
      </c>
      <c r="AD848">
        <f>ROUND(IF(Table1_1[[#This Row],[Total_Purchases]]=0,0,(Table1_1[[#This Row],[Total_Spend]]*(Table1_1[[#This Row],[NumWebPurchases]]/Table1_1[[#This Row],[Total_Purchases]]))),2)</f>
        <v>23.2</v>
      </c>
      <c r="AE848">
        <f>ROUND(IF(Table1_1[[#This Row],[Total_Purchases]]=0,0,(Table1_1[[#This Row],[Total_Spend]]*(Table1_1[[#This Row],[NumStorePurchases]]/Table1_1[[#This Row],[Total_Purchases]]))),2)</f>
        <v>23.2</v>
      </c>
      <c r="AF848">
        <f>ROUND(IF(Table1_1[[#This Row],[Total_Purchases]]=0,0,(Table1_1[[#This Row],[Total_Spend]]*(Table1_1[[#This Row],[NumCatalogPurchases]]/Table1_1[[#This Row],[Total_Purchases]]))),2)</f>
        <v>11.6</v>
      </c>
      <c r="AG8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48" s="6">
        <f ca="1">YEAR(TODAY())-B848</f>
        <v>48</v>
      </c>
      <c r="AI8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48" t="s">
        <v>30</v>
      </c>
    </row>
    <row r="849" spans="1:36" x14ac:dyDescent="0.3">
      <c r="A849">
        <v>4246</v>
      </c>
      <c r="B849">
        <v>1982</v>
      </c>
      <c r="C849" t="s">
        <v>41</v>
      </c>
      <c r="D849" t="s">
        <v>31</v>
      </c>
      <c r="E849">
        <v>6560</v>
      </c>
      <c r="F849">
        <v>0</v>
      </c>
      <c r="G849">
        <v>0</v>
      </c>
      <c r="H849" s="2" t="str">
        <f ca="1">TEXT(Table1_1[[#This Row],[Dt_Customer]],"yyyy-mm-dd")</f>
        <v>2013-12-12</v>
      </c>
      <c r="I849">
        <v>2</v>
      </c>
      <c r="J849">
        <v>67</v>
      </c>
      <c r="K849">
        <v>11</v>
      </c>
      <c r="L849">
        <v>26</v>
      </c>
      <c r="M849">
        <v>4</v>
      </c>
      <c r="N849">
        <v>3</v>
      </c>
      <c r="O849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f>Table1_1[[#This Row],[MntWines]]+Table1_1[[#This Row],[MntFruits]]+Table1_1[[#This Row],[MntMeatProducts]]+Table1_1[[#This Row],[MntFishProducts]]+Table1_1[[#This Row],[MntSweetProducts]]+Table1_1[[#This Row],[MntGoldProds]]</f>
        <v>373</v>
      </c>
      <c r="AC849">
        <f>Table1_1[[#This Row],[NumWebPurchases]]+Table1_1[[#This Row],[NumCatalogPurchases]]+Table1_1[[#This Row],[NumStorePurchases]]</f>
        <v>2</v>
      </c>
      <c r="AD849">
        <f>ROUND(IF(Table1_1[[#This Row],[Total_Purchases]]=0,0,(Table1_1[[#This Row],[Total_Spend]]*(Table1_1[[#This Row],[NumWebPurchases]]/Table1_1[[#This Row],[Total_Purchases]]))),2)</f>
        <v>186.5</v>
      </c>
      <c r="AE849">
        <f>ROUND(IF(Table1_1[[#This Row],[Total_Purchases]]=0,0,(Table1_1[[#This Row],[Total_Spend]]*(Table1_1[[#This Row],[NumStorePurchases]]/Table1_1[[#This Row],[Total_Purchases]]))),2)</f>
        <v>186.5</v>
      </c>
      <c r="AF849">
        <f>ROUND(IF(Table1_1[[#This Row],[Total_Purchases]]=0,0,(Table1_1[[#This Row],[Total_Spend]]*(Table1_1[[#This Row],[NumCatalogPurchases]]/Table1_1[[#This Row],[Total_Purchases]]))),2)</f>
        <v>0</v>
      </c>
      <c r="AG8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49" s="6">
        <f ca="1">YEAR(TODAY())-B849</f>
        <v>44</v>
      </c>
      <c r="AI8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49" t="s">
        <v>30</v>
      </c>
    </row>
    <row r="850" spans="1:36" x14ac:dyDescent="0.3">
      <c r="A850">
        <v>4248</v>
      </c>
      <c r="B850">
        <v>1960</v>
      </c>
      <c r="C850" t="s">
        <v>41</v>
      </c>
      <c r="D850" t="s">
        <v>31</v>
      </c>
      <c r="E850">
        <v>98777</v>
      </c>
      <c r="F850">
        <v>0</v>
      </c>
      <c r="G850">
        <v>0</v>
      </c>
      <c r="H850" s="2" t="str">
        <f ca="1">TEXT(Table1_1[[#This Row],[Dt_Customer]],"yyyy-mm-dd")</f>
        <v>2014-02-17</v>
      </c>
      <c r="I850">
        <v>23</v>
      </c>
      <c r="J850">
        <v>1000</v>
      </c>
      <c r="K850">
        <v>19</v>
      </c>
      <c r="L850">
        <v>711</v>
      </c>
      <c r="M850">
        <v>125</v>
      </c>
      <c r="N850">
        <v>115</v>
      </c>
      <c r="O850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f>Table1_1[[#This Row],[MntWines]]+Table1_1[[#This Row],[MntFruits]]+Table1_1[[#This Row],[MntMeatProducts]]+Table1_1[[#This Row],[MntFishProducts]]+Table1_1[[#This Row],[MntSweetProducts]]+Table1_1[[#This Row],[MntGoldProds]]</f>
        <v>2008</v>
      </c>
      <c r="AC850">
        <f>Table1_1[[#This Row],[NumWebPurchases]]+Table1_1[[#This Row],[NumCatalogPurchases]]+Table1_1[[#This Row],[NumStorePurchases]]</f>
        <v>19</v>
      </c>
      <c r="AD850">
        <f>ROUND(IF(Table1_1[[#This Row],[Total_Purchases]]=0,0,(Table1_1[[#This Row],[Total_Spend]]*(Table1_1[[#This Row],[NumWebPurchases]]/Table1_1[[#This Row],[Total_Purchases]]))),2)</f>
        <v>422.74</v>
      </c>
      <c r="AE850">
        <f>ROUND(IF(Table1_1[[#This Row],[Total_Purchases]]=0,0,(Table1_1[[#This Row],[Total_Spend]]*(Table1_1[[#This Row],[NumStorePurchases]]/Table1_1[[#This Row],[Total_Purchases]]))),2)</f>
        <v>951.16</v>
      </c>
      <c r="AF850">
        <f>ROUND(IF(Table1_1[[#This Row],[Total_Purchases]]=0,0,(Table1_1[[#This Row],[Total_Spend]]*(Table1_1[[#This Row],[NumCatalogPurchases]]/Table1_1[[#This Row],[Total_Purchases]]))),2)</f>
        <v>634.11</v>
      </c>
      <c r="AG8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50" s="6">
        <f ca="1">YEAR(TODAY())-B850</f>
        <v>66</v>
      </c>
      <c r="AI8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50" t="s">
        <v>30</v>
      </c>
    </row>
    <row r="851" spans="1:36" x14ac:dyDescent="0.3">
      <c r="A851">
        <v>4252</v>
      </c>
      <c r="B851">
        <v>1965</v>
      </c>
      <c r="C851" t="s">
        <v>28</v>
      </c>
      <c r="D851" t="s">
        <v>33</v>
      </c>
      <c r="E851">
        <v>44375</v>
      </c>
      <c r="F851">
        <v>0</v>
      </c>
      <c r="G851">
        <v>1</v>
      </c>
      <c r="H851" s="2" t="str">
        <f ca="1">TEXT(Table1_1[[#This Row],[Dt_Customer]],"yyyy-mm-dd")</f>
        <v>2014-03-23</v>
      </c>
      <c r="I851">
        <v>73</v>
      </c>
      <c r="J851">
        <v>213</v>
      </c>
      <c r="K851">
        <v>5</v>
      </c>
      <c r="L851">
        <v>28</v>
      </c>
      <c r="M851">
        <v>7</v>
      </c>
      <c r="N851">
        <v>7</v>
      </c>
      <c r="O851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f>Table1_1[[#This Row],[MntWines]]+Table1_1[[#This Row],[MntFruits]]+Table1_1[[#This Row],[MntMeatProducts]]+Table1_1[[#This Row],[MntFishProducts]]+Table1_1[[#This Row],[MntSweetProducts]]+Table1_1[[#This Row],[MntGoldProds]]</f>
        <v>301</v>
      </c>
      <c r="AC851">
        <f>Table1_1[[#This Row],[NumWebPurchases]]+Table1_1[[#This Row],[NumCatalogPurchases]]+Table1_1[[#This Row],[NumStorePurchases]]</f>
        <v>11</v>
      </c>
      <c r="AD851">
        <f>ROUND(IF(Table1_1[[#This Row],[Total_Purchases]]=0,0,(Table1_1[[#This Row],[Total_Spend]]*(Table1_1[[#This Row],[NumWebPurchases]]/Table1_1[[#This Row],[Total_Purchases]]))),2)</f>
        <v>109.45</v>
      </c>
      <c r="AE851">
        <f>ROUND(IF(Table1_1[[#This Row],[Total_Purchases]]=0,0,(Table1_1[[#This Row],[Total_Spend]]*(Table1_1[[#This Row],[NumStorePurchases]]/Table1_1[[#This Row],[Total_Purchases]]))),2)</f>
        <v>164.18</v>
      </c>
      <c r="AF851">
        <f>ROUND(IF(Table1_1[[#This Row],[Total_Purchases]]=0,0,(Table1_1[[#This Row],[Total_Spend]]*(Table1_1[[#This Row],[NumCatalogPurchases]]/Table1_1[[#This Row],[Total_Purchases]]))),2)</f>
        <v>27.36</v>
      </c>
      <c r="AG8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51" s="6">
        <f ca="1">YEAR(TODAY())-B851</f>
        <v>61</v>
      </c>
      <c r="AI8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51" t="s">
        <v>30</v>
      </c>
    </row>
    <row r="852" spans="1:36" x14ac:dyDescent="0.3">
      <c r="A852">
        <v>4259</v>
      </c>
      <c r="B852">
        <v>1986</v>
      </c>
      <c r="C852" t="s">
        <v>41</v>
      </c>
      <c r="D852" t="s">
        <v>31</v>
      </c>
      <c r="E852">
        <v>19485</v>
      </c>
      <c r="F852">
        <v>2</v>
      </c>
      <c r="G852">
        <v>0</v>
      </c>
      <c r="H852" s="2" t="str">
        <f ca="1">TEXT(Table1_1[[#This Row],[Dt_Customer]],"yyyy-mm-dd")</f>
        <v>2013-09-24</v>
      </c>
      <c r="I852">
        <v>80</v>
      </c>
      <c r="J852">
        <v>6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f>Table1_1[[#This Row],[MntWines]]+Table1_1[[#This Row],[MntFruits]]+Table1_1[[#This Row],[MntMeatProducts]]+Table1_1[[#This Row],[MntFishProducts]]+Table1_1[[#This Row],[MntSweetProducts]]+Table1_1[[#This Row],[MntGoldProds]]</f>
        <v>10</v>
      </c>
      <c r="AC852">
        <f>Table1_1[[#This Row],[NumWebPurchases]]+Table1_1[[#This Row],[NumCatalogPurchases]]+Table1_1[[#This Row],[NumStorePurchases]]</f>
        <v>3</v>
      </c>
      <c r="AD852">
        <f>ROUND(IF(Table1_1[[#This Row],[Total_Purchases]]=0,0,(Table1_1[[#This Row],[Total_Spend]]*(Table1_1[[#This Row],[NumWebPurchases]]/Table1_1[[#This Row],[Total_Purchases]]))),2)</f>
        <v>3.33</v>
      </c>
      <c r="AE852">
        <f>ROUND(IF(Table1_1[[#This Row],[Total_Purchases]]=0,0,(Table1_1[[#This Row],[Total_Spend]]*(Table1_1[[#This Row],[NumStorePurchases]]/Table1_1[[#This Row],[Total_Purchases]]))),2)</f>
        <v>6.67</v>
      </c>
      <c r="AF852">
        <f>ROUND(IF(Table1_1[[#This Row],[Total_Purchases]]=0,0,(Table1_1[[#This Row],[Total_Spend]]*(Table1_1[[#This Row],[NumCatalogPurchases]]/Table1_1[[#This Row],[Total_Purchases]]))),2)</f>
        <v>0</v>
      </c>
      <c r="AG8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52" s="6">
        <f ca="1">YEAR(TODAY())-B852</f>
        <v>40</v>
      </c>
      <c r="AI8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52" t="s">
        <v>40</v>
      </c>
    </row>
    <row r="853" spans="1:36" x14ac:dyDescent="0.3">
      <c r="A853">
        <v>4261</v>
      </c>
      <c r="B853">
        <v>1946</v>
      </c>
      <c r="C853" t="s">
        <v>37</v>
      </c>
      <c r="D853" t="s">
        <v>31</v>
      </c>
      <c r="E853">
        <v>82800</v>
      </c>
      <c r="F853">
        <v>0</v>
      </c>
      <c r="G853">
        <v>0</v>
      </c>
      <c r="H853" s="2" t="str">
        <f ca="1">TEXT(Table1_1[[#This Row],[Dt_Customer]],"yyyy-mm-dd")</f>
        <v>2012-11-24</v>
      </c>
      <c r="I853">
        <v>23</v>
      </c>
      <c r="J853">
        <v>1006</v>
      </c>
      <c r="K853">
        <v>22</v>
      </c>
      <c r="L853">
        <v>115</v>
      </c>
      <c r="M853">
        <v>59</v>
      </c>
      <c r="N853">
        <v>68</v>
      </c>
      <c r="O853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1</v>
      </c>
      <c r="AA853">
        <v>0</v>
      </c>
      <c r="AB853">
        <f>Table1_1[[#This Row],[MntWines]]+Table1_1[[#This Row],[MntFruits]]+Table1_1[[#This Row],[MntMeatProducts]]+Table1_1[[#This Row],[MntFishProducts]]+Table1_1[[#This Row],[MntSweetProducts]]+Table1_1[[#This Row],[MntGoldProds]]</f>
        <v>1315</v>
      </c>
      <c r="AC853">
        <f>Table1_1[[#This Row],[NumWebPurchases]]+Table1_1[[#This Row],[NumCatalogPurchases]]+Table1_1[[#This Row],[NumStorePurchases]]</f>
        <v>25</v>
      </c>
      <c r="AD853">
        <f>ROUND(IF(Table1_1[[#This Row],[Total_Purchases]]=0,0,(Table1_1[[#This Row],[Total_Spend]]*(Table1_1[[#This Row],[NumWebPurchases]]/Table1_1[[#This Row],[Total_Purchases]]))),2)</f>
        <v>368.2</v>
      </c>
      <c r="AE853">
        <f>ROUND(IF(Table1_1[[#This Row],[Total_Purchases]]=0,0,(Table1_1[[#This Row],[Total_Spend]]*(Table1_1[[#This Row],[NumStorePurchases]]/Table1_1[[#This Row],[Total_Purchases]]))),2)</f>
        <v>631.20000000000005</v>
      </c>
      <c r="AF853">
        <f>ROUND(IF(Table1_1[[#This Row],[Total_Purchases]]=0,0,(Table1_1[[#This Row],[Total_Spend]]*(Table1_1[[#This Row],[NumCatalogPurchases]]/Table1_1[[#This Row],[Total_Purchases]]))),2)</f>
        <v>315.60000000000002</v>
      </c>
      <c r="AG8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53" s="6">
        <f ca="1">YEAR(TODAY())-B853</f>
        <v>80</v>
      </c>
      <c r="AI8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53" t="s">
        <v>43</v>
      </c>
    </row>
    <row r="854" spans="1:36" x14ac:dyDescent="0.3">
      <c r="A854">
        <v>4268</v>
      </c>
      <c r="B854">
        <v>1959</v>
      </c>
      <c r="C854" t="s">
        <v>28</v>
      </c>
      <c r="D854" t="s">
        <v>33</v>
      </c>
      <c r="E854">
        <v>53154</v>
      </c>
      <c r="F854">
        <v>0</v>
      </c>
      <c r="G854">
        <v>1</v>
      </c>
      <c r="H854" s="2" t="str">
        <f ca="1">TEXT(Table1_1[[#This Row],[Dt_Customer]],"yyyy-mm-dd")</f>
        <v>2014-06-09</v>
      </c>
      <c r="I854">
        <v>50</v>
      </c>
      <c r="J854">
        <v>129</v>
      </c>
      <c r="K854">
        <v>0</v>
      </c>
      <c r="L854">
        <v>21</v>
      </c>
      <c r="M854">
        <v>0</v>
      </c>
      <c r="N854">
        <v>1</v>
      </c>
      <c r="O854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f>Table1_1[[#This Row],[MntWines]]+Table1_1[[#This Row],[MntFruits]]+Table1_1[[#This Row],[MntMeatProducts]]+Table1_1[[#This Row],[MntFishProducts]]+Table1_1[[#This Row],[MntSweetProducts]]+Table1_1[[#This Row],[MntGoldProds]]</f>
        <v>158</v>
      </c>
      <c r="AC854">
        <f>Table1_1[[#This Row],[NumWebPurchases]]+Table1_1[[#This Row],[NumCatalogPurchases]]+Table1_1[[#This Row],[NumStorePurchases]]</f>
        <v>8</v>
      </c>
      <c r="AD854">
        <f>ROUND(IF(Table1_1[[#This Row],[Total_Purchases]]=0,0,(Table1_1[[#This Row],[Total_Spend]]*(Table1_1[[#This Row],[NumWebPurchases]]/Table1_1[[#This Row],[Total_Purchases]]))),2)</f>
        <v>59.25</v>
      </c>
      <c r="AE854">
        <f>ROUND(IF(Table1_1[[#This Row],[Total_Purchases]]=0,0,(Table1_1[[#This Row],[Total_Spend]]*(Table1_1[[#This Row],[NumStorePurchases]]/Table1_1[[#This Row],[Total_Purchases]]))),2)</f>
        <v>79</v>
      </c>
      <c r="AF854">
        <f>ROUND(IF(Table1_1[[#This Row],[Total_Purchases]]=0,0,(Table1_1[[#This Row],[Total_Spend]]*(Table1_1[[#This Row],[NumCatalogPurchases]]/Table1_1[[#This Row],[Total_Purchases]]))),2)</f>
        <v>19.75</v>
      </c>
      <c r="AG8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54" s="6">
        <f ca="1">YEAR(TODAY())-B854</f>
        <v>67</v>
      </c>
      <c r="AI8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54" t="s">
        <v>34</v>
      </c>
    </row>
    <row r="855" spans="1:36" x14ac:dyDescent="0.3">
      <c r="A855">
        <v>4271</v>
      </c>
      <c r="B855">
        <v>1989</v>
      </c>
      <c r="C855" t="s">
        <v>38</v>
      </c>
      <c r="D855" t="s">
        <v>35</v>
      </c>
      <c r="E855">
        <v>38683</v>
      </c>
      <c r="F855">
        <v>1</v>
      </c>
      <c r="G855">
        <v>0</v>
      </c>
      <c r="H855" s="2" t="str">
        <f ca="1">TEXT(Table1_1[[#This Row],[Dt_Customer]],"yyyy-mm-dd")</f>
        <v>2012-10-04</v>
      </c>
      <c r="I855">
        <v>80</v>
      </c>
      <c r="J855">
        <v>46</v>
      </c>
      <c r="K855">
        <v>35</v>
      </c>
      <c r="L855">
        <v>69</v>
      </c>
      <c r="M855">
        <v>84</v>
      </c>
      <c r="N855">
        <v>41</v>
      </c>
      <c r="O855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f>Table1_1[[#This Row],[MntWines]]+Table1_1[[#This Row],[MntFruits]]+Table1_1[[#This Row],[MntMeatProducts]]+Table1_1[[#This Row],[MntFishProducts]]+Table1_1[[#This Row],[MntSweetProducts]]+Table1_1[[#This Row],[MntGoldProds]]</f>
        <v>341</v>
      </c>
      <c r="AC855">
        <f>Table1_1[[#This Row],[NumWebPurchases]]+Table1_1[[#This Row],[NumCatalogPurchases]]+Table1_1[[#This Row],[NumStorePurchases]]</f>
        <v>11</v>
      </c>
      <c r="AD855">
        <f>ROUND(IF(Table1_1[[#This Row],[Total_Purchases]]=0,0,(Table1_1[[#This Row],[Total_Spend]]*(Table1_1[[#This Row],[NumWebPurchases]]/Table1_1[[#This Row],[Total_Purchases]]))),2)</f>
        <v>124</v>
      </c>
      <c r="AE855">
        <f>ROUND(IF(Table1_1[[#This Row],[Total_Purchases]]=0,0,(Table1_1[[#This Row],[Total_Spend]]*(Table1_1[[#This Row],[NumStorePurchases]]/Table1_1[[#This Row],[Total_Purchases]]))),2)</f>
        <v>186</v>
      </c>
      <c r="AF855">
        <f>ROUND(IF(Table1_1[[#This Row],[Total_Purchases]]=0,0,(Table1_1[[#This Row],[Total_Spend]]*(Table1_1[[#This Row],[NumCatalogPurchases]]/Table1_1[[#This Row],[Total_Purchases]]))),2)</f>
        <v>31</v>
      </c>
      <c r="AG8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55" s="6">
        <f ca="1">YEAR(TODAY())-B855</f>
        <v>37</v>
      </c>
      <c r="AI8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855" t="s">
        <v>40</v>
      </c>
    </row>
    <row r="856" spans="1:36" x14ac:dyDescent="0.3">
      <c r="A856">
        <v>4278</v>
      </c>
      <c r="B856">
        <v>1983</v>
      </c>
      <c r="C856" t="s">
        <v>37</v>
      </c>
      <c r="D856" t="s">
        <v>31</v>
      </c>
      <c r="E856">
        <v>87188</v>
      </c>
      <c r="F856">
        <v>0</v>
      </c>
      <c r="G856">
        <v>0</v>
      </c>
      <c r="H856" s="2" t="str">
        <f ca="1">TEXT(Table1_1[[#This Row],[Dt_Customer]],"yyyy-mm-dd")</f>
        <v>2013-06-03</v>
      </c>
      <c r="I856">
        <v>73</v>
      </c>
      <c r="J856">
        <v>910</v>
      </c>
      <c r="K856">
        <v>111</v>
      </c>
      <c r="L856">
        <v>724</v>
      </c>
      <c r="M856">
        <v>49</v>
      </c>
      <c r="N856">
        <v>74</v>
      </c>
      <c r="O856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f>Table1_1[[#This Row],[MntWines]]+Table1_1[[#This Row],[MntFruits]]+Table1_1[[#This Row],[MntMeatProducts]]+Table1_1[[#This Row],[MntFishProducts]]+Table1_1[[#This Row],[MntSweetProducts]]+Table1_1[[#This Row],[MntGoldProds]]</f>
        <v>1923</v>
      </c>
      <c r="AC856">
        <f>Table1_1[[#This Row],[NumWebPurchases]]+Table1_1[[#This Row],[NumCatalogPurchases]]+Table1_1[[#This Row],[NumStorePurchases]]</f>
        <v>18</v>
      </c>
      <c r="AD856">
        <f>ROUND(IF(Table1_1[[#This Row],[Total_Purchases]]=0,0,(Table1_1[[#This Row],[Total_Spend]]*(Table1_1[[#This Row],[NumWebPurchases]]/Table1_1[[#This Row],[Total_Purchases]]))),2)</f>
        <v>1068.33</v>
      </c>
      <c r="AE856">
        <f>ROUND(IF(Table1_1[[#This Row],[Total_Purchases]]=0,0,(Table1_1[[#This Row],[Total_Spend]]*(Table1_1[[#This Row],[NumStorePurchases]]/Table1_1[[#This Row],[Total_Purchases]]))),2)</f>
        <v>641</v>
      </c>
      <c r="AF856">
        <f>ROUND(IF(Table1_1[[#This Row],[Total_Purchases]]=0,0,(Table1_1[[#This Row],[Total_Spend]]*(Table1_1[[#This Row],[NumCatalogPurchases]]/Table1_1[[#This Row],[Total_Purchases]]))),2)</f>
        <v>213.67</v>
      </c>
      <c r="AG8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56" s="6">
        <f ca="1">YEAR(TODAY())-B856</f>
        <v>43</v>
      </c>
      <c r="AI8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56" t="s">
        <v>40</v>
      </c>
    </row>
    <row r="857" spans="1:36" x14ac:dyDescent="0.3">
      <c r="A857">
        <v>4279</v>
      </c>
      <c r="B857">
        <v>1963</v>
      </c>
      <c r="C857" t="s">
        <v>38</v>
      </c>
      <c r="D857" t="s">
        <v>31</v>
      </c>
      <c r="E857">
        <v>39548</v>
      </c>
      <c r="F857">
        <v>1</v>
      </c>
      <c r="G857">
        <v>1</v>
      </c>
      <c r="H857" s="2" t="str">
        <f ca="1">TEXT(Table1_1[[#This Row],[Dt_Customer]],"yyyy-mm-dd")</f>
        <v>2014-03-31</v>
      </c>
      <c r="I857">
        <v>87</v>
      </c>
      <c r="J857">
        <v>15</v>
      </c>
      <c r="K857">
        <v>4</v>
      </c>
      <c r="L857">
        <v>10</v>
      </c>
      <c r="M857">
        <v>3</v>
      </c>
      <c r="N857">
        <v>4</v>
      </c>
      <c r="O857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857">
        <f>Table1_1[[#This Row],[NumWebPurchases]]+Table1_1[[#This Row],[NumCatalogPurchases]]+Table1_1[[#This Row],[NumStorePurchases]]</f>
        <v>5</v>
      </c>
      <c r="AD857">
        <f>ROUND(IF(Table1_1[[#This Row],[Total_Purchases]]=0,0,(Table1_1[[#This Row],[Total_Spend]]*(Table1_1[[#This Row],[NumWebPurchases]]/Table1_1[[#This Row],[Total_Purchases]]))),2)</f>
        <v>10.8</v>
      </c>
      <c r="AE857">
        <f>ROUND(IF(Table1_1[[#This Row],[Total_Purchases]]=0,0,(Table1_1[[#This Row],[Total_Spend]]*(Table1_1[[#This Row],[NumStorePurchases]]/Table1_1[[#This Row],[Total_Purchases]]))),2)</f>
        <v>32.4</v>
      </c>
      <c r="AF857">
        <f>ROUND(IF(Table1_1[[#This Row],[Total_Purchases]]=0,0,(Table1_1[[#This Row],[Total_Spend]]*(Table1_1[[#This Row],[NumCatalogPurchases]]/Table1_1[[#This Row],[Total_Purchases]]))),2)</f>
        <v>10.8</v>
      </c>
      <c r="AG8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57" s="6">
        <f ca="1">YEAR(TODAY())-B857</f>
        <v>63</v>
      </c>
      <c r="AI8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57" t="s">
        <v>30</v>
      </c>
    </row>
    <row r="858" spans="1:36" x14ac:dyDescent="0.3">
      <c r="A858">
        <v>4286</v>
      </c>
      <c r="B858">
        <v>1970</v>
      </c>
      <c r="C858" t="s">
        <v>37</v>
      </c>
      <c r="D858" t="s">
        <v>31</v>
      </c>
      <c r="E858">
        <v>57642</v>
      </c>
      <c r="F858">
        <v>0</v>
      </c>
      <c r="G858">
        <v>1</v>
      </c>
      <c r="H858" s="2" t="str">
        <f ca="1">TEXT(Table1_1[[#This Row],[Dt_Customer]],"yyyy-mm-dd")</f>
        <v>2014-01-09</v>
      </c>
      <c r="I858">
        <v>24</v>
      </c>
      <c r="J858">
        <v>580</v>
      </c>
      <c r="K858">
        <v>6</v>
      </c>
      <c r="L858">
        <v>58</v>
      </c>
      <c r="M858">
        <v>8</v>
      </c>
      <c r="N858">
        <v>0</v>
      </c>
      <c r="O858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f>Table1_1[[#This Row],[MntWines]]+Table1_1[[#This Row],[MntFruits]]+Table1_1[[#This Row],[MntMeatProducts]]+Table1_1[[#This Row],[MntFishProducts]]+Table1_1[[#This Row],[MntSweetProducts]]+Table1_1[[#This Row],[MntGoldProds]]</f>
        <v>679</v>
      </c>
      <c r="AC858">
        <f>Table1_1[[#This Row],[NumWebPurchases]]+Table1_1[[#This Row],[NumCatalogPurchases]]+Table1_1[[#This Row],[NumStorePurchases]]</f>
        <v>19</v>
      </c>
      <c r="AD858">
        <f>ROUND(IF(Table1_1[[#This Row],[Total_Purchases]]=0,0,(Table1_1[[#This Row],[Total_Spend]]*(Table1_1[[#This Row],[NumWebPurchases]]/Table1_1[[#This Row],[Total_Purchases]]))),2)</f>
        <v>250.16</v>
      </c>
      <c r="AE858">
        <f>ROUND(IF(Table1_1[[#This Row],[Total_Purchases]]=0,0,(Table1_1[[#This Row],[Total_Spend]]*(Table1_1[[#This Row],[NumStorePurchases]]/Table1_1[[#This Row],[Total_Purchases]]))),2)</f>
        <v>214.42</v>
      </c>
      <c r="AF858">
        <f>ROUND(IF(Table1_1[[#This Row],[Total_Purchases]]=0,0,(Table1_1[[#This Row],[Total_Spend]]*(Table1_1[[#This Row],[NumCatalogPurchases]]/Table1_1[[#This Row],[Total_Purchases]]))),2)</f>
        <v>214.42</v>
      </c>
      <c r="AG8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58" s="6">
        <f ca="1">YEAR(TODAY())-B858</f>
        <v>56</v>
      </c>
      <c r="AI8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58" t="s">
        <v>40</v>
      </c>
    </row>
    <row r="859" spans="1:36" x14ac:dyDescent="0.3">
      <c r="A859">
        <v>4290</v>
      </c>
      <c r="B859">
        <v>1972</v>
      </c>
      <c r="C859" t="s">
        <v>28</v>
      </c>
      <c r="D859" t="s">
        <v>33</v>
      </c>
      <c r="E859">
        <v>30467</v>
      </c>
      <c r="F859">
        <v>1</v>
      </c>
      <c r="G859">
        <v>0</v>
      </c>
      <c r="H859" s="2" t="str">
        <f ca="1">TEXT(Table1_1[[#This Row],[Dt_Customer]],"yyyy-mm-dd")</f>
        <v>2014-03-19</v>
      </c>
      <c r="I859">
        <v>8</v>
      </c>
      <c r="J859">
        <v>1</v>
      </c>
      <c r="K859">
        <v>3</v>
      </c>
      <c r="L859">
        <v>8</v>
      </c>
      <c r="M859">
        <v>2</v>
      </c>
      <c r="N859">
        <v>5</v>
      </c>
      <c r="O859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f>Table1_1[[#This Row],[MntWines]]+Table1_1[[#This Row],[MntFruits]]+Table1_1[[#This Row],[MntMeatProducts]]+Table1_1[[#This Row],[MntFishProducts]]+Table1_1[[#This Row],[MntSweetProducts]]+Table1_1[[#This Row],[MntGoldProds]]</f>
        <v>24</v>
      </c>
      <c r="AC859">
        <f>Table1_1[[#This Row],[NumWebPurchases]]+Table1_1[[#This Row],[NumCatalogPurchases]]+Table1_1[[#This Row],[NumStorePurchases]]</f>
        <v>3</v>
      </c>
      <c r="AD859">
        <f>ROUND(IF(Table1_1[[#This Row],[Total_Purchases]]=0,0,(Table1_1[[#This Row],[Total_Spend]]*(Table1_1[[#This Row],[NumWebPurchases]]/Table1_1[[#This Row],[Total_Purchases]]))),2)</f>
        <v>8</v>
      </c>
      <c r="AE859">
        <f>ROUND(IF(Table1_1[[#This Row],[Total_Purchases]]=0,0,(Table1_1[[#This Row],[Total_Spend]]*(Table1_1[[#This Row],[NumStorePurchases]]/Table1_1[[#This Row],[Total_Purchases]]))),2)</f>
        <v>16</v>
      </c>
      <c r="AF859">
        <f>ROUND(IF(Table1_1[[#This Row],[Total_Purchases]]=0,0,(Table1_1[[#This Row],[Total_Spend]]*(Table1_1[[#This Row],[NumCatalogPurchases]]/Table1_1[[#This Row],[Total_Purchases]]))),2)</f>
        <v>0</v>
      </c>
      <c r="AG8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59" s="6">
        <f ca="1">YEAR(TODAY())-B859</f>
        <v>54</v>
      </c>
      <c r="AI8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59" t="s">
        <v>32</v>
      </c>
    </row>
    <row r="860" spans="1:36" x14ac:dyDescent="0.3">
      <c r="A860">
        <v>4297</v>
      </c>
      <c r="B860">
        <v>1969</v>
      </c>
      <c r="C860" t="s">
        <v>28</v>
      </c>
      <c r="D860" t="s">
        <v>35</v>
      </c>
      <c r="E860">
        <v>23228</v>
      </c>
      <c r="F860">
        <v>1</v>
      </c>
      <c r="G860">
        <v>0</v>
      </c>
      <c r="H860" s="2" t="str">
        <f ca="1">TEXT(Table1_1[[#This Row],[Dt_Customer]],"yyyy-mm-dd")</f>
        <v>2014-01-26</v>
      </c>
      <c r="I860">
        <v>71</v>
      </c>
      <c r="J860">
        <v>13</v>
      </c>
      <c r="K860">
        <v>2</v>
      </c>
      <c r="L860">
        <v>18</v>
      </c>
      <c r="M860">
        <v>6</v>
      </c>
      <c r="N860">
        <v>1</v>
      </c>
      <c r="O860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860">
        <f>Table1_1[[#This Row],[NumWebPurchases]]+Table1_1[[#This Row],[NumCatalogPurchases]]+Table1_1[[#This Row],[NumStorePurchases]]</f>
        <v>5</v>
      </c>
      <c r="AD860">
        <f>ROUND(IF(Table1_1[[#This Row],[Total_Purchases]]=0,0,(Table1_1[[#This Row],[Total_Spend]]*(Table1_1[[#This Row],[NumWebPurchases]]/Table1_1[[#This Row],[Total_Purchases]]))),2)</f>
        <v>16</v>
      </c>
      <c r="AE860">
        <f>ROUND(IF(Table1_1[[#This Row],[Total_Purchases]]=0,0,(Table1_1[[#This Row],[Total_Spend]]*(Table1_1[[#This Row],[NumStorePurchases]]/Table1_1[[#This Row],[Total_Purchases]]))),2)</f>
        <v>24</v>
      </c>
      <c r="AF860">
        <f>ROUND(IF(Table1_1[[#This Row],[Total_Purchases]]=0,0,(Table1_1[[#This Row],[Total_Spend]]*(Table1_1[[#This Row],[NumCatalogPurchases]]/Table1_1[[#This Row],[Total_Purchases]]))),2)</f>
        <v>0</v>
      </c>
      <c r="AG8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60" s="6">
        <f ca="1">YEAR(TODAY())-B860</f>
        <v>57</v>
      </c>
      <c r="AI8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60" t="s">
        <v>40</v>
      </c>
    </row>
    <row r="861" spans="1:36" x14ac:dyDescent="0.3">
      <c r="A861">
        <v>4298</v>
      </c>
      <c r="B861">
        <v>1973</v>
      </c>
      <c r="C861" t="s">
        <v>37</v>
      </c>
      <c r="D861" t="s">
        <v>35</v>
      </c>
      <c r="E861">
        <v>20427</v>
      </c>
      <c r="F861">
        <v>1</v>
      </c>
      <c r="G861">
        <v>0</v>
      </c>
      <c r="H861" s="2" t="str">
        <f ca="1">TEXT(Table1_1[[#This Row],[Dt_Customer]],"yyyy-mm-dd")</f>
        <v>2014-03-24</v>
      </c>
      <c r="I861">
        <v>63</v>
      </c>
      <c r="J861">
        <v>5</v>
      </c>
      <c r="K861">
        <v>0</v>
      </c>
      <c r="L861">
        <v>4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f>Table1_1[[#This Row],[MntWines]]+Table1_1[[#This Row],[MntFruits]]+Table1_1[[#This Row],[MntMeatProducts]]+Table1_1[[#This Row],[MntFishProducts]]+Table1_1[[#This Row],[MntSweetProducts]]+Table1_1[[#This Row],[MntGoldProds]]</f>
        <v>10</v>
      </c>
      <c r="AC861">
        <f>Table1_1[[#This Row],[NumWebPurchases]]+Table1_1[[#This Row],[NumCatalogPurchases]]+Table1_1[[#This Row],[NumStorePurchases]]</f>
        <v>3</v>
      </c>
      <c r="AD861">
        <f>ROUND(IF(Table1_1[[#This Row],[Total_Purchases]]=0,0,(Table1_1[[#This Row],[Total_Spend]]*(Table1_1[[#This Row],[NumWebPurchases]]/Table1_1[[#This Row],[Total_Purchases]]))),2)</f>
        <v>3.33</v>
      </c>
      <c r="AE861">
        <f>ROUND(IF(Table1_1[[#This Row],[Total_Purchases]]=0,0,(Table1_1[[#This Row],[Total_Spend]]*(Table1_1[[#This Row],[NumStorePurchases]]/Table1_1[[#This Row],[Total_Purchases]]))),2)</f>
        <v>6.67</v>
      </c>
      <c r="AF861">
        <f>ROUND(IF(Table1_1[[#This Row],[Total_Purchases]]=0,0,(Table1_1[[#This Row],[Total_Spend]]*(Table1_1[[#This Row],[NumCatalogPurchases]]/Table1_1[[#This Row],[Total_Purchases]]))),2)</f>
        <v>0</v>
      </c>
      <c r="AG8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61" s="6">
        <f ca="1">YEAR(TODAY())-B861</f>
        <v>53</v>
      </c>
      <c r="AI8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61" t="s">
        <v>30</v>
      </c>
    </row>
    <row r="862" spans="1:36" x14ac:dyDescent="0.3">
      <c r="A862">
        <v>4299</v>
      </c>
      <c r="B862">
        <v>1960</v>
      </c>
      <c r="C862" t="s">
        <v>28</v>
      </c>
      <c r="D862" t="s">
        <v>35</v>
      </c>
      <c r="E862">
        <v>70971</v>
      </c>
      <c r="F862">
        <v>0</v>
      </c>
      <c r="G862">
        <v>1</v>
      </c>
      <c r="H862" s="2" t="str">
        <f ca="1">TEXT(Table1_1[[#This Row],[Dt_Customer]],"yyyy-mm-dd")</f>
        <v>2012-09-21</v>
      </c>
      <c r="I862">
        <v>28</v>
      </c>
      <c r="J862">
        <v>1001</v>
      </c>
      <c r="K862">
        <v>17</v>
      </c>
      <c r="L862">
        <v>572</v>
      </c>
      <c r="M862">
        <v>93</v>
      </c>
      <c r="N862">
        <v>125</v>
      </c>
      <c r="O86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f>Table1_1[[#This Row],[MntWines]]+Table1_1[[#This Row],[MntFruits]]+Table1_1[[#This Row],[MntMeatProducts]]+Table1_1[[#This Row],[MntFishProducts]]+Table1_1[[#This Row],[MntSweetProducts]]+Table1_1[[#This Row],[MntGoldProds]]</f>
        <v>1825</v>
      </c>
      <c r="AC862">
        <f>Table1_1[[#This Row],[NumWebPurchases]]+Table1_1[[#This Row],[NumCatalogPurchases]]+Table1_1[[#This Row],[NumStorePurchases]]</f>
        <v>27</v>
      </c>
      <c r="AD862">
        <f>ROUND(IF(Table1_1[[#This Row],[Total_Purchases]]=0,0,(Table1_1[[#This Row],[Total_Spend]]*(Table1_1[[#This Row],[NumWebPurchases]]/Table1_1[[#This Row],[Total_Purchases]]))),2)</f>
        <v>743.52</v>
      </c>
      <c r="AE862">
        <f>ROUND(IF(Table1_1[[#This Row],[Total_Purchases]]=0,0,(Table1_1[[#This Row],[Total_Spend]]*(Table1_1[[#This Row],[NumStorePurchases]]/Table1_1[[#This Row],[Total_Purchases]]))),2)</f>
        <v>337.96</v>
      </c>
      <c r="AF862">
        <f>ROUND(IF(Table1_1[[#This Row],[Total_Purchases]]=0,0,(Table1_1[[#This Row],[Total_Spend]]*(Table1_1[[#This Row],[NumCatalogPurchases]]/Table1_1[[#This Row],[Total_Purchases]]))),2)</f>
        <v>743.52</v>
      </c>
      <c r="AG8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62" s="6">
        <f ca="1">YEAR(TODAY())-B862</f>
        <v>66</v>
      </c>
      <c r="AI8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62" t="s">
        <v>30</v>
      </c>
    </row>
    <row r="863" spans="1:36" x14ac:dyDescent="0.3">
      <c r="A863">
        <v>4301</v>
      </c>
      <c r="B863">
        <v>1971</v>
      </c>
      <c r="C863" t="s">
        <v>41</v>
      </c>
      <c r="D863" t="s">
        <v>33</v>
      </c>
      <c r="E863">
        <v>35178</v>
      </c>
      <c r="F863">
        <v>1</v>
      </c>
      <c r="G863">
        <v>0</v>
      </c>
      <c r="H863" s="2" t="str">
        <f ca="1">TEXT(Table1_1[[#This Row],[Dt_Customer]],"yyyy-mm-dd")</f>
        <v>2013-01-10</v>
      </c>
      <c r="I863">
        <v>10</v>
      </c>
      <c r="J863">
        <v>23</v>
      </c>
      <c r="K863">
        <v>1</v>
      </c>
      <c r="L863">
        <v>13</v>
      </c>
      <c r="M863">
        <v>2</v>
      </c>
      <c r="N863">
        <v>2</v>
      </c>
      <c r="O863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863">
        <f>Table1_1[[#This Row],[NumWebPurchases]]+Table1_1[[#This Row],[NumCatalogPurchases]]+Table1_1[[#This Row],[NumStorePurchases]]</f>
        <v>4</v>
      </c>
      <c r="AD863">
        <f>ROUND(IF(Table1_1[[#This Row],[Total_Purchases]]=0,0,(Table1_1[[#This Row],[Total_Spend]]*(Table1_1[[#This Row],[NumWebPurchases]]/Table1_1[[#This Row],[Total_Purchases]]))),2)</f>
        <v>14.75</v>
      </c>
      <c r="AE863">
        <f>ROUND(IF(Table1_1[[#This Row],[Total_Purchases]]=0,0,(Table1_1[[#This Row],[Total_Spend]]*(Table1_1[[#This Row],[NumStorePurchases]]/Table1_1[[#This Row],[Total_Purchases]]))),2)</f>
        <v>29.5</v>
      </c>
      <c r="AF863">
        <f>ROUND(IF(Table1_1[[#This Row],[Total_Purchases]]=0,0,(Table1_1[[#This Row],[Total_Spend]]*(Table1_1[[#This Row],[NumCatalogPurchases]]/Table1_1[[#This Row],[Total_Purchases]]))),2)</f>
        <v>14.75</v>
      </c>
      <c r="AG8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63" s="6">
        <f ca="1">YEAR(TODAY())-B863</f>
        <v>55</v>
      </c>
      <c r="AI8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63" t="s">
        <v>36</v>
      </c>
    </row>
    <row r="864" spans="1:36" x14ac:dyDescent="0.3">
      <c r="A864">
        <v>4303</v>
      </c>
      <c r="B864">
        <v>1957</v>
      </c>
      <c r="C864" t="s">
        <v>37</v>
      </c>
      <c r="D864" t="s">
        <v>35</v>
      </c>
      <c r="E864">
        <v>6835</v>
      </c>
      <c r="F864">
        <v>0</v>
      </c>
      <c r="G864">
        <v>1</v>
      </c>
      <c r="H864" s="2" t="str">
        <f ca="1">TEXT(Table1_1[[#This Row],[Dt_Customer]],"yyyy-mm-dd")</f>
        <v>2012-12-08</v>
      </c>
      <c r="I864">
        <v>76</v>
      </c>
      <c r="J864">
        <v>107</v>
      </c>
      <c r="K864">
        <v>2</v>
      </c>
      <c r="L864">
        <v>12</v>
      </c>
      <c r="M864">
        <v>2</v>
      </c>
      <c r="N864">
        <v>2</v>
      </c>
      <c r="O864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864">
        <f>Table1_1[[#This Row],[NumWebPurchases]]+Table1_1[[#This Row],[NumCatalogPurchases]]+Table1_1[[#This Row],[NumStorePurchases]]</f>
        <v>1</v>
      </c>
      <c r="AD864">
        <f>ROUND(IF(Table1_1[[#This Row],[Total_Purchases]]=0,0,(Table1_1[[#This Row],[Total_Spend]]*(Table1_1[[#This Row],[NumWebPurchases]]/Table1_1[[#This Row],[Total_Purchases]]))),2)</f>
        <v>0</v>
      </c>
      <c r="AE864">
        <f>ROUND(IF(Table1_1[[#This Row],[Total_Purchases]]=0,0,(Table1_1[[#This Row],[Total_Spend]]*(Table1_1[[#This Row],[NumStorePurchases]]/Table1_1[[#This Row],[Total_Purchases]]))),2)</f>
        <v>137</v>
      </c>
      <c r="AF864">
        <f>ROUND(IF(Table1_1[[#This Row],[Total_Purchases]]=0,0,(Table1_1[[#This Row],[Total_Spend]]*(Table1_1[[#This Row],[NumCatalogPurchases]]/Table1_1[[#This Row],[Total_Purchases]]))),2)</f>
        <v>0</v>
      </c>
      <c r="AG8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64" s="6">
        <f ca="1">YEAR(TODAY())-B864</f>
        <v>69</v>
      </c>
      <c r="AI8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64" t="s">
        <v>32</v>
      </c>
    </row>
    <row r="865" spans="1:36" x14ac:dyDescent="0.3">
      <c r="A865">
        <v>4310</v>
      </c>
      <c r="B865">
        <v>1944</v>
      </c>
      <c r="C865" t="s">
        <v>28</v>
      </c>
      <c r="D865" t="s">
        <v>33</v>
      </c>
      <c r="E865">
        <v>80589</v>
      </c>
      <c r="F865">
        <v>0</v>
      </c>
      <c r="G865">
        <v>0</v>
      </c>
      <c r="H865" s="2" t="str">
        <f ca="1">TEXT(Table1_1[[#This Row],[Dt_Customer]],"yyyy-mm-dd")</f>
        <v>2014-01-22</v>
      </c>
      <c r="I865">
        <v>25</v>
      </c>
      <c r="J865">
        <v>507</v>
      </c>
      <c r="K865">
        <v>93</v>
      </c>
      <c r="L865">
        <v>520</v>
      </c>
      <c r="M865">
        <v>242</v>
      </c>
      <c r="N865">
        <v>40</v>
      </c>
      <c r="O865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f>Table1_1[[#This Row],[MntWines]]+Table1_1[[#This Row],[MntFruits]]+Table1_1[[#This Row],[MntMeatProducts]]+Table1_1[[#This Row],[MntFishProducts]]+Table1_1[[#This Row],[MntSweetProducts]]+Table1_1[[#This Row],[MntGoldProds]]</f>
        <v>1428</v>
      </c>
      <c r="AC865">
        <f>Table1_1[[#This Row],[NumWebPurchases]]+Table1_1[[#This Row],[NumCatalogPurchases]]+Table1_1[[#This Row],[NumStorePurchases]]</f>
        <v>20</v>
      </c>
      <c r="AD865">
        <f>ROUND(IF(Table1_1[[#This Row],[Total_Purchases]]=0,0,(Table1_1[[#This Row],[Total_Spend]]*(Table1_1[[#This Row],[NumWebPurchases]]/Table1_1[[#This Row],[Total_Purchases]]))),2)</f>
        <v>357</v>
      </c>
      <c r="AE865">
        <f>ROUND(IF(Table1_1[[#This Row],[Total_Purchases]]=0,0,(Table1_1[[#This Row],[Total_Spend]]*(Table1_1[[#This Row],[NumStorePurchases]]/Table1_1[[#This Row],[Total_Purchases]]))),2)</f>
        <v>357</v>
      </c>
      <c r="AF865">
        <f>ROUND(IF(Table1_1[[#This Row],[Total_Purchases]]=0,0,(Table1_1[[#This Row],[Total_Spend]]*(Table1_1[[#This Row],[NumCatalogPurchases]]/Table1_1[[#This Row],[Total_Purchases]]))),2)</f>
        <v>714</v>
      </c>
      <c r="AG8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65" s="6">
        <f ca="1">YEAR(TODAY())-B865</f>
        <v>82</v>
      </c>
      <c r="AI8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65" t="s">
        <v>36</v>
      </c>
    </row>
    <row r="866" spans="1:36" x14ac:dyDescent="0.3">
      <c r="A866">
        <v>4320</v>
      </c>
      <c r="B866">
        <v>1979</v>
      </c>
      <c r="C866" t="s">
        <v>28</v>
      </c>
      <c r="D866" t="s">
        <v>31</v>
      </c>
      <c r="E866">
        <v>60152</v>
      </c>
      <c r="F866">
        <v>0</v>
      </c>
      <c r="G866">
        <v>1</v>
      </c>
      <c r="H866" s="2" t="str">
        <f ca="1">TEXT(Table1_1[[#This Row],[Dt_Customer]],"yyyy-mm-dd")</f>
        <v>2013-03-28</v>
      </c>
      <c r="I866">
        <v>6</v>
      </c>
      <c r="J866">
        <v>325</v>
      </c>
      <c r="K866">
        <v>83</v>
      </c>
      <c r="L866">
        <v>300</v>
      </c>
      <c r="M866">
        <v>86</v>
      </c>
      <c r="N866">
        <v>58</v>
      </c>
      <c r="O866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f>Table1_1[[#This Row],[MntWines]]+Table1_1[[#This Row],[MntFruits]]+Table1_1[[#This Row],[MntMeatProducts]]+Table1_1[[#This Row],[MntFishProducts]]+Table1_1[[#This Row],[MntSweetProducts]]+Table1_1[[#This Row],[MntGoldProds]]</f>
        <v>943</v>
      </c>
      <c r="AC866">
        <f>Table1_1[[#This Row],[NumWebPurchases]]+Table1_1[[#This Row],[NumCatalogPurchases]]+Table1_1[[#This Row],[NumStorePurchases]]</f>
        <v>22</v>
      </c>
      <c r="AD866">
        <f>ROUND(IF(Table1_1[[#This Row],[Total_Purchases]]=0,0,(Table1_1[[#This Row],[Total_Spend]]*(Table1_1[[#This Row],[NumWebPurchases]]/Table1_1[[#This Row],[Total_Purchases]]))),2)</f>
        <v>257.18</v>
      </c>
      <c r="AE866">
        <f>ROUND(IF(Table1_1[[#This Row],[Total_Purchases]]=0,0,(Table1_1[[#This Row],[Total_Spend]]*(Table1_1[[#This Row],[NumStorePurchases]]/Table1_1[[#This Row],[Total_Purchases]]))),2)</f>
        <v>514.36</v>
      </c>
      <c r="AF866">
        <f>ROUND(IF(Table1_1[[#This Row],[Total_Purchases]]=0,0,(Table1_1[[#This Row],[Total_Spend]]*(Table1_1[[#This Row],[NumCatalogPurchases]]/Table1_1[[#This Row],[Total_Purchases]]))),2)</f>
        <v>171.45</v>
      </c>
      <c r="AG8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66" s="6">
        <f ca="1">YEAR(TODAY())-B866</f>
        <v>47</v>
      </c>
      <c r="AI8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66" t="s">
        <v>30</v>
      </c>
    </row>
    <row r="867" spans="1:36" x14ac:dyDescent="0.3">
      <c r="A867">
        <v>4322</v>
      </c>
      <c r="B867">
        <v>1958</v>
      </c>
      <c r="C867" t="s">
        <v>37</v>
      </c>
      <c r="D867" t="s">
        <v>35</v>
      </c>
      <c r="E867">
        <v>77863</v>
      </c>
      <c r="F867">
        <v>0</v>
      </c>
      <c r="G867">
        <v>0</v>
      </c>
      <c r="H867" s="2" t="str">
        <f ca="1">TEXT(Table1_1[[#This Row],[Dt_Customer]],"yyyy-mm-dd")</f>
        <v>2013-11-27</v>
      </c>
      <c r="I867">
        <v>20</v>
      </c>
      <c r="J867">
        <v>881</v>
      </c>
      <c r="K867">
        <v>38</v>
      </c>
      <c r="L867">
        <v>319</v>
      </c>
      <c r="M867">
        <v>16</v>
      </c>
      <c r="N867">
        <v>25</v>
      </c>
      <c r="O867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f>Table1_1[[#This Row],[MntWines]]+Table1_1[[#This Row],[MntFruits]]+Table1_1[[#This Row],[MntMeatProducts]]+Table1_1[[#This Row],[MntFishProducts]]+Table1_1[[#This Row],[MntSweetProducts]]+Table1_1[[#This Row],[MntGoldProds]]</f>
        <v>1291</v>
      </c>
      <c r="AC867">
        <f>Table1_1[[#This Row],[NumWebPurchases]]+Table1_1[[#This Row],[NumCatalogPurchases]]+Table1_1[[#This Row],[NumStorePurchases]]</f>
        <v>19</v>
      </c>
      <c r="AD867">
        <f>ROUND(IF(Table1_1[[#This Row],[Total_Purchases]]=0,0,(Table1_1[[#This Row],[Total_Spend]]*(Table1_1[[#This Row],[NumWebPurchases]]/Table1_1[[#This Row],[Total_Purchases]]))),2)</f>
        <v>271.79000000000002</v>
      </c>
      <c r="AE867">
        <f>ROUND(IF(Table1_1[[#This Row],[Total_Purchases]]=0,0,(Table1_1[[#This Row],[Total_Spend]]*(Table1_1[[#This Row],[NumStorePurchases]]/Table1_1[[#This Row],[Total_Purchases]]))),2)</f>
        <v>679.47</v>
      </c>
      <c r="AF867">
        <f>ROUND(IF(Table1_1[[#This Row],[Total_Purchases]]=0,0,(Table1_1[[#This Row],[Total_Spend]]*(Table1_1[[#This Row],[NumCatalogPurchases]]/Table1_1[[#This Row],[Total_Purchases]]))),2)</f>
        <v>339.74</v>
      </c>
      <c r="AG8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67" s="6">
        <f ca="1">YEAR(TODAY())-B867</f>
        <v>68</v>
      </c>
      <c r="AI8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67" t="s">
        <v>30</v>
      </c>
    </row>
    <row r="868" spans="1:36" x14ac:dyDescent="0.3">
      <c r="A868">
        <v>4324</v>
      </c>
      <c r="B868">
        <v>1989</v>
      </c>
      <c r="C868" t="s">
        <v>28</v>
      </c>
      <c r="D868" t="s">
        <v>33</v>
      </c>
      <c r="E868">
        <v>42387</v>
      </c>
      <c r="F868">
        <v>1</v>
      </c>
      <c r="G868">
        <v>0</v>
      </c>
      <c r="H868" s="2" t="str">
        <f ca="1">TEXT(Table1_1[[#This Row],[Dt_Customer]],"yyyy-mm-dd")</f>
        <v>2012-10-29</v>
      </c>
      <c r="I868">
        <v>42</v>
      </c>
      <c r="J868">
        <v>235</v>
      </c>
      <c r="K868">
        <v>0</v>
      </c>
      <c r="L868">
        <v>235</v>
      </c>
      <c r="M868">
        <v>19</v>
      </c>
      <c r="N868">
        <v>4</v>
      </c>
      <c r="O868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f>Table1_1[[#This Row],[MntWines]]+Table1_1[[#This Row],[MntFruits]]+Table1_1[[#This Row],[MntMeatProducts]]+Table1_1[[#This Row],[MntFishProducts]]+Table1_1[[#This Row],[MntSweetProducts]]+Table1_1[[#This Row],[MntGoldProds]]</f>
        <v>684</v>
      </c>
      <c r="AC868">
        <f>Table1_1[[#This Row],[NumWebPurchases]]+Table1_1[[#This Row],[NumCatalogPurchases]]+Table1_1[[#This Row],[NumStorePurchases]]</f>
        <v>16</v>
      </c>
      <c r="AD868">
        <f>ROUND(IF(Table1_1[[#This Row],[Total_Purchases]]=0,0,(Table1_1[[#This Row],[Total_Spend]]*(Table1_1[[#This Row],[NumWebPurchases]]/Table1_1[[#This Row],[Total_Purchases]]))),2)</f>
        <v>342</v>
      </c>
      <c r="AE868">
        <f>ROUND(IF(Table1_1[[#This Row],[Total_Purchases]]=0,0,(Table1_1[[#This Row],[Total_Spend]]*(Table1_1[[#This Row],[NumStorePurchases]]/Table1_1[[#This Row],[Total_Purchases]]))),2)</f>
        <v>299.25</v>
      </c>
      <c r="AF868">
        <f>ROUND(IF(Table1_1[[#This Row],[Total_Purchases]]=0,0,(Table1_1[[#This Row],[Total_Spend]]*(Table1_1[[#This Row],[NumCatalogPurchases]]/Table1_1[[#This Row],[Total_Purchases]]))),2)</f>
        <v>42.75</v>
      </c>
      <c r="AG8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68" s="6">
        <f ca="1">YEAR(TODAY())-B868</f>
        <v>37</v>
      </c>
      <c r="AI8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868" t="s">
        <v>30</v>
      </c>
    </row>
    <row r="869" spans="1:36" x14ac:dyDescent="0.3">
      <c r="A869">
        <v>4328</v>
      </c>
      <c r="B869">
        <v>1986</v>
      </c>
      <c r="C869" t="s">
        <v>38</v>
      </c>
      <c r="D869" t="s">
        <v>33</v>
      </c>
      <c r="E869">
        <v>21955</v>
      </c>
      <c r="F869">
        <v>1</v>
      </c>
      <c r="G869">
        <v>0</v>
      </c>
      <c r="H869" s="2" t="str">
        <f ca="1">TEXT(Table1_1[[#This Row],[Dt_Customer]],"yyyy-mm-dd")</f>
        <v>2013-09-07</v>
      </c>
      <c r="I869">
        <v>81</v>
      </c>
      <c r="J869">
        <v>5</v>
      </c>
      <c r="K869">
        <v>1</v>
      </c>
      <c r="L869">
        <v>7</v>
      </c>
      <c r="M869">
        <v>17</v>
      </c>
      <c r="N869">
        <v>14</v>
      </c>
      <c r="O869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869">
        <f>Table1_1[[#This Row],[NumWebPurchases]]+Table1_1[[#This Row],[NumCatalogPurchases]]+Table1_1[[#This Row],[NumStorePurchases]]</f>
        <v>6</v>
      </c>
      <c r="AD869">
        <f>ROUND(IF(Table1_1[[#This Row],[Total_Purchases]]=0,0,(Table1_1[[#This Row],[Total_Spend]]*(Table1_1[[#This Row],[NumWebPurchases]]/Table1_1[[#This Row],[Total_Purchases]]))),2)</f>
        <v>18.329999999999998</v>
      </c>
      <c r="AE869">
        <f>ROUND(IF(Table1_1[[#This Row],[Total_Purchases]]=0,0,(Table1_1[[#This Row],[Total_Spend]]*(Table1_1[[#This Row],[NumStorePurchases]]/Table1_1[[#This Row],[Total_Purchases]]))),2)</f>
        <v>27.5</v>
      </c>
      <c r="AF869">
        <f>ROUND(IF(Table1_1[[#This Row],[Total_Purchases]]=0,0,(Table1_1[[#This Row],[Total_Spend]]*(Table1_1[[#This Row],[NumCatalogPurchases]]/Table1_1[[#This Row],[Total_Purchases]]))),2)</f>
        <v>9.17</v>
      </c>
      <c r="AG8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69" s="6">
        <f ca="1">YEAR(TODAY())-B869</f>
        <v>40</v>
      </c>
      <c r="AI8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69" t="s">
        <v>30</v>
      </c>
    </row>
    <row r="870" spans="1:36" x14ac:dyDescent="0.3">
      <c r="A870">
        <v>4329</v>
      </c>
      <c r="B870">
        <v>1984</v>
      </c>
      <c r="C870" t="s">
        <v>37</v>
      </c>
      <c r="D870" t="s">
        <v>33</v>
      </c>
      <c r="E870">
        <v>18988</v>
      </c>
      <c r="F870">
        <v>1</v>
      </c>
      <c r="G870">
        <v>0</v>
      </c>
      <c r="H870" s="2" t="str">
        <f ca="1">TEXT(Table1_1[[#This Row],[Dt_Customer]],"yyyy-mm-dd")</f>
        <v>2014-05-23</v>
      </c>
      <c r="I870">
        <v>43</v>
      </c>
      <c r="J870">
        <v>6</v>
      </c>
      <c r="K870">
        <v>0</v>
      </c>
      <c r="L870">
        <v>6</v>
      </c>
      <c r="M870">
        <v>2</v>
      </c>
      <c r="N870">
        <v>1</v>
      </c>
      <c r="O870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870">
        <f>Table1_1[[#This Row],[NumWebPurchases]]+Table1_1[[#This Row],[NumCatalogPurchases]]+Table1_1[[#This Row],[NumStorePurchases]]</f>
        <v>4</v>
      </c>
      <c r="AD870">
        <f>ROUND(IF(Table1_1[[#This Row],[Total_Purchases]]=0,0,(Table1_1[[#This Row],[Total_Spend]]*(Table1_1[[#This Row],[NumWebPurchases]]/Table1_1[[#This Row],[Total_Purchases]]))),2)</f>
        <v>4</v>
      </c>
      <c r="AE870">
        <f>ROUND(IF(Table1_1[[#This Row],[Total_Purchases]]=0,0,(Table1_1[[#This Row],[Total_Spend]]*(Table1_1[[#This Row],[NumStorePurchases]]/Table1_1[[#This Row],[Total_Purchases]]))),2)</f>
        <v>12</v>
      </c>
      <c r="AF870">
        <f>ROUND(IF(Table1_1[[#This Row],[Total_Purchases]]=0,0,(Table1_1[[#This Row],[Total_Spend]]*(Table1_1[[#This Row],[NumCatalogPurchases]]/Table1_1[[#This Row],[Total_Purchases]]))),2)</f>
        <v>0</v>
      </c>
      <c r="AG8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70" s="6">
        <f ca="1">YEAR(TODAY())-B870</f>
        <v>42</v>
      </c>
      <c r="AI8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70" t="s">
        <v>36</v>
      </c>
    </row>
    <row r="871" spans="1:36" x14ac:dyDescent="0.3">
      <c r="A871">
        <v>4331</v>
      </c>
      <c r="B871">
        <v>1978</v>
      </c>
      <c r="C871" t="s">
        <v>41</v>
      </c>
      <c r="D871" t="s">
        <v>35</v>
      </c>
      <c r="E871">
        <v>85738</v>
      </c>
      <c r="F871">
        <v>0</v>
      </c>
      <c r="G871">
        <v>0</v>
      </c>
      <c r="H871" s="2" t="str">
        <f ca="1">TEXT(Table1_1[[#This Row],[Dt_Customer]],"yyyy-mm-dd")</f>
        <v>2014-01-23</v>
      </c>
      <c r="I871">
        <v>41</v>
      </c>
      <c r="J871">
        <v>913</v>
      </c>
      <c r="K871">
        <v>26</v>
      </c>
      <c r="L871">
        <v>376</v>
      </c>
      <c r="M871">
        <v>17</v>
      </c>
      <c r="N871">
        <v>26</v>
      </c>
      <c r="O871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f>Table1_1[[#This Row],[MntWines]]+Table1_1[[#This Row],[MntFruits]]+Table1_1[[#This Row],[MntMeatProducts]]+Table1_1[[#This Row],[MntFishProducts]]+Table1_1[[#This Row],[MntSweetProducts]]+Table1_1[[#This Row],[MntGoldProds]]</f>
        <v>1371</v>
      </c>
      <c r="AC871">
        <f>Table1_1[[#This Row],[NumWebPurchases]]+Table1_1[[#This Row],[NumCatalogPurchases]]+Table1_1[[#This Row],[NumStorePurchases]]</f>
        <v>20</v>
      </c>
      <c r="AD871">
        <f>ROUND(IF(Table1_1[[#This Row],[Total_Purchases]]=0,0,(Table1_1[[#This Row],[Total_Spend]]*(Table1_1[[#This Row],[NumWebPurchases]]/Table1_1[[#This Row],[Total_Purchases]]))),2)</f>
        <v>205.65</v>
      </c>
      <c r="AE871">
        <f>ROUND(IF(Table1_1[[#This Row],[Total_Purchases]]=0,0,(Table1_1[[#This Row],[Total_Spend]]*(Table1_1[[#This Row],[NumStorePurchases]]/Table1_1[[#This Row],[Total_Purchases]]))),2)</f>
        <v>754.05</v>
      </c>
      <c r="AF871">
        <f>ROUND(IF(Table1_1[[#This Row],[Total_Purchases]]=0,0,(Table1_1[[#This Row],[Total_Spend]]*(Table1_1[[#This Row],[NumCatalogPurchases]]/Table1_1[[#This Row],[Total_Purchases]]))),2)</f>
        <v>411.3</v>
      </c>
      <c r="AG8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71" s="6">
        <f ca="1">YEAR(TODAY())-B871</f>
        <v>48</v>
      </c>
      <c r="AI8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71" t="s">
        <v>30</v>
      </c>
    </row>
    <row r="872" spans="1:36" x14ac:dyDescent="0.3">
      <c r="A872">
        <v>4333</v>
      </c>
      <c r="B872">
        <v>1954</v>
      </c>
      <c r="C872" t="s">
        <v>28</v>
      </c>
      <c r="D872" t="s">
        <v>35</v>
      </c>
      <c r="E872">
        <v>32144</v>
      </c>
      <c r="F872">
        <v>1</v>
      </c>
      <c r="G872">
        <v>1</v>
      </c>
      <c r="H872" s="2" t="str">
        <f ca="1">TEXT(Table1_1[[#This Row],[Dt_Customer]],"yyyy-mm-dd")</f>
        <v>2014-03-23</v>
      </c>
      <c r="I872">
        <v>76</v>
      </c>
      <c r="J872">
        <v>41</v>
      </c>
      <c r="K872">
        <v>0</v>
      </c>
      <c r="L872">
        <v>10</v>
      </c>
      <c r="M872">
        <v>0</v>
      </c>
      <c r="N872">
        <v>0</v>
      </c>
      <c r="O87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872">
        <f>Table1_1[[#This Row],[NumWebPurchases]]+Table1_1[[#This Row],[NumCatalogPurchases]]+Table1_1[[#This Row],[NumStorePurchases]]</f>
        <v>6</v>
      </c>
      <c r="AD872">
        <f>ROUND(IF(Table1_1[[#This Row],[Total_Purchases]]=0,0,(Table1_1[[#This Row],[Total_Spend]]*(Table1_1[[#This Row],[NumWebPurchases]]/Table1_1[[#This Row],[Total_Purchases]]))),2)</f>
        <v>18</v>
      </c>
      <c r="AE872">
        <f>ROUND(IF(Table1_1[[#This Row],[Total_Purchases]]=0,0,(Table1_1[[#This Row],[Total_Spend]]*(Table1_1[[#This Row],[NumStorePurchases]]/Table1_1[[#This Row],[Total_Purchases]]))),2)</f>
        <v>27</v>
      </c>
      <c r="AF872">
        <f>ROUND(IF(Table1_1[[#This Row],[Total_Purchases]]=0,0,(Table1_1[[#This Row],[Total_Spend]]*(Table1_1[[#This Row],[NumCatalogPurchases]]/Table1_1[[#This Row],[Total_Purchases]]))),2)</f>
        <v>9</v>
      </c>
      <c r="AG8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72" s="6">
        <f ca="1">YEAR(TODAY())-B872</f>
        <v>72</v>
      </c>
      <c r="AI8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72" t="s">
        <v>40</v>
      </c>
    </row>
    <row r="873" spans="1:36" x14ac:dyDescent="0.3">
      <c r="A873">
        <v>4338</v>
      </c>
      <c r="B873">
        <v>1983</v>
      </c>
      <c r="C873" t="s">
        <v>28</v>
      </c>
      <c r="D873" t="s">
        <v>31</v>
      </c>
      <c r="E873">
        <v>39062</v>
      </c>
      <c r="F873">
        <v>1</v>
      </c>
      <c r="G873">
        <v>0</v>
      </c>
      <c r="H873" s="2" t="str">
        <f ca="1">TEXT(Table1_1[[#This Row],[Dt_Customer]],"yyyy-mm-dd")</f>
        <v>2014-03-25</v>
      </c>
      <c r="I873">
        <v>28</v>
      </c>
      <c r="J873">
        <v>23</v>
      </c>
      <c r="K873">
        <v>0</v>
      </c>
      <c r="L873">
        <v>9</v>
      </c>
      <c r="M873">
        <v>0</v>
      </c>
      <c r="N873">
        <v>0</v>
      </c>
      <c r="O873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873">
        <f>Table1_1[[#This Row],[NumWebPurchases]]+Table1_1[[#This Row],[NumCatalogPurchases]]+Table1_1[[#This Row],[NumStorePurchases]]</f>
        <v>4</v>
      </c>
      <c r="AD873">
        <f>ROUND(IF(Table1_1[[#This Row],[Total_Purchases]]=0,0,(Table1_1[[#This Row],[Total_Spend]]*(Table1_1[[#This Row],[NumWebPurchases]]/Table1_1[[#This Row],[Total_Purchases]]))),2)</f>
        <v>11</v>
      </c>
      <c r="AE873">
        <f>ROUND(IF(Table1_1[[#This Row],[Total_Purchases]]=0,0,(Table1_1[[#This Row],[Total_Spend]]*(Table1_1[[#This Row],[NumStorePurchases]]/Table1_1[[#This Row],[Total_Purchases]]))),2)</f>
        <v>33</v>
      </c>
      <c r="AF873">
        <f>ROUND(IF(Table1_1[[#This Row],[Total_Purchases]]=0,0,(Table1_1[[#This Row],[Total_Spend]]*(Table1_1[[#This Row],[NumCatalogPurchases]]/Table1_1[[#This Row],[Total_Purchases]]))),2)</f>
        <v>0</v>
      </c>
      <c r="AG8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73" s="6">
        <f ca="1">YEAR(TODAY())-B873</f>
        <v>43</v>
      </c>
      <c r="AI8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73" t="s">
        <v>30</v>
      </c>
    </row>
    <row r="874" spans="1:36" x14ac:dyDescent="0.3">
      <c r="A874">
        <v>4339</v>
      </c>
      <c r="B874">
        <v>1970</v>
      </c>
      <c r="C874" t="s">
        <v>37</v>
      </c>
      <c r="D874" t="s">
        <v>33</v>
      </c>
      <c r="E874">
        <v>67353</v>
      </c>
      <c r="F874">
        <v>0</v>
      </c>
      <c r="G874">
        <v>1</v>
      </c>
      <c r="H874" s="2" t="str">
        <f ca="1">TEXT(Table1_1[[#This Row],[Dt_Customer]],"yyyy-mm-dd")</f>
        <v>2013-12-31</v>
      </c>
      <c r="I874">
        <v>37</v>
      </c>
      <c r="J874">
        <v>702</v>
      </c>
      <c r="K874">
        <v>17</v>
      </c>
      <c r="L874">
        <v>151</v>
      </c>
      <c r="M874">
        <v>0</v>
      </c>
      <c r="N874">
        <v>8</v>
      </c>
      <c r="O874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f>Table1_1[[#This Row],[MntWines]]+Table1_1[[#This Row],[MntFruits]]+Table1_1[[#This Row],[MntMeatProducts]]+Table1_1[[#This Row],[MntFishProducts]]+Table1_1[[#This Row],[MntSweetProducts]]+Table1_1[[#This Row],[MntGoldProds]]</f>
        <v>913</v>
      </c>
      <c r="AC874">
        <f>Table1_1[[#This Row],[NumWebPurchases]]+Table1_1[[#This Row],[NumCatalogPurchases]]+Table1_1[[#This Row],[NumStorePurchases]]</f>
        <v>23</v>
      </c>
      <c r="AD874">
        <f>ROUND(IF(Table1_1[[#This Row],[Total_Purchases]]=0,0,(Table1_1[[#This Row],[Total_Spend]]*(Table1_1[[#This Row],[NumWebPurchases]]/Table1_1[[#This Row],[Total_Purchases]]))),2)</f>
        <v>198.48</v>
      </c>
      <c r="AE874">
        <f>ROUND(IF(Table1_1[[#This Row],[Total_Purchases]]=0,0,(Table1_1[[#This Row],[Total_Spend]]*(Table1_1[[#This Row],[NumStorePurchases]]/Table1_1[[#This Row],[Total_Purchases]]))),2)</f>
        <v>476.35</v>
      </c>
      <c r="AF874">
        <f>ROUND(IF(Table1_1[[#This Row],[Total_Purchases]]=0,0,(Table1_1[[#This Row],[Total_Spend]]*(Table1_1[[#This Row],[NumCatalogPurchases]]/Table1_1[[#This Row],[Total_Purchases]]))),2)</f>
        <v>238.17</v>
      </c>
      <c r="AG8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74" s="6">
        <f ca="1">YEAR(TODAY())-B874</f>
        <v>56</v>
      </c>
      <c r="AI8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74" t="s">
        <v>36</v>
      </c>
    </row>
    <row r="875" spans="1:36" x14ac:dyDescent="0.3">
      <c r="A875">
        <v>4345</v>
      </c>
      <c r="B875">
        <v>1964</v>
      </c>
      <c r="C875" t="s">
        <v>38</v>
      </c>
      <c r="D875" t="s">
        <v>31</v>
      </c>
      <c r="E875">
        <v>51381.5</v>
      </c>
      <c r="F875">
        <v>1</v>
      </c>
      <c r="G875">
        <v>1</v>
      </c>
      <c r="H875" s="2" t="str">
        <f ca="1">TEXT(Table1_1[[#This Row],[Dt_Customer]],"yyyy-mm-dd")</f>
        <v>2014-01-12</v>
      </c>
      <c r="I875">
        <v>49</v>
      </c>
      <c r="J875">
        <v>5</v>
      </c>
      <c r="K875">
        <v>1</v>
      </c>
      <c r="L875">
        <v>9</v>
      </c>
      <c r="M875">
        <v>2</v>
      </c>
      <c r="N875">
        <v>0</v>
      </c>
      <c r="O875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875">
        <f>Table1_1[[#This Row],[NumWebPurchases]]+Table1_1[[#This Row],[NumCatalogPurchases]]+Table1_1[[#This Row],[NumStorePurchases]]</f>
        <v>3</v>
      </c>
      <c r="AD875">
        <f>ROUND(IF(Table1_1[[#This Row],[Total_Purchases]]=0,0,(Table1_1[[#This Row],[Total_Spend]]*(Table1_1[[#This Row],[NumWebPurchases]]/Table1_1[[#This Row],[Total_Purchases]]))),2)</f>
        <v>7</v>
      </c>
      <c r="AE875">
        <f>ROUND(IF(Table1_1[[#This Row],[Total_Purchases]]=0,0,(Table1_1[[#This Row],[Total_Spend]]*(Table1_1[[#This Row],[NumStorePurchases]]/Table1_1[[#This Row],[Total_Purchases]]))),2)</f>
        <v>14</v>
      </c>
      <c r="AF875">
        <f>ROUND(IF(Table1_1[[#This Row],[Total_Purchases]]=0,0,(Table1_1[[#This Row],[Total_Spend]]*(Table1_1[[#This Row],[NumCatalogPurchases]]/Table1_1[[#This Row],[Total_Purchases]]))),2)</f>
        <v>0</v>
      </c>
      <c r="AG8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75" s="6">
        <f ca="1">YEAR(TODAY())-B875</f>
        <v>62</v>
      </c>
      <c r="AI8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75" t="s">
        <v>36</v>
      </c>
    </row>
    <row r="876" spans="1:36" x14ac:dyDescent="0.3">
      <c r="A876">
        <v>4351</v>
      </c>
      <c r="B876">
        <v>1955</v>
      </c>
      <c r="C876" t="s">
        <v>28</v>
      </c>
      <c r="D876" t="s">
        <v>29</v>
      </c>
      <c r="E876">
        <v>37244</v>
      </c>
      <c r="F876">
        <v>1</v>
      </c>
      <c r="G876">
        <v>1</v>
      </c>
      <c r="H876" s="2" t="str">
        <f ca="1">TEXT(Table1_1[[#This Row],[Dt_Customer]],"yyyy-mm-dd")</f>
        <v>2013-04-27</v>
      </c>
      <c r="I876">
        <v>90</v>
      </c>
      <c r="J876">
        <v>18</v>
      </c>
      <c r="K876">
        <v>2</v>
      </c>
      <c r="L876">
        <v>10</v>
      </c>
      <c r="M876">
        <v>0</v>
      </c>
      <c r="N876">
        <v>0</v>
      </c>
      <c r="O876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876">
        <f>Table1_1[[#This Row],[NumWebPurchases]]+Table1_1[[#This Row],[NumCatalogPurchases]]+Table1_1[[#This Row],[NumStorePurchases]]</f>
        <v>4</v>
      </c>
      <c r="AD876">
        <f>ROUND(IF(Table1_1[[#This Row],[Total_Purchases]]=0,0,(Table1_1[[#This Row],[Total_Spend]]*(Table1_1[[#This Row],[NumWebPurchases]]/Table1_1[[#This Row],[Total_Purchases]]))),2)</f>
        <v>13.75</v>
      </c>
      <c r="AE876">
        <f>ROUND(IF(Table1_1[[#This Row],[Total_Purchases]]=0,0,(Table1_1[[#This Row],[Total_Spend]]*(Table1_1[[#This Row],[NumStorePurchases]]/Table1_1[[#This Row],[Total_Purchases]]))),2)</f>
        <v>27.5</v>
      </c>
      <c r="AF876">
        <f>ROUND(IF(Table1_1[[#This Row],[Total_Purchases]]=0,0,(Table1_1[[#This Row],[Total_Spend]]*(Table1_1[[#This Row],[NumCatalogPurchases]]/Table1_1[[#This Row],[Total_Purchases]]))),2)</f>
        <v>13.75</v>
      </c>
      <c r="AG8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76" s="6">
        <f ca="1">YEAR(TODAY())-B876</f>
        <v>71</v>
      </c>
      <c r="AI8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76" t="s">
        <v>30</v>
      </c>
    </row>
    <row r="877" spans="1:36" x14ac:dyDescent="0.3">
      <c r="A877">
        <v>4356</v>
      </c>
      <c r="B877">
        <v>1971</v>
      </c>
      <c r="C877" t="s">
        <v>28</v>
      </c>
      <c r="D877" t="s">
        <v>35</v>
      </c>
      <c r="E877">
        <v>71819</v>
      </c>
      <c r="F877">
        <v>0</v>
      </c>
      <c r="G877">
        <v>1</v>
      </c>
      <c r="H877" s="2" t="str">
        <f ca="1">TEXT(Table1_1[[#This Row],[Dt_Customer]],"yyyy-mm-dd")</f>
        <v>2013-08-28</v>
      </c>
      <c r="I877">
        <v>70</v>
      </c>
      <c r="J877">
        <v>1224</v>
      </c>
      <c r="K877">
        <v>28</v>
      </c>
      <c r="L877">
        <v>140</v>
      </c>
      <c r="M877">
        <v>0</v>
      </c>
      <c r="N877">
        <v>14</v>
      </c>
      <c r="O877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f>Table1_1[[#This Row],[MntWines]]+Table1_1[[#This Row],[MntFruits]]+Table1_1[[#This Row],[MntMeatProducts]]+Table1_1[[#This Row],[MntFishProducts]]+Table1_1[[#This Row],[MntSweetProducts]]+Table1_1[[#This Row],[MntGoldProds]]</f>
        <v>1574</v>
      </c>
      <c r="AC877">
        <f>Table1_1[[#This Row],[NumWebPurchases]]+Table1_1[[#This Row],[NumCatalogPurchases]]+Table1_1[[#This Row],[NumStorePurchases]]</f>
        <v>11</v>
      </c>
      <c r="AD877">
        <f>ROUND(IF(Table1_1[[#This Row],[Total_Purchases]]=0,0,(Table1_1[[#This Row],[Total_Spend]]*(Table1_1[[#This Row],[NumWebPurchases]]/Table1_1[[#This Row],[Total_Purchases]]))),2)</f>
        <v>429.27</v>
      </c>
      <c r="AE877">
        <f>ROUND(IF(Table1_1[[#This Row],[Total_Purchases]]=0,0,(Table1_1[[#This Row],[Total_Spend]]*(Table1_1[[#This Row],[NumStorePurchases]]/Table1_1[[#This Row],[Total_Purchases]]))),2)</f>
        <v>715.45</v>
      </c>
      <c r="AF877">
        <f>ROUND(IF(Table1_1[[#This Row],[Total_Purchases]]=0,0,(Table1_1[[#This Row],[Total_Spend]]*(Table1_1[[#This Row],[NumCatalogPurchases]]/Table1_1[[#This Row],[Total_Purchases]]))),2)</f>
        <v>429.27</v>
      </c>
      <c r="AG8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77" s="6">
        <f ca="1">YEAR(TODAY())-B877</f>
        <v>55</v>
      </c>
      <c r="AI8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77" t="s">
        <v>30</v>
      </c>
    </row>
    <row r="878" spans="1:36" x14ac:dyDescent="0.3">
      <c r="A878">
        <v>4368</v>
      </c>
      <c r="B878">
        <v>1980</v>
      </c>
      <c r="C878" t="s">
        <v>28</v>
      </c>
      <c r="D878" t="s">
        <v>33</v>
      </c>
      <c r="E878">
        <v>47850</v>
      </c>
      <c r="F878">
        <v>1</v>
      </c>
      <c r="G878">
        <v>0</v>
      </c>
      <c r="H878" s="2" t="str">
        <f ca="1">TEXT(Table1_1[[#This Row],[Dt_Customer]],"yyyy-mm-dd")</f>
        <v>2013-12-03</v>
      </c>
      <c r="I878">
        <v>72</v>
      </c>
      <c r="J878">
        <v>42</v>
      </c>
      <c r="K878">
        <v>7</v>
      </c>
      <c r="L878">
        <v>43</v>
      </c>
      <c r="M878">
        <v>20</v>
      </c>
      <c r="N878">
        <v>12</v>
      </c>
      <c r="O878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f>Table1_1[[#This Row],[MntWines]]+Table1_1[[#This Row],[MntFruits]]+Table1_1[[#This Row],[MntMeatProducts]]+Table1_1[[#This Row],[MntFishProducts]]+Table1_1[[#This Row],[MntSweetProducts]]+Table1_1[[#This Row],[MntGoldProds]]</f>
        <v>134</v>
      </c>
      <c r="AC878">
        <f>Table1_1[[#This Row],[NumWebPurchases]]+Table1_1[[#This Row],[NumCatalogPurchases]]+Table1_1[[#This Row],[NumStorePurchases]]</f>
        <v>7</v>
      </c>
      <c r="AD878">
        <f>ROUND(IF(Table1_1[[#This Row],[Total_Purchases]]=0,0,(Table1_1[[#This Row],[Total_Spend]]*(Table1_1[[#This Row],[NumWebPurchases]]/Table1_1[[#This Row],[Total_Purchases]]))),2)</f>
        <v>57.43</v>
      </c>
      <c r="AE878">
        <f>ROUND(IF(Table1_1[[#This Row],[Total_Purchases]]=0,0,(Table1_1[[#This Row],[Total_Spend]]*(Table1_1[[#This Row],[NumStorePurchases]]/Table1_1[[#This Row],[Total_Purchases]]))),2)</f>
        <v>76.569999999999993</v>
      </c>
      <c r="AF878">
        <f>ROUND(IF(Table1_1[[#This Row],[Total_Purchases]]=0,0,(Table1_1[[#This Row],[Total_Spend]]*(Table1_1[[#This Row],[NumCatalogPurchases]]/Table1_1[[#This Row],[Total_Purchases]]))),2)</f>
        <v>0</v>
      </c>
      <c r="AG8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78" s="6">
        <f ca="1">YEAR(TODAY())-B878</f>
        <v>46</v>
      </c>
      <c r="AI8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78" t="s">
        <v>30</v>
      </c>
    </row>
    <row r="879" spans="1:36" x14ac:dyDescent="0.3">
      <c r="A879">
        <v>4369</v>
      </c>
      <c r="B879">
        <v>1957</v>
      </c>
      <c r="C879" t="s">
        <v>41</v>
      </c>
      <c r="D879" t="s">
        <v>48</v>
      </c>
      <c r="E879">
        <v>65487</v>
      </c>
      <c r="F879">
        <v>0</v>
      </c>
      <c r="G879">
        <v>0</v>
      </c>
      <c r="H879" s="2" t="str">
        <f ca="1">TEXT(Table1_1[[#This Row],[Dt_Customer]],"yyyy-mm-dd")</f>
        <v>2014-01-10</v>
      </c>
      <c r="I879">
        <v>48</v>
      </c>
      <c r="J879">
        <v>240</v>
      </c>
      <c r="K879">
        <v>67</v>
      </c>
      <c r="L879">
        <v>500</v>
      </c>
      <c r="M879">
        <v>199</v>
      </c>
      <c r="N879">
        <v>0</v>
      </c>
      <c r="O879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f>Table1_1[[#This Row],[MntWines]]+Table1_1[[#This Row],[MntFruits]]+Table1_1[[#This Row],[MntMeatProducts]]+Table1_1[[#This Row],[MntFishProducts]]+Table1_1[[#This Row],[MntSweetProducts]]+Table1_1[[#This Row],[MntGoldProds]]</f>
        <v>1169</v>
      </c>
      <c r="AC879">
        <f>Table1_1[[#This Row],[NumWebPurchases]]+Table1_1[[#This Row],[NumCatalogPurchases]]+Table1_1[[#This Row],[NumStorePurchases]]</f>
        <v>14</v>
      </c>
      <c r="AD879">
        <f>ROUND(IF(Table1_1[[#This Row],[Total_Purchases]]=0,0,(Table1_1[[#This Row],[Total_Spend]]*(Table1_1[[#This Row],[NumWebPurchases]]/Table1_1[[#This Row],[Total_Purchases]]))),2)</f>
        <v>250.5</v>
      </c>
      <c r="AE879">
        <f>ROUND(IF(Table1_1[[#This Row],[Total_Purchases]]=0,0,(Table1_1[[#This Row],[Total_Spend]]*(Table1_1[[#This Row],[NumStorePurchases]]/Table1_1[[#This Row],[Total_Purchases]]))),2)</f>
        <v>501</v>
      </c>
      <c r="AF879">
        <f>ROUND(IF(Table1_1[[#This Row],[Total_Purchases]]=0,0,(Table1_1[[#This Row],[Total_Spend]]*(Table1_1[[#This Row],[NumCatalogPurchases]]/Table1_1[[#This Row],[Total_Purchases]]))),2)</f>
        <v>417.5</v>
      </c>
      <c r="AG8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79" s="6">
        <f ca="1">YEAR(TODAY())-B879</f>
        <v>69</v>
      </c>
      <c r="AI8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79" t="s">
        <v>32</v>
      </c>
    </row>
    <row r="880" spans="1:36" x14ac:dyDescent="0.3">
      <c r="A880">
        <v>4370</v>
      </c>
      <c r="B880">
        <v>1966</v>
      </c>
      <c r="C880" t="s">
        <v>28</v>
      </c>
      <c r="D880" t="s">
        <v>35</v>
      </c>
      <c r="E880">
        <v>43482</v>
      </c>
      <c r="F880">
        <v>2</v>
      </c>
      <c r="G880">
        <v>1</v>
      </c>
      <c r="H880" s="2" t="str">
        <f ca="1">TEXT(Table1_1[[#This Row],[Dt_Customer]],"yyyy-mm-dd")</f>
        <v>2013-11-13</v>
      </c>
      <c r="I880">
        <v>83</v>
      </c>
      <c r="J880">
        <v>18</v>
      </c>
      <c r="K880">
        <v>1</v>
      </c>
      <c r="L880">
        <v>32</v>
      </c>
      <c r="M880">
        <v>6</v>
      </c>
      <c r="N880">
        <v>3</v>
      </c>
      <c r="O880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f>Table1_1[[#This Row],[MntWines]]+Table1_1[[#This Row],[MntFruits]]+Table1_1[[#This Row],[MntMeatProducts]]+Table1_1[[#This Row],[MntFishProducts]]+Table1_1[[#This Row],[MntSweetProducts]]+Table1_1[[#This Row],[MntGoldProds]]</f>
        <v>88</v>
      </c>
      <c r="AC880">
        <f>Table1_1[[#This Row],[NumWebPurchases]]+Table1_1[[#This Row],[NumCatalogPurchases]]+Table1_1[[#This Row],[NumStorePurchases]]</f>
        <v>6</v>
      </c>
      <c r="AD880">
        <f>ROUND(IF(Table1_1[[#This Row],[Total_Purchases]]=0,0,(Table1_1[[#This Row],[Total_Spend]]*(Table1_1[[#This Row],[NumWebPurchases]]/Table1_1[[#This Row],[Total_Purchases]]))),2)</f>
        <v>29.33</v>
      </c>
      <c r="AE880">
        <f>ROUND(IF(Table1_1[[#This Row],[Total_Purchases]]=0,0,(Table1_1[[#This Row],[Total_Spend]]*(Table1_1[[#This Row],[NumStorePurchases]]/Table1_1[[#This Row],[Total_Purchases]]))),2)</f>
        <v>58.67</v>
      </c>
      <c r="AF880">
        <f>ROUND(IF(Table1_1[[#This Row],[Total_Purchases]]=0,0,(Table1_1[[#This Row],[Total_Spend]]*(Table1_1[[#This Row],[NumCatalogPurchases]]/Table1_1[[#This Row],[Total_Purchases]]))),2)</f>
        <v>0</v>
      </c>
      <c r="AG8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80" s="6">
        <f ca="1">YEAR(TODAY())-B880</f>
        <v>60</v>
      </c>
      <c r="AI8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0" t="s">
        <v>40</v>
      </c>
    </row>
    <row r="881" spans="1:36" x14ac:dyDescent="0.3">
      <c r="A881">
        <v>4376</v>
      </c>
      <c r="B881">
        <v>1960</v>
      </c>
      <c r="C881" t="s">
        <v>38</v>
      </c>
      <c r="D881" t="s">
        <v>31</v>
      </c>
      <c r="E881">
        <v>32218</v>
      </c>
      <c r="F881">
        <v>0</v>
      </c>
      <c r="G881">
        <v>0</v>
      </c>
      <c r="H881" s="2" t="str">
        <f ca="1">TEXT(Table1_1[[#This Row],[Dt_Customer]],"yyyy-mm-dd")</f>
        <v>2014-02-15</v>
      </c>
      <c r="I881">
        <v>27</v>
      </c>
      <c r="J881">
        <v>10</v>
      </c>
      <c r="K881">
        <v>24</v>
      </c>
      <c r="L881">
        <v>15</v>
      </c>
      <c r="M881">
        <v>13</v>
      </c>
      <c r="N881">
        <v>1</v>
      </c>
      <c r="O881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f>Table1_1[[#This Row],[MntWines]]+Table1_1[[#This Row],[MntFruits]]+Table1_1[[#This Row],[MntMeatProducts]]+Table1_1[[#This Row],[MntFishProducts]]+Table1_1[[#This Row],[MntSweetProducts]]+Table1_1[[#This Row],[MntGoldProds]]</f>
        <v>93</v>
      </c>
      <c r="AC881">
        <f>Table1_1[[#This Row],[NumWebPurchases]]+Table1_1[[#This Row],[NumCatalogPurchases]]+Table1_1[[#This Row],[NumStorePurchases]]</f>
        <v>6</v>
      </c>
      <c r="AD881">
        <f>ROUND(IF(Table1_1[[#This Row],[Total_Purchases]]=0,0,(Table1_1[[#This Row],[Total_Spend]]*(Table1_1[[#This Row],[NumWebPurchases]]/Table1_1[[#This Row],[Total_Purchases]]))),2)</f>
        <v>31</v>
      </c>
      <c r="AE881">
        <f>ROUND(IF(Table1_1[[#This Row],[Total_Purchases]]=0,0,(Table1_1[[#This Row],[Total_Spend]]*(Table1_1[[#This Row],[NumStorePurchases]]/Table1_1[[#This Row],[Total_Purchases]]))),2)</f>
        <v>46.5</v>
      </c>
      <c r="AF881">
        <f>ROUND(IF(Table1_1[[#This Row],[Total_Purchases]]=0,0,(Table1_1[[#This Row],[Total_Spend]]*(Table1_1[[#This Row],[NumCatalogPurchases]]/Table1_1[[#This Row],[Total_Purchases]]))),2)</f>
        <v>15.5</v>
      </c>
      <c r="AG8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81" s="6">
        <f ca="1">YEAR(TODAY())-B881</f>
        <v>66</v>
      </c>
      <c r="AI8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1" t="s">
        <v>30</v>
      </c>
    </row>
    <row r="882" spans="1:36" x14ac:dyDescent="0.3">
      <c r="A882">
        <v>4377</v>
      </c>
      <c r="B882">
        <v>1971</v>
      </c>
      <c r="C882" t="s">
        <v>28</v>
      </c>
      <c r="D882" t="s">
        <v>33</v>
      </c>
      <c r="E882">
        <v>52914</v>
      </c>
      <c r="F882">
        <v>0</v>
      </c>
      <c r="G882">
        <v>1</v>
      </c>
      <c r="H882" s="2" t="str">
        <f ca="1">TEXT(Table1_1[[#This Row],[Dt_Customer]],"yyyy-mm-dd")</f>
        <v>2013-01-07</v>
      </c>
      <c r="I882">
        <v>32</v>
      </c>
      <c r="J882">
        <v>254</v>
      </c>
      <c r="K882">
        <v>10</v>
      </c>
      <c r="L882">
        <v>44</v>
      </c>
      <c r="M882">
        <v>30</v>
      </c>
      <c r="N882">
        <v>10</v>
      </c>
      <c r="O88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f>Table1_1[[#This Row],[MntWines]]+Table1_1[[#This Row],[MntFruits]]+Table1_1[[#This Row],[MntMeatProducts]]+Table1_1[[#This Row],[MntFishProducts]]+Table1_1[[#This Row],[MntSweetProducts]]+Table1_1[[#This Row],[MntGoldProds]]</f>
        <v>575</v>
      </c>
      <c r="AC882">
        <f>Table1_1[[#This Row],[NumWebPurchases]]+Table1_1[[#This Row],[NumCatalogPurchases]]+Table1_1[[#This Row],[NumStorePurchases]]</f>
        <v>13</v>
      </c>
      <c r="AD882">
        <f>ROUND(IF(Table1_1[[#This Row],[Total_Purchases]]=0,0,(Table1_1[[#This Row],[Total_Spend]]*(Table1_1[[#This Row],[NumWebPurchases]]/Table1_1[[#This Row],[Total_Purchases]]))),2)</f>
        <v>309.62</v>
      </c>
      <c r="AE882">
        <f>ROUND(IF(Table1_1[[#This Row],[Total_Purchases]]=0,0,(Table1_1[[#This Row],[Total_Spend]]*(Table1_1[[#This Row],[NumStorePurchases]]/Table1_1[[#This Row],[Total_Purchases]]))),2)</f>
        <v>132.69</v>
      </c>
      <c r="AF882">
        <f>ROUND(IF(Table1_1[[#This Row],[Total_Purchases]]=0,0,(Table1_1[[#This Row],[Total_Spend]]*(Table1_1[[#This Row],[NumCatalogPurchases]]/Table1_1[[#This Row],[Total_Purchases]]))),2)</f>
        <v>132.69</v>
      </c>
      <c r="AG8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82" s="6">
        <f ca="1">YEAR(TODAY())-B882</f>
        <v>55</v>
      </c>
      <c r="AI8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2" t="s">
        <v>32</v>
      </c>
    </row>
    <row r="883" spans="1:36" x14ac:dyDescent="0.3">
      <c r="A883">
        <v>4381</v>
      </c>
      <c r="B883">
        <v>1971</v>
      </c>
      <c r="C883" t="s">
        <v>37</v>
      </c>
      <c r="D883" t="s">
        <v>33</v>
      </c>
      <c r="E883">
        <v>46463</v>
      </c>
      <c r="F883">
        <v>1</v>
      </c>
      <c r="G883">
        <v>1</v>
      </c>
      <c r="H883" s="2" t="str">
        <f ca="1">TEXT(Table1_1[[#This Row],[Dt_Customer]],"yyyy-mm-dd")</f>
        <v>2013-08-18</v>
      </c>
      <c r="I883">
        <v>56</v>
      </c>
      <c r="J883">
        <v>163</v>
      </c>
      <c r="K883">
        <v>2</v>
      </c>
      <c r="L883">
        <v>40</v>
      </c>
      <c r="M883">
        <v>8</v>
      </c>
      <c r="N883">
        <v>11</v>
      </c>
      <c r="O883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f>Table1_1[[#This Row],[MntWines]]+Table1_1[[#This Row],[MntFruits]]+Table1_1[[#This Row],[MntMeatProducts]]+Table1_1[[#This Row],[MntFishProducts]]+Table1_1[[#This Row],[MntSweetProducts]]+Table1_1[[#This Row],[MntGoldProds]]</f>
        <v>235</v>
      </c>
      <c r="AC883">
        <f>Table1_1[[#This Row],[NumWebPurchases]]+Table1_1[[#This Row],[NumCatalogPurchases]]+Table1_1[[#This Row],[NumStorePurchases]]</f>
        <v>10</v>
      </c>
      <c r="AD883">
        <f>ROUND(IF(Table1_1[[#This Row],[Total_Purchases]]=0,0,(Table1_1[[#This Row],[Total_Spend]]*(Table1_1[[#This Row],[NumWebPurchases]]/Table1_1[[#This Row],[Total_Purchases]]))),2)</f>
        <v>70.5</v>
      </c>
      <c r="AE883">
        <f>ROUND(IF(Table1_1[[#This Row],[Total_Purchases]]=0,0,(Table1_1[[#This Row],[Total_Spend]]*(Table1_1[[#This Row],[NumStorePurchases]]/Table1_1[[#This Row],[Total_Purchases]]))),2)</f>
        <v>141</v>
      </c>
      <c r="AF883">
        <f>ROUND(IF(Table1_1[[#This Row],[Total_Purchases]]=0,0,(Table1_1[[#This Row],[Total_Spend]]*(Table1_1[[#This Row],[NumCatalogPurchases]]/Table1_1[[#This Row],[Total_Purchases]]))),2)</f>
        <v>23.5</v>
      </c>
      <c r="AG8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83" s="6">
        <f ca="1">YEAR(TODAY())-B883</f>
        <v>55</v>
      </c>
      <c r="AI8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3" t="s">
        <v>30</v>
      </c>
    </row>
    <row r="884" spans="1:36" x14ac:dyDescent="0.3">
      <c r="A884">
        <v>4385</v>
      </c>
      <c r="B884">
        <v>1981</v>
      </c>
      <c r="C884" t="s">
        <v>37</v>
      </c>
      <c r="D884" t="s">
        <v>31</v>
      </c>
      <c r="E884">
        <v>36038</v>
      </c>
      <c r="F884">
        <v>1</v>
      </c>
      <c r="G884">
        <v>0</v>
      </c>
      <c r="H884" s="2" t="str">
        <f ca="1">TEXT(Table1_1[[#This Row],[Dt_Customer]],"yyyy-mm-dd")</f>
        <v>2013-05-31</v>
      </c>
      <c r="I884">
        <v>82</v>
      </c>
      <c r="J884">
        <v>23</v>
      </c>
      <c r="K884">
        <v>0</v>
      </c>
      <c r="L884">
        <v>15</v>
      </c>
      <c r="M884">
        <v>0</v>
      </c>
      <c r="N884">
        <v>2</v>
      </c>
      <c r="O884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884">
        <f>Table1_1[[#This Row],[NumWebPurchases]]+Table1_1[[#This Row],[NumCatalogPurchases]]+Table1_1[[#This Row],[NumStorePurchases]]</f>
        <v>6</v>
      </c>
      <c r="AD884">
        <f>ROUND(IF(Table1_1[[#This Row],[Total_Purchases]]=0,0,(Table1_1[[#This Row],[Total_Spend]]*(Table1_1[[#This Row],[NumWebPurchases]]/Table1_1[[#This Row],[Total_Purchases]]))),2)</f>
        <v>23.5</v>
      </c>
      <c r="AE884">
        <f>ROUND(IF(Table1_1[[#This Row],[Total_Purchases]]=0,0,(Table1_1[[#This Row],[Total_Spend]]*(Table1_1[[#This Row],[NumStorePurchases]]/Table1_1[[#This Row],[Total_Purchases]]))),2)</f>
        <v>23.5</v>
      </c>
      <c r="AF884">
        <f>ROUND(IF(Table1_1[[#This Row],[Total_Purchases]]=0,0,(Table1_1[[#This Row],[Total_Spend]]*(Table1_1[[#This Row],[NumCatalogPurchases]]/Table1_1[[#This Row],[Total_Purchases]]))),2)</f>
        <v>0</v>
      </c>
      <c r="AG8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84" s="6">
        <f ca="1">YEAR(TODAY())-B884</f>
        <v>45</v>
      </c>
      <c r="AI8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84" t="s">
        <v>30</v>
      </c>
    </row>
    <row r="885" spans="1:36" x14ac:dyDescent="0.3">
      <c r="A885">
        <v>4390</v>
      </c>
      <c r="B885">
        <v>1954</v>
      </c>
      <c r="C885" t="s">
        <v>28</v>
      </c>
      <c r="D885" t="s">
        <v>35</v>
      </c>
      <c r="E885">
        <v>75315</v>
      </c>
      <c r="F885">
        <v>0</v>
      </c>
      <c r="G885">
        <v>1</v>
      </c>
      <c r="H885" s="2" t="str">
        <f ca="1">TEXT(Table1_1[[#This Row],[Dt_Customer]],"yyyy-mm-dd")</f>
        <v>2014-04-15</v>
      </c>
      <c r="I885">
        <v>14</v>
      </c>
      <c r="J885">
        <v>459</v>
      </c>
      <c r="K885">
        <v>15</v>
      </c>
      <c r="L885">
        <v>171</v>
      </c>
      <c r="M885">
        <v>142</v>
      </c>
      <c r="N885">
        <v>23</v>
      </c>
      <c r="O885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f>Table1_1[[#This Row],[MntWines]]+Table1_1[[#This Row],[MntFruits]]+Table1_1[[#This Row],[MntMeatProducts]]+Table1_1[[#This Row],[MntFishProducts]]+Table1_1[[#This Row],[MntSweetProducts]]+Table1_1[[#This Row],[MntGoldProds]]</f>
        <v>841</v>
      </c>
      <c r="AC885">
        <f>Table1_1[[#This Row],[NumWebPurchases]]+Table1_1[[#This Row],[NumCatalogPurchases]]+Table1_1[[#This Row],[NumStorePurchases]]</f>
        <v>21</v>
      </c>
      <c r="AD885">
        <f>ROUND(IF(Table1_1[[#This Row],[Total_Purchases]]=0,0,(Table1_1[[#This Row],[Total_Spend]]*(Table1_1[[#This Row],[NumWebPurchases]]/Table1_1[[#This Row],[Total_Purchases]]))),2)</f>
        <v>200.24</v>
      </c>
      <c r="AE885">
        <f>ROUND(IF(Table1_1[[#This Row],[Total_Purchases]]=0,0,(Table1_1[[#This Row],[Total_Spend]]*(Table1_1[[#This Row],[NumStorePurchases]]/Table1_1[[#This Row],[Total_Purchases]]))),2)</f>
        <v>480.57</v>
      </c>
      <c r="AF885">
        <f>ROUND(IF(Table1_1[[#This Row],[Total_Purchases]]=0,0,(Table1_1[[#This Row],[Total_Spend]]*(Table1_1[[#This Row],[NumCatalogPurchases]]/Table1_1[[#This Row],[Total_Purchases]]))),2)</f>
        <v>160.19</v>
      </c>
      <c r="AG8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85" s="6">
        <f ca="1">YEAR(TODAY())-B885</f>
        <v>72</v>
      </c>
      <c r="AI8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885" t="s">
        <v>43</v>
      </c>
    </row>
    <row r="886" spans="1:36" x14ac:dyDescent="0.3">
      <c r="A886">
        <v>4391</v>
      </c>
      <c r="B886">
        <v>1968</v>
      </c>
      <c r="C886" t="s">
        <v>41</v>
      </c>
      <c r="D886" t="s">
        <v>29</v>
      </c>
      <c r="E886">
        <v>63841</v>
      </c>
      <c r="F886">
        <v>0</v>
      </c>
      <c r="G886">
        <v>1</v>
      </c>
      <c r="H886" s="2" t="str">
        <f ca="1">TEXT(Table1_1[[#This Row],[Dt_Customer]],"yyyy-mm-dd")</f>
        <v>2013-04-21</v>
      </c>
      <c r="I886">
        <v>64</v>
      </c>
      <c r="J886">
        <v>635</v>
      </c>
      <c r="K886">
        <v>15</v>
      </c>
      <c r="L886">
        <v>100</v>
      </c>
      <c r="M886">
        <v>20</v>
      </c>
      <c r="N886">
        <v>7</v>
      </c>
      <c r="O886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f>Table1_1[[#This Row],[MntWines]]+Table1_1[[#This Row],[MntFruits]]+Table1_1[[#This Row],[MntMeatProducts]]+Table1_1[[#This Row],[MntFishProducts]]+Table1_1[[#This Row],[MntSweetProducts]]+Table1_1[[#This Row],[MntGoldProds]]</f>
        <v>908</v>
      </c>
      <c r="AC886">
        <f>Table1_1[[#This Row],[NumWebPurchases]]+Table1_1[[#This Row],[NumCatalogPurchases]]+Table1_1[[#This Row],[NumStorePurchases]]</f>
        <v>21</v>
      </c>
      <c r="AD886">
        <f>ROUND(IF(Table1_1[[#This Row],[Total_Purchases]]=0,0,(Table1_1[[#This Row],[Total_Spend]]*(Table1_1[[#This Row],[NumWebPurchases]]/Table1_1[[#This Row],[Total_Purchases]]))),2)</f>
        <v>389.14</v>
      </c>
      <c r="AE886">
        <f>ROUND(IF(Table1_1[[#This Row],[Total_Purchases]]=0,0,(Table1_1[[#This Row],[Total_Spend]]*(Table1_1[[#This Row],[NumStorePurchases]]/Table1_1[[#This Row],[Total_Purchases]]))),2)</f>
        <v>389.14</v>
      </c>
      <c r="AF886">
        <f>ROUND(IF(Table1_1[[#This Row],[Total_Purchases]]=0,0,(Table1_1[[#This Row],[Total_Spend]]*(Table1_1[[#This Row],[NumCatalogPurchases]]/Table1_1[[#This Row],[Total_Purchases]]))),2)</f>
        <v>129.71</v>
      </c>
      <c r="AG8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86" s="6">
        <f ca="1">YEAR(TODAY())-B886</f>
        <v>58</v>
      </c>
      <c r="AI8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6" t="s">
        <v>43</v>
      </c>
    </row>
    <row r="887" spans="1:36" x14ac:dyDescent="0.3">
      <c r="A887">
        <v>4394</v>
      </c>
      <c r="B887">
        <v>1965</v>
      </c>
      <c r="C887" t="s">
        <v>37</v>
      </c>
      <c r="D887" t="s">
        <v>33</v>
      </c>
      <c r="E887">
        <v>81051</v>
      </c>
      <c r="F887">
        <v>0</v>
      </c>
      <c r="G887">
        <v>0</v>
      </c>
      <c r="H887" s="2" t="str">
        <f ca="1">TEXT(Table1_1[[#This Row],[Dt_Customer]],"yyyy-mm-dd")</f>
        <v>2014-05-23</v>
      </c>
      <c r="I887">
        <v>43</v>
      </c>
      <c r="J887">
        <v>1142</v>
      </c>
      <c r="K887">
        <v>29</v>
      </c>
      <c r="L887">
        <v>249</v>
      </c>
      <c r="M887">
        <v>38</v>
      </c>
      <c r="N887">
        <v>29</v>
      </c>
      <c r="O887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f>Table1_1[[#This Row],[MntWines]]+Table1_1[[#This Row],[MntFruits]]+Table1_1[[#This Row],[MntMeatProducts]]+Table1_1[[#This Row],[MntFishProducts]]+Table1_1[[#This Row],[MntSweetProducts]]+Table1_1[[#This Row],[MntGoldProds]]</f>
        <v>1501</v>
      </c>
      <c r="AC887">
        <f>Table1_1[[#This Row],[NumWebPurchases]]+Table1_1[[#This Row],[NumCatalogPurchases]]+Table1_1[[#This Row],[NumStorePurchases]]</f>
        <v>22</v>
      </c>
      <c r="AD887">
        <f>ROUND(IF(Table1_1[[#This Row],[Total_Purchases]]=0,0,(Table1_1[[#This Row],[Total_Spend]]*(Table1_1[[#This Row],[NumWebPurchases]]/Table1_1[[#This Row],[Total_Purchases]]))),2)</f>
        <v>341.14</v>
      </c>
      <c r="AE887">
        <f>ROUND(IF(Table1_1[[#This Row],[Total_Purchases]]=0,0,(Table1_1[[#This Row],[Total_Spend]]*(Table1_1[[#This Row],[NumStorePurchases]]/Table1_1[[#This Row],[Total_Purchases]]))),2)</f>
        <v>818.73</v>
      </c>
      <c r="AF887">
        <f>ROUND(IF(Table1_1[[#This Row],[Total_Purchases]]=0,0,(Table1_1[[#This Row],[Total_Spend]]*(Table1_1[[#This Row],[NumCatalogPurchases]]/Table1_1[[#This Row],[Total_Purchases]]))),2)</f>
        <v>341.14</v>
      </c>
      <c r="AG8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87" s="6">
        <f ca="1">YEAR(TODAY())-B887</f>
        <v>61</v>
      </c>
      <c r="AI8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7" t="s">
        <v>30</v>
      </c>
    </row>
    <row r="888" spans="1:36" x14ac:dyDescent="0.3">
      <c r="A888">
        <v>4399</v>
      </c>
      <c r="B888">
        <v>1969</v>
      </c>
      <c r="C888" t="s">
        <v>28</v>
      </c>
      <c r="D888" t="s">
        <v>35</v>
      </c>
      <c r="E888">
        <v>68695</v>
      </c>
      <c r="F888">
        <v>0</v>
      </c>
      <c r="G888">
        <v>0</v>
      </c>
      <c r="H888" s="2" t="str">
        <f ca="1">TEXT(Table1_1[[#This Row],[Dt_Customer]],"yyyy-mm-dd")</f>
        <v>2014-06-25</v>
      </c>
      <c r="I888">
        <v>3</v>
      </c>
      <c r="J888">
        <v>458</v>
      </c>
      <c r="K888">
        <v>81</v>
      </c>
      <c r="L888">
        <v>356</v>
      </c>
      <c r="M888">
        <v>106</v>
      </c>
      <c r="N888">
        <v>50</v>
      </c>
      <c r="O888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f>Table1_1[[#This Row],[MntWines]]+Table1_1[[#This Row],[MntFruits]]+Table1_1[[#This Row],[MntMeatProducts]]+Table1_1[[#This Row],[MntFishProducts]]+Table1_1[[#This Row],[MntSweetProducts]]+Table1_1[[#This Row],[MntGoldProds]]</f>
        <v>1091</v>
      </c>
      <c r="AC888">
        <f>Table1_1[[#This Row],[NumWebPurchases]]+Table1_1[[#This Row],[NumCatalogPurchases]]+Table1_1[[#This Row],[NumStorePurchases]]</f>
        <v>15</v>
      </c>
      <c r="AD888">
        <f>ROUND(IF(Table1_1[[#This Row],[Total_Purchases]]=0,0,(Table1_1[[#This Row],[Total_Spend]]*(Table1_1[[#This Row],[NumWebPurchases]]/Table1_1[[#This Row],[Total_Purchases]]))),2)</f>
        <v>290.93</v>
      </c>
      <c r="AE888">
        <f>ROUND(IF(Table1_1[[#This Row],[Total_Purchases]]=0,0,(Table1_1[[#This Row],[Total_Spend]]*(Table1_1[[#This Row],[NumStorePurchases]]/Table1_1[[#This Row],[Total_Purchases]]))),2)</f>
        <v>509.13</v>
      </c>
      <c r="AF888">
        <f>ROUND(IF(Table1_1[[#This Row],[Total_Purchases]]=0,0,(Table1_1[[#This Row],[Total_Spend]]*(Table1_1[[#This Row],[NumCatalogPurchases]]/Table1_1[[#This Row],[Total_Purchases]]))),2)</f>
        <v>290.93</v>
      </c>
      <c r="AG8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88" s="6">
        <f ca="1">YEAR(TODAY())-B888</f>
        <v>57</v>
      </c>
      <c r="AI8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8" t="s">
        <v>32</v>
      </c>
    </row>
    <row r="889" spans="1:36" x14ac:dyDescent="0.3">
      <c r="A889">
        <v>4405</v>
      </c>
      <c r="B889">
        <v>1956</v>
      </c>
      <c r="C889" t="s">
        <v>41</v>
      </c>
      <c r="D889" t="s">
        <v>33</v>
      </c>
      <c r="E889">
        <v>63915</v>
      </c>
      <c r="F889">
        <v>0</v>
      </c>
      <c r="G889">
        <v>2</v>
      </c>
      <c r="H889" s="2" t="str">
        <f ca="1">TEXT(Table1_1[[#This Row],[Dt_Customer]],"yyyy-mm-dd")</f>
        <v>2013-07-30</v>
      </c>
      <c r="I889">
        <v>2</v>
      </c>
      <c r="J889">
        <v>622</v>
      </c>
      <c r="K889">
        <v>7</v>
      </c>
      <c r="L889">
        <v>115</v>
      </c>
      <c r="M889">
        <v>30</v>
      </c>
      <c r="N889">
        <v>0</v>
      </c>
      <c r="O889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f>Table1_1[[#This Row],[MntWines]]+Table1_1[[#This Row],[MntFruits]]+Table1_1[[#This Row],[MntMeatProducts]]+Table1_1[[#This Row],[MntFishProducts]]+Table1_1[[#This Row],[MntSweetProducts]]+Table1_1[[#This Row],[MntGoldProds]]</f>
        <v>789</v>
      </c>
      <c r="AC889">
        <f>Table1_1[[#This Row],[NumWebPurchases]]+Table1_1[[#This Row],[NumCatalogPurchases]]+Table1_1[[#This Row],[NumStorePurchases]]</f>
        <v>21</v>
      </c>
      <c r="AD889">
        <f>ROUND(IF(Table1_1[[#This Row],[Total_Purchases]]=0,0,(Table1_1[[#This Row],[Total_Spend]]*(Table1_1[[#This Row],[NumWebPurchases]]/Table1_1[[#This Row],[Total_Purchases]]))),2)</f>
        <v>225.43</v>
      </c>
      <c r="AE889">
        <f>ROUND(IF(Table1_1[[#This Row],[Total_Purchases]]=0,0,(Table1_1[[#This Row],[Total_Spend]]*(Table1_1[[#This Row],[NumStorePurchases]]/Table1_1[[#This Row],[Total_Purchases]]))),2)</f>
        <v>450.86</v>
      </c>
      <c r="AF889">
        <f>ROUND(IF(Table1_1[[#This Row],[Total_Purchases]]=0,0,(Table1_1[[#This Row],[Total_Spend]]*(Table1_1[[#This Row],[NumCatalogPurchases]]/Table1_1[[#This Row],[Total_Purchases]]))),2)</f>
        <v>112.71</v>
      </c>
      <c r="AG8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89" s="6">
        <f ca="1">YEAR(TODAY())-B889</f>
        <v>70</v>
      </c>
      <c r="AI8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89" t="s">
        <v>36</v>
      </c>
    </row>
    <row r="890" spans="1:36" x14ac:dyDescent="0.3">
      <c r="A890">
        <v>4406</v>
      </c>
      <c r="B890">
        <v>1970</v>
      </c>
      <c r="C890" t="s">
        <v>28</v>
      </c>
      <c r="D890" t="s">
        <v>35</v>
      </c>
      <c r="E890">
        <v>67419</v>
      </c>
      <c r="F890">
        <v>0</v>
      </c>
      <c r="G890">
        <v>1</v>
      </c>
      <c r="H890" s="2" t="str">
        <f ca="1">TEXT(Table1_1[[#This Row],[Dt_Customer]],"yyyy-mm-dd")</f>
        <v>2013-01-16</v>
      </c>
      <c r="I890">
        <v>29</v>
      </c>
      <c r="J890">
        <v>846</v>
      </c>
      <c r="K890">
        <v>84</v>
      </c>
      <c r="L890">
        <v>352</v>
      </c>
      <c r="M890">
        <v>91</v>
      </c>
      <c r="N890">
        <v>56</v>
      </c>
      <c r="O890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f>Table1_1[[#This Row],[MntWines]]+Table1_1[[#This Row],[MntFruits]]+Table1_1[[#This Row],[MntMeatProducts]]+Table1_1[[#This Row],[MntFishProducts]]+Table1_1[[#This Row],[MntSweetProducts]]+Table1_1[[#This Row],[MntGoldProds]]</f>
        <v>1471</v>
      </c>
      <c r="AC890">
        <f>Table1_1[[#This Row],[NumWebPurchases]]+Table1_1[[#This Row],[NumCatalogPurchases]]+Table1_1[[#This Row],[NumStorePurchases]]</f>
        <v>21</v>
      </c>
      <c r="AD890">
        <f>ROUND(IF(Table1_1[[#This Row],[Total_Purchases]]=0,0,(Table1_1[[#This Row],[Total_Spend]]*(Table1_1[[#This Row],[NumWebPurchases]]/Table1_1[[#This Row],[Total_Purchases]]))),2)</f>
        <v>630.42999999999995</v>
      </c>
      <c r="AE890">
        <f>ROUND(IF(Table1_1[[#This Row],[Total_Purchases]]=0,0,(Table1_1[[#This Row],[Total_Spend]]*(Table1_1[[#This Row],[NumStorePurchases]]/Table1_1[[#This Row],[Total_Purchases]]))),2)</f>
        <v>560.38</v>
      </c>
      <c r="AF890">
        <f>ROUND(IF(Table1_1[[#This Row],[Total_Purchases]]=0,0,(Table1_1[[#This Row],[Total_Spend]]*(Table1_1[[#This Row],[NumCatalogPurchases]]/Table1_1[[#This Row],[Total_Purchases]]))),2)</f>
        <v>280.19</v>
      </c>
      <c r="AG8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90" s="6">
        <f ca="1">YEAR(TODAY())-B890</f>
        <v>56</v>
      </c>
      <c r="AI8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90" t="s">
        <v>32</v>
      </c>
    </row>
    <row r="891" spans="1:36" x14ac:dyDescent="0.3">
      <c r="A891">
        <v>4415</v>
      </c>
      <c r="B891">
        <v>1961</v>
      </c>
      <c r="C891" t="s">
        <v>28</v>
      </c>
      <c r="D891" t="s">
        <v>33</v>
      </c>
      <c r="E891">
        <v>16860</v>
      </c>
      <c r="F891">
        <v>1</v>
      </c>
      <c r="G891">
        <v>1</v>
      </c>
      <c r="H891" s="2" t="str">
        <f ca="1">TEXT(Table1_1[[#This Row],[Dt_Customer]],"yyyy-mm-dd")</f>
        <v>2012-09-12</v>
      </c>
      <c r="I891">
        <v>19</v>
      </c>
      <c r="J891">
        <v>10</v>
      </c>
      <c r="K891">
        <v>4</v>
      </c>
      <c r="L891">
        <v>4</v>
      </c>
      <c r="M891">
        <v>3</v>
      </c>
      <c r="N891">
        <v>3</v>
      </c>
      <c r="O891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891">
        <f>Table1_1[[#This Row],[NumWebPurchases]]+Table1_1[[#This Row],[NumCatalogPurchases]]+Table1_1[[#This Row],[NumStorePurchases]]</f>
        <v>5</v>
      </c>
      <c r="AD891">
        <f>ROUND(IF(Table1_1[[#This Row],[Total_Purchases]]=0,0,(Table1_1[[#This Row],[Total_Spend]]*(Table1_1[[#This Row],[NumWebPurchases]]/Table1_1[[#This Row],[Total_Purchases]]))),2)</f>
        <v>7.6</v>
      </c>
      <c r="AE891">
        <f>ROUND(IF(Table1_1[[#This Row],[Total_Purchases]]=0,0,(Table1_1[[#This Row],[Total_Spend]]*(Table1_1[[#This Row],[NumStorePurchases]]/Table1_1[[#This Row],[Total_Purchases]]))),2)</f>
        <v>22.8</v>
      </c>
      <c r="AF891">
        <f>ROUND(IF(Table1_1[[#This Row],[Total_Purchases]]=0,0,(Table1_1[[#This Row],[Total_Spend]]*(Table1_1[[#This Row],[NumCatalogPurchases]]/Table1_1[[#This Row],[Total_Purchases]]))),2)</f>
        <v>7.6</v>
      </c>
      <c r="AG8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91" s="6">
        <f ca="1">YEAR(TODAY())-B891</f>
        <v>65</v>
      </c>
      <c r="AI8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91" t="s">
        <v>30</v>
      </c>
    </row>
    <row r="892" spans="1:36" x14ac:dyDescent="0.3">
      <c r="A892">
        <v>4418</v>
      </c>
      <c r="B892">
        <v>1983</v>
      </c>
      <c r="C892" t="s">
        <v>41</v>
      </c>
      <c r="D892" t="s">
        <v>31</v>
      </c>
      <c r="E892">
        <v>89616</v>
      </c>
      <c r="F892">
        <v>0</v>
      </c>
      <c r="G892">
        <v>0</v>
      </c>
      <c r="H892" s="2" t="str">
        <f ca="1">TEXT(Table1_1[[#This Row],[Dt_Customer]],"yyyy-mm-dd")</f>
        <v>2013-02-25</v>
      </c>
      <c r="I892">
        <v>36</v>
      </c>
      <c r="J892">
        <v>671</v>
      </c>
      <c r="K892">
        <v>47</v>
      </c>
      <c r="L892">
        <v>655</v>
      </c>
      <c r="M892">
        <v>145</v>
      </c>
      <c r="N892">
        <v>111</v>
      </c>
      <c r="O89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f>Table1_1[[#This Row],[MntWines]]+Table1_1[[#This Row],[MntFruits]]+Table1_1[[#This Row],[MntMeatProducts]]+Table1_1[[#This Row],[MntFishProducts]]+Table1_1[[#This Row],[MntSweetProducts]]+Table1_1[[#This Row],[MntGoldProds]]</f>
        <v>1644</v>
      </c>
      <c r="AC892">
        <f>Table1_1[[#This Row],[NumWebPurchases]]+Table1_1[[#This Row],[NumCatalogPurchases]]+Table1_1[[#This Row],[NumStorePurchases]]</f>
        <v>24</v>
      </c>
      <c r="AD892">
        <f>ROUND(IF(Table1_1[[#This Row],[Total_Purchases]]=0,0,(Table1_1[[#This Row],[Total_Spend]]*(Table1_1[[#This Row],[NumWebPurchases]]/Table1_1[[#This Row],[Total_Purchases]]))),2)</f>
        <v>479.5</v>
      </c>
      <c r="AE892">
        <f>ROUND(IF(Table1_1[[#This Row],[Total_Purchases]]=0,0,(Table1_1[[#This Row],[Total_Spend]]*(Table1_1[[#This Row],[NumStorePurchases]]/Table1_1[[#This Row],[Total_Purchases]]))),2)</f>
        <v>822</v>
      </c>
      <c r="AF892">
        <f>ROUND(IF(Table1_1[[#This Row],[Total_Purchases]]=0,0,(Table1_1[[#This Row],[Total_Spend]]*(Table1_1[[#This Row],[NumCatalogPurchases]]/Table1_1[[#This Row],[Total_Purchases]]))),2)</f>
        <v>342.5</v>
      </c>
      <c r="AG8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92" s="6">
        <f ca="1">YEAR(TODAY())-B892</f>
        <v>43</v>
      </c>
      <c r="AI8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92" t="s">
        <v>32</v>
      </c>
    </row>
    <row r="893" spans="1:36" x14ac:dyDescent="0.3">
      <c r="A893">
        <v>4426</v>
      </c>
      <c r="B893">
        <v>1975</v>
      </c>
      <c r="C893" t="s">
        <v>28</v>
      </c>
      <c r="D893" t="s">
        <v>31</v>
      </c>
      <c r="E893">
        <v>55801</v>
      </c>
      <c r="F893">
        <v>1</v>
      </c>
      <c r="G893">
        <v>1</v>
      </c>
      <c r="H893" s="2" t="str">
        <f ca="1">TEXT(Table1_1[[#This Row],[Dt_Customer]],"yyyy-mm-dd")</f>
        <v>2013-09-22</v>
      </c>
      <c r="I893">
        <v>35</v>
      </c>
      <c r="J893">
        <v>367</v>
      </c>
      <c r="K893">
        <v>4</v>
      </c>
      <c r="L893">
        <v>51</v>
      </c>
      <c r="M893">
        <v>6</v>
      </c>
      <c r="N893">
        <v>4</v>
      </c>
      <c r="O893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f>Table1_1[[#This Row],[MntWines]]+Table1_1[[#This Row],[MntFruits]]+Table1_1[[#This Row],[MntMeatProducts]]+Table1_1[[#This Row],[MntFishProducts]]+Table1_1[[#This Row],[MntSweetProducts]]+Table1_1[[#This Row],[MntGoldProds]]</f>
        <v>527</v>
      </c>
      <c r="AC893">
        <f>Table1_1[[#This Row],[NumWebPurchases]]+Table1_1[[#This Row],[NumCatalogPurchases]]+Table1_1[[#This Row],[NumStorePurchases]]</f>
        <v>15</v>
      </c>
      <c r="AD893">
        <f>ROUND(IF(Table1_1[[#This Row],[Total_Purchases]]=0,0,(Table1_1[[#This Row],[Total_Spend]]*(Table1_1[[#This Row],[NumWebPurchases]]/Table1_1[[#This Row],[Total_Purchases]]))),2)</f>
        <v>245.93</v>
      </c>
      <c r="AE893">
        <f>ROUND(IF(Table1_1[[#This Row],[Total_Purchases]]=0,0,(Table1_1[[#This Row],[Total_Spend]]*(Table1_1[[#This Row],[NumStorePurchases]]/Table1_1[[#This Row],[Total_Purchases]]))),2)</f>
        <v>210.8</v>
      </c>
      <c r="AF893">
        <f>ROUND(IF(Table1_1[[#This Row],[Total_Purchases]]=0,0,(Table1_1[[#This Row],[Total_Spend]]*(Table1_1[[#This Row],[NumCatalogPurchases]]/Table1_1[[#This Row],[Total_Purchases]]))),2)</f>
        <v>70.27</v>
      </c>
      <c r="AG8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93" s="6">
        <f ca="1">YEAR(TODAY())-B893</f>
        <v>51</v>
      </c>
      <c r="AI8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93" t="s">
        <v>34</v>
      </c>
    </row>
    <row r="894" spans="1:36" x14ac:dyDescent="0.3">
      <c r="A894">
        <v>4427</v>
      </c>
      <c r="B894">
        <v>1995</v>
      </c>
      <c r="C894" t="s">
        <v>38</v>
      </c>
      <c r="D894" t="s">
        <v>31</v>
      </c>
      <c r="E894">
        <v>83257</v>
      </c>
      <c r="F894">
        <v>0</v>
      </c>
      <c r="G894">
        <v>0</v>
      </c>
      <c r="H894" s="2" t="str">
        <f ca="1">TEXT(Table1_1[[#This Row],[Dt_Customer]],"yyyy-mm-dd")</f>
        <v>2012-09-18</v>
      </c>
      <c r="I894">
        <v>56</v>
      </c>
      <c r="J894">
        <v>536</v>
      </c>
      <c r="K894">
        <v>27</v>
      </c>
      <c r="L894">
        <v>590</v>
      </c>
      <c r="M894">
        <v>38</v>
      </c>
      <c r="N894">
        <v>107</v>
      </c>
      <c r="O894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1</v>
      </c>
      <c r="AB894">
        <f>Table1_1[[#This Row],[MntWines]]+Table1_1[[#This Row],[MntFruits]]+Table1_1[[#This Row],[MntMeatProducts]]+Table1_1[[#This Row],[MntFishProducts]]+Table1_1[[#This Row],[MntSweetProducts]]+Table1_1[[#This Row],[MntGoldProds]]</f>
        <v>1365</v>
      </c>
      <c r="AC894">
        <f>Table1_1[[#This Row],[NumWebPurchases]]+Table1_1[[#This Row],[NumCatalogPurchases]]+Table1_1[[#This Row],[NumStorePurchases]]</f>
        <v>27</v>
      </c>
      <c r="AD894">
        <f>ROUND(IF(Table1_1[[#This Row],[Total_Purchases]]=0,0,(Table1_1[[#This Row],[Total_Spend]]*(Table1_1[[#This Row],[NumWebPurchases]]/Table1_1[[#This Row],[Total_Purchases]]))),2)</f>
        <v>252.78</v>
      </c>
      <c r="AE894">
        <f>ROUND(IF(Table1_1[[#This Row],[Total_Purchases]]=0,0,(Table1_1[[#This Row],[Total_Spend]]*(Table1_1[[#This Row],[NumStorePurchases]]/Table1_1[[#This Row],[Total_Purchases]]))),2)</f>
        <v>606.66999999999996</v>
      </c>
      <c r="AF894">
        <f>ROUND(IF(Table1_1[[#This Row],[Total_Purchases]]=0,0,(Table1_1[[#This Row],[Total_Spend]]*(Table1_1[[#This Row],[NumCatalogPurchases]]/Table1_1[[#This Row],[Total_Purchases]]))),2)</f>
        <v>505.56</v>
      </c>
      <c r="AG8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94" s="6">
        <f ca="1">YEAR(TODAY())-B894</f>
        <v>31</v>
      </c>
      <c r="AI8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894" t="s">
        <v>30</v>
      </c>
    </row>
    <row r="895" spans="1:36" x14ac:dyDescent="0.3">
      <c r="A895">
        <v>4432</v>
      </c>
      <c r="B895">
        <v>1976</v>
      </c>
      <c r="C895" t="s">
        <v>28</v>
      </c>
      <c r="D895" t="s">
        <v>29</v>
      </c>
      <c r="E895">
        <v>31615</v>
      </c>
      <c r="F895">
        <v>1</v>
      </c>
      <c r="G895">
        <v>0</v>
      </c>
      <c r="H895" s="2" t="str">
        <f ca="1">TEXT(Table1_1[[#This Row],[Dt_Customer]],"yyyy-mm-dd")</f>
        <v>2013-03-16</v>
      </c>
      <c r="I895">
        <v>82</v>
      </c>
      <c r="J895">
        <v>2</v>
      </c>
      <c r="K895">
        <v>3</v>
      </c>
      <c r="L895">
        <v>20</v>
      </c>
      <c r="M895">
        <v>6</v>
      </c>
      <c r="N895">
        <v>11</v>
      </c>
      <c r="O895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f>Table1_1[[#This Row],[MntWines]]+Table1_1[[#This Row],[MntFruits]]+Table1_1[[#This Row],[MntMeatProducts]]+Table1_1[[#This Row],[MntFishProducts]]+Table1_1[[#This Row],[MntSweetProducts]]+Table1_1[[#This Row],[MntGoldProds]]</f>
        <v>51</v>
      </c>
      <c r="AC895">
        <f>Table1_1[[#This Row],[NumWebPurchases]]+Table1_1[[#This Row],[NumCatalogPurchases]]+Table1_1[[#This Row],[NumStorePurchases]]</f>
        <v>5</v>
      </c>
      <c r="AD895">
        <f>ROUND(IF(Table1_1[[#This Row],[Total_Purchases]]=0,0,(Table1_1[[#This Row],[Total_Spend]]*(Table1_1[[#This Row],[NumWebPurchases]]/Table1_1[[#This Row],[Total_Purchases]]))),2)</f>
        <v>20.399999999999999</v>
      </c>
      <c r="AE895">
        <f>ROUND(IF(Table1_1[[#This Row],[Total_Purchases]]=0,0,(Table1_1[[#This Row],[Total_Spend]]*(Table1_1[[#This Row],[NumStorePurchases]]/Table1_1[[#This Row],[Total_Purchases]]))),2)</f>
        <v>30.6</v>
      </c>
      <c r="AF895">
        <f>ROUND(IF(Table1_1[[#This Row],[Total_Purchases]]=0,0,(Table1_1[[#This Row],[Total_Spend]]*(Table1_1[[#This Row],[NumCatalogPurchases]]/Table1_1[[#This Row],[Total_Purchases]]))),2)</f>
        <v>0</v>
      </c>
      <c r="AG8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95" s="6">
        <f ca="1">YEAR(TODAY())-B895</f>
        <v>50</v>
      </c>
      <c r="AI8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95" t="s">
        <v>30</v>
      </c>
    </row>
    <row r="896" spans="1:36" x14ac:dyDescent="0.3">
      <c r="A896">
        <v>4436</v>
      </c>
      <c r="B896">
        <v>1976</v>
      </c>
      <c r="C896" t="s">
        <v>28</v>
      </c>
      <c r="D896" t="s">
        <v>31</v>
      </c>
      <c r="E896">
        <v>20180</v>
      </c>
      <c r="F896">
        <v>0</v>
      </c>
      <c r="G896">
        <v>0</v>
      </c>
      <c r="H896" s="2" t="str">
        <f ca="1">TEXT(Table1_1[[#This Row],[Dt_Customer]],"yyyy-mm-dd")</f>
        <v>2013-02-20</v>
      </c>
      <c r="I896">
        <v>27</v>
      </c>
      <c r="J896">
        <v>18</v>
      </c>
      <c r="K896">
        <v>42</v>
      </c>
      <c r="L896">
        <v>24</v>
      </c>
      <c r="M896">
        <v>15</v>
      </c>
      <c r="N896">
        <v>20</v>
      </c>
      <c r="O896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896">
        <f>Table1_1[[#This Row],[NumWebPurchases]]+Table1_1[[#This Row],[NumCatalogPurchases]]+Table1_1[[#This Row],[NumStorePurchases]]</f>
        <v>7</v>
      </c>
      <c r="AD896">
        <f>ROUND(IF(Table1_1[[#This Row],[Total_Purchases]]=0,0,(Table1_1[[#This Row],[Total_Spend]]*(Table1_1[[#This Row],[NumWebPurchases]]/Table1_1[[#This Row],[Total_Purchases]]))),2)</f>
        <v>39.14</v>
      </c>
      <c r="AE896">
        <f>ROUND(IF(Table1_1[[#This Row],[Total_Purchases]]=0,0,(Table1_1[[#This Row],[Total_Spend]]*(Table1_1[[#This Row],[NumStorePurchases]]/Table1_1[[#This Row],[Total_Purchases]]))),2)</f>
        <v>78.290000000000006</v>
      </c>
      <c r="AF896">
        <f>ROUND(IF(Table1_1[[#This Row],[Total_Purchases]]=0,0,(Table1_1[[#This Row],[Total_Spend]]*(Table1_1[[#This Row],[NumCatalogPurchases]]/Table1_1[[#This Row],[Total_Purchases]]))),2)</f>
        <v>19.57</v>
      </c>
      <c r="AG8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96" s="6">
        <f ca="1">YEAR(TODAY())-B896</f>
        <v>50</v>
      </c>
      <c r="AI8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896" t="s">
        <v>30</v>
      </c>
    </row>
    <row r="897" spans="1:36" x14ac:dyDescent="0.3">
      <c r="A897">
        <v>4437</v>
      </c>
      <c r="B897">
        <v>1962</v>
      </c>
      <c r="C897" t="s">
        <v>28</v>
      </c>
      <c r="D897" t="s">
        <v>33</v>
      </c>
      <c r="E897">
        <v>65316</v>
      </c>
      <c r="F897">
        <v>1</v>
      </c>
      <c r="G897">
        <v>1</v>
      </c>
      <c r="H897" s="2" t="str">
        <f ca="1">TEXT(Table1_1[[#This Row],[Dt_Customer]],"yyyy-mm-dd")</f>
        <v>2013-04-24</v>
      </c>
      <c r="I897">
        <v>65</v>
      </c>
      <c r="J897">
        <v>112</v>
      </c>
      <c r="K897">
        <v>6</v>
      </c>
      <c r="L897">
        <v>92</v>
      </c>
      <c r="M897">
        <v>3</v>
      </c>
      <c r="N897">
        <v>9</v>
      </c>
      <c r="O897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>Table1_1[[#This Row],[MntWines]]+Table1_1[[#This Row],[MntFruits]]+Table1_1[[#This Row],[MntMeatProducts]]+Table1_1[[#This Row],[MntFishProducts]]+Table1_1[[#This Row],[MntSweetProducts]]+Table1_1[[#This Row],[MntGoldProds]]</f>
        <v>260</v>
      </c>
      <c r="AC897">
        <f>Table1_1[[#This Row],[NumWebPurchases]]+Table1_1[[#This Row],[NumCatalogPurchases]]+Table1_1[[#This Row],[NumStorePurchases]]</f>
        <v>10</v>
      </c>
      <c r="AD897">
        <f>ROUND(IF(Table1_1[[#This Row],[Total_Purchases]]=0,0,(Table1_1[[#This Row],[Total_Spend]]*(Table1_1[[#This Row],[NumWebPurchases]]/Table1_1[[#This Row],[Total_Purchases]]))),2)</f>
        <v>78</v>
      </c>
      <c r="AE897">
        <f>ROUND(IF(Table1_1[[#This Row],[Total_Purchases]]=0,0,(Table1_1[[#This Row],[Total_Spend]]*(Table1_1[[#This Row],[NumStorePurchases]]/Table1_1[[#This Row],[Total_Purchases]]))),2)</f>
        <v>130</v>
      </c>
      <c r="AF897">
        <f>ROUND(IF(Table1_1[[#This Row],[Total_Purchases]]=0,0,(Table1_1[[#This Row],[Total_Spend]]*(Table1_1[[#This Row],[NumCatalogPurchases]]/Table1_1[[#This Row],[Total_Purchases]]))),2)</f>
        <v>52</v>
      </c>
      <c r="AG8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97" s="6">
        <f ca="1">YEAR(TODAY())-B897</f>
        <v>64</v>
      </c>
      <c r="AI8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97" t="s">
        <v>30</v>
      </c>
    </row>
    <row r="898" spans="1:36" x14ac:dyDescent="0.3">
      <c r="A898">
        <v>4440</v>
      </c>
      <c r="B898">
        <v>1964</v>
      </c>
      <c r="C898" t="s">
        <v>41</v>
      </c>
      <c r="D898" t="s">
        <v>33</v>
      </c>
      <c r="E898">
        <v>64100</v>
      </c>
      <c r="F898">
        <v>0</v>
      </c>
      <c r="G898">
        <v>1</v>
      </c>
      <c r="H898" s="2" t="str">
        <f ca="1">TEXT(Table1_1[[#This Row],[Dt_Customer]],"yyyy-mm-dd")</f>
        <v>2013-09-10</v>
      </c>
      <c r="I898">
        <v>93</v>
      </c>
      <c r="J898">
        <v>509</v>
      </c>
      <c r="K898">
        <v>0</v>
      </c>
      <c r="L898">
        <v>27</v>
      </c>
      <c r="M898">
        <v>0</v>
      </c>
      <c r="N898">
        <v>0</v>
      </c>
      <c r="O898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f>Table1_1[[#This Row],[MntWines]]+Table1_1[[#This Row],[MntFruits]]+Table1_1[[#This Row],[MntMeatProducts]]+Table1_1[[#This Row],[MntFishProducts]]+Table1_1[[#This Row],[MntSweetProducts]]+Table1_1[[#This Row],[MntGoldProds]]</f>
        <v>546</v>
      </c>
      <c r="AC898">
        <f>Table1_1[[#This Row],[NumWebPurchases]]+Table1_1[[#This Row],[NumCatalogPurchases]]+Table1_1[[#This Row],[NumStorePurchases]]</f>
        <v>17</v>
      </c>
      <c r="AD898">
        <f>ROUND(IF(Table1_1[[#This Row],[Total_Purchases]]=0,0,(Table1_1[[#This Row],[Total_Spend]]*(Table1_1[[#This Row],[NumWebPurchases]]/Table1_1[[#This Row],[Total_Purchases]]))),2)</f>
        <v>256.94</v>
      </c>
      <c r="AE898">
        <f>ROUND(IF(Table1_1[[#This Row],[Total_Purchases]]=0,0,(Table1_1[[#This Row],[Total_Spend]]*(Table1_1[[#This Row],[NumStorePurchases]]/Table1_1[[#This Row],[Total_Purchases]]))),2)</f>
        <v>192.71</v>
      </c>
      <c r="AF898">
        <f>ROUND(IF(Table1_1[[#This Row],[Total_Purchases]]=0,0,(Table1_1[[#This Row],[Total_Spend]]*(Table1_1[[#This Row],[NumCatalogPurchases]]/Table1_1[[#This Row],[Total_Purchases]]))),2)</f>
        <v>96.35</v>
      </c>
      <c r="AG8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898" s="6">
        <f ca="1">YEAR(TODAY())-B898</f>
        <v>62</v>
      </c>
      <c r="AI8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98" t="s">
        <v>43</v>
      </c>
    </row>
    <row r="899" spans="1:36" x14ac:dyDescent="0.3">
      <c r="A899">
        <v>4442</v>
      </c>
      <c r="B899">
        <v>1961</v>
      </c>
      <c r="C899" t="s">
        <v>28</v>
      </c>
      <c r="D899" t="s">
        <v>31</v>
      </c>
      <c r="E899">
        <v>46524</v>
      </c>
      <c r="F899">
        <v>0</v>
      </c>
      <c r="G899">
        <v>1</v>
      </c>
      <c r="H899" s="2" t="str">
        <f ca="1">TEXT(Table1_1[[#This Row],[Dt_Customer]],"yyyy-mm-dd")</f>
        <v>2013-04-05</v>
      </c>
      <c r="I899">
        <v>70</v>
      </c>
      <c r="J899">
        <v>31</v>
      </c>
      <c r="K899">
        <v>19</v>
      </c>
      <c r="L899">
        <v>35</v>
      </c>
      <c r="M899">
        <v>26</v>
      </c>
      <c r="N899">
        <v>14</v>
      </c>
      <c r="O899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f>Table1_1[[#This Row],[MntWines]]+Table1_1[[#This Row],[MntFruits]]+Table1_1[[#This Row],[MntMeatProducts]]+Table1_1[[#This Row],[MntFishProducts]]+Table1_1[[#This Row],[MntSweetProducts]]+Table1_1[[#This Row],[MntGoldProds]]</f>
        <v>177</v>
      </c>
      <c r="AC899">
        <f>Table1_1[[#This Row],[NumWebPurchases]]+Table1_1[[#This Row],[NumCatalogPurchases]]+Table1_1[[#This Row],[NumStorePurchases]]</f>
        <v>7</v>
      </c>
      <c r="AD899">
        <f>ROUND(IF(Table1_1[[#This Row],[Total_Purchases]]=0,0,(Table1_1[[#This Row],[Total_Spend]]*(Table1_1[[#This Row],[NumWebPurchases]]/Table1_1[[#This Row],[Total_Purchases]]))),2)</f>
        <v>25.29</v>
      </c>
      <c r="AE899">
        <f>ROUND(IF(Table1_1[[#This Row],[Total_Purchases]]=0,0,(Table1_1[[#This Row],[Total_Spend]]*(Table1_1[[#This Row],[NumStorePurchases]]/Table1_1[[#This Row],[Total_Purchases]]))),2)</f>
        <v>126.43</v>
      </c>
      <c r="AF899">
        <f>ROUND(IF(Table1_1[[#This Row],[Total_Purchases]]=0,0,(Table1_1[[#This Row],[Total_Spend]]*(Table1_1[[#This Row],[NumCatalogPurchases]]/Table1_1[[#This Row],[Total_Purchases]]))),2)</f>
        <v>25.29</v>
      </c>
      <c r="AG8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899" s="6">
        <f ca="1">YEAR(TODAY())-B899</f>
        <v>65</v>
      </c>
      <c r="AI8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899" t="s">
        <v>32</v>
      </c>
    </row>
    <row r="900" spans="1:36" x14ac:dyDescent="0.3">
      <c r="A900">
        <v>4444</v>
      </c>
      <c r="B900">
        <v>1972</v>
      </c>
      <c r="C900" t="s">
        <v>28</v>
      </c>
      <c r="D900" t="s">
        <v>33</v>
      </c>
      <c r="E900">
        <v>30023</v>
      </c>
      <c r="F900">
        <v>1</v>
      </c>
      <c r="G900">
        <v>0</v>
      </c>
      <c r="H900" s="2" t="str">
        <f ca="1">TEXT(Table1_1[[#This Row],[Dt_Customer]],"yyyy-mm-dd")</f>
        <v>2014-03-24</v>
      </c>
      <c r="I900">
        <v>28</v>
      </c>
      <c r="J900">
        <v>11</v>
      </c>
      <c r="K900">
        <v>0</v>
      </c>
      <c r="L900">
        <v>16</v>
      </c>
      <c r="M900">
        <v>7</v>
      </c>
      <c r="N900">
        <v>6</v>
      </c>
      <c r="O900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900">
        <f>Table1_1[[#This Row],[NumWebPurchases]]+Table1_1[[#This Row],[NumCatalogPurchases]]+Table1_1[[#This Row],[NumStorePurchases]]</f>
        <v>5</v>
      </c>
      <c r="AD900">
        <f>ROUND(IF(Table1_1[[#This Row],[Total_Purchases]]=0,0,(Table1_1[[#This Row],[Total_Spend]]*(Table1_1[[#This Row],[NumWebPurchases]]/Table1_1[[#This Row],[Total_Purchases]]))),2)</f>
        <v>24.4</v>
      </c>
      <c r="AE900">
        <f>ROUND(IF(Table1_1[[#This Row],[Total_Purchases]]=0,0,(Table1_1[[#This Row],[Total_Spend]]*(Table1_1[[#This Row],[NumStorePurchases]]/Table1_1[[#This Row],[Total_Purchases]]))),2)</f>
        <v>36.6</v>
      </c>
      <c r="AF900">
        <f>ROUND(IF(Table1_1[[#This Row],[Total_Purchases]]=0,0,(Table1_1[[#This Row],[Total_Spend]]*(Table1_1[[#This Row],[NumCatalogPurchases]]/Table1_1[[#This Row],[Total_Purchases]]))),2)</f>
        <v>0</v>
      </c>
      <c r="AG9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00" s="6">
        <f ca="1">YEAR(TODAY())-B900</f>
        <v>54</v>
      </c>
      <c r="AI9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00" t="s">
        <v>30</v>
      </c>
    </row>
    <row r="901" spans="1:36" x14ac:dyDescent="0.3">
      <c r="A901">
        <v>4452</v>
      </c>
      <c r="B901">
        <v>1957</v>
      </c>
      <c r="C901" t="s">
        <v>28</v>
      </c>
      <c r="D901" t="s">
        <v>31</v>
      </c>
      <c r="E901">
        <v>50388</v>
      </c>
      <c r="F901">
        <v>0</v>
      </c>
      <c r="G901">
        <v>1</v>
      </c>
      <c r="H901" s="2" t="str">
        <f ca="1">TEXT(Table1_1[[#This Row],[Dt_Customer]],"yyyy-mm-dd")</f>
        <v>2014-05-28</v>
      </c>
      <c r="I901">
        <v>3</v>
      </c>
      <c r="J901">
        <v>292</v>
      </c>
      <c r="K901">
        <v>6</v>
      </c>
      <c r="L901">
        <v>37</v>
      </c>
      <c r="M901">
        <v>0</v>
      </c>
      <c r="N901">
        <v>3</v>
      </c>
      <c r="O901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1</v>
      </c>
      <c r="AA901">
        <v>0</v>
      </c>
      <c r="AB901">
        <f>Table1_1[[#This Row],[MntWines]]+Table1_1[[#This Row],[MntFruits]]+Table1_1[[#This Row],[MntMeatProducts]]+Table1_1[[#This Row],[MntFishProducts]]+Table1_1[[#This Row],[MntSweetProducts]]+Table1_1[[#This Row],[MntGoldProds]]</f>
        <v>372</v>
      </c>
      <c r="AC901">
        <f>Table1_1[[#This Row],[NumWebPurchases]]+Table1_1[[#This Row],[NumCatalogPurchases]]+Table1_1[[#This Row],[NumStorePurchases]]</f>
        <v>13</v>
      </c>
      <c r="AD901">
        <f>ROUND(IF(Table1_1[[#This Row],[Total_Purchases]]=0,0,(Table1_1[[#This Row],[Total_Spend]]*(Table1_1[[#This Row],[NumWebPurchases]]/Table1_1[[#This Row],[Total_Purchases]]))),2)</f>
        <v>171.69</v>
      </c>
      <c r="AE901">
        <f>ROUND(IF(Table1_1[[#This Row],[Total_Purchases]]=0,0,(Table1_1[[#This Row],[Total_Spend]]*(Table1_1[[#This Row],[NumStorePurchases]]/Table1_1[[#This Row],[Total_Purchases]]))),2)</f>
        <v>171.69</v>
      </c>
      <c r="AF901">
        <f>ROUND(IF(Table1_1[[#This Row],[Total_Purchases]]=0,0,(Table1_1[[#This Row],[Total_Spend]]*(Table1_1[[#This Row],[NumCatalogPurchases]]/Table1_1[[#This Row],[Total_Purchases]]))),2)</f>
        <v>28.62</v>
      </c>
      <c r="AG9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1" s="6">
        <f ca="1">YEAR(TODAY())-B901</f>
        <v>69</v>
      </c>
      <c r="AI9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01" t="s">
        <v>39</v>
      </c>
    </row>
    <row r="902" spans="1:36" x14ac:dyDescent="0.3">
      <c r="A902">
        <v>4459</v>
      </c>
      <c r="B902">
        <v>1989</v>
      </c>
      <c r="C902" t="s">
        <v>28</v>
      </c>
      <c r="D902" t="s">
        <v>31</v>
      </c>
      <c r="E902">
        <v>30279</v>
      </c>
      <c r="F902">
        <v>1</v>
      </c>
      <c r="G902">
        <v>0</v>
      </c>
      <c r="H902" s="2" t="str">
        <f ca="1">TEXT(Table1_1[[#This Row],[Dt_Customer]],"yyyy-mm-dd")</f>
        <v>2012-12-30</v>
      </c>
      <c r="I902">
        <v>13</v>
      </c>
      <c r="J902">
        <v>10</v>
      </c>
      <c r="K902">
        <v>4</v>
      </c>
      <c r="L902">
        <v>14</v>
      </c>
      <c r="M902">
        <v>4</v>
      </c>
      <c r="N902">
        <v>4</v>
      </c>
      <c r="O90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902">
        <f>Table1_1[[#This Row],[NumWebPurchases]]+Table1_1[[#This Row],[NumCatalogPurchases]]+Table1_1[[#This Row],[NumStorePurchases]]</f>
        <v>4</v>
      </c>
      <c r="AD902">
        <f>ROUND(IF(Table1_1[[#This Row],[Total_Purchases]]=0,0,(Table1_1[[#This Row],[Total_Spend]]*(Table1_1[[#This Row],[NumWebPurchases]]/Table1_1[[#This Row],[Total_Purchases]]))),2)</f>
        <v>9.25</v>
      </c>
      <c r="AE902">
        <f>ROUND(IF(Table1_1[[#This Row],[Total_Purchases]]=0,0,(Table1_1[[#This Row],[Total_Spend]]*(Table1_1[[#This Row],[NumStorePurchases]]/Table1_1[[#This Row],[Total_Purchases]]))),2)</f>
        <v>27.75</v>
      </c>
      <c r="AF902">
        <f>ROUND(IF(Table1_1[[#This Row],[Total_Purchases]]=0,0,(Table1_1[[#This Row],[Total_Spend]]*(Table1_1[[#This Row],[NumCatalogPurchases]]/Table1_1[[#This Row],[Total_Purchases]]))),2)</f>
        <v>0</v>
      </c>
      <c r="AG9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02" s="6">
        <f ca="1">YEAR(TODAY())-B902</f>
        <v>37</v>
      </c>
      <c r="AI9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02" t="s">
        <v>30</v>
      </c>
    </row>
    <row r="903" spans="1:36" x14ac:dyDescent="0.3">
      <c r="A903">
        <v>4470</v>
      </c>
      <c r="B903">
        <v>1962</v>
      </c>
      <c r="C903" t="s">
        <v>41</v>
      </c>
      <c r="D903" t="s">
        <v>33</v>
      </c>
      <c r="E903">
        <v>58646</v>
      </c>
      <c r="F903">
        <v>0</v>
      </c>
      <c r="G903">
        <v>1</v>
      </c>
      <c r="H903" s="2" t="str">
        <f ca="1">TEXT(Table1_1[[#This Row],[Dt_Customer]],"yyyy-mm-dd")</f>
        <v>2013-06-10</v>
      </c>
      <c r="I903">
        <v>3</v>
      </c>
      <c r="J903">
        <v>62</v>
      </c>
      <c r="K903">
        <v>1</v>
      </c>
      <c r="L903">
        <v>44</v>
      </c>
      <c r="M903">
        <v>6</v>
      </c>
      <c r="N903">
        <v>5</v>
      </c>
      <c r="O903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f>Table1_1[[#This Row],[MntWines]]+Table1_1[[#This Row],[MntFruits]]+Table1_1[[#This Row],[MntMeatProducts]]+Table1_1[[#This Row],[MntFishProducts]]+Table1_1[[#This Row],[MntSweetProducts]]+Table1_1[[#This Row],[MntGoldProds]]</f>
        <v>140</v>
      </c>
      <c r="AC903">
        <f>Table1_1[[#This Row],[NumWebPurchases]]+Table1_1[[#This Row],[NumCatalogPurchases]]+Table1_1[[#This Row],[NumStorePurchases]]</f>
        <v>7</v>
      </c>
      <c r="AD903">
        <f>ROUND(IF(Table1_1[[#This Row],[Total_Purchases]]=0,0,(Table1_1[[#This Row],[Total_Spend]]*(Table1_1[[#This Row],[NumWebPurchases]]/Table1_1[[#This Row],[Total_Purchases]]))),2)</f>
        <v>40</v>
      </c>
      <c r="AE903">
        <f>ROUND(IF(Table1_1[[#This Row],[Total_Purchases]]=0,0,(Table1_1[[#This Row],[Total_Spend]]*(Table1_1[[#This Row],[NumStorePurchases]]/Table1_1[[#This Row],[Total_Purchases]]))),2)</f>
        <v>80</v>
      </c>
      <c r="AF903">
        <f>ROUND(IF(Table1_1[[#This Row],[Total_Purchases]]=0,0,(Table1_1[[#This Row],[Total_Spend]]*(Table1_1[[#This Row],[NumCatalogPurchases]]/Table1_1[[#This Row],[Total_Purchases]]))),2)</f>
        <v>20</v>
      </c>
      <c r="AG9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3" s="6">
        <f ca="1">YEAR(TODAY())-B903</f>
        <v>64</v>
      </c>
      <c r="AI9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03" t="s">
        <v>30</v>
      </c>
    </row>
    <row r="904" spans="1:36" x14ac:dyDescent="0.3">
      <c r="A904">
        <v>4472</v>
      </c>
      <c r="B904">
        <v>1970</v>
      </c>
      <c r="C904" t="s">
        <v>37</v>
      </c>
      <c r="D904" t="s">
        <v>29</v>
      </c>
      <c r="E904">
        <v>35682</v>
      </c>
      <c r="F904">
        <v>1</v>
      </c>
      <c r="G904">
        <v>0</v>
      </c>
      <c r="H904" s="2" t="str">
        <f ca="1">TEXT(Table1_1[[#This Row],[Dt_Customer]],"yyyy-mm-dd")</f>
        <v>2014-06-27</v>
      </c>
      <c r="I904">
        <v>34</v>
      </c>
      <c r="J904">
        <v>23</v>
      </c>
      <c r="K904">
        <v>0</v>
      </c>
      <c r="L904">
        <v>8</v>
      </c>
      <c r="M904">
        <v>6</v>
      </c>
      <c r="N904">
        <v>2</v>
      </c>
      <c r="O904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904">
        <f>Table1_1[[#This Row],[NumWebPurchases]]+Table1_1[[#This Row],[NumCatalogPurchases]]+Table1_1[[#This Row],[NumStorePurchases]]</f>
        <v>5</v>
      </c>
      <c r="AD904">
        <f>ROUND(IF(Table1_1[[#This Row],[Total_Purchases]]=0,0,(Table1_1[[#This Row],[Total_Spend]]*(Table1_1[[#This Row],[NumWebPurchases]]/Table1_1[[#This Row],[Total_Purchases]]))),2)</f>
        <v>11.4</v>
      </c>
      <c r="AE904">
        <f>ROUND(IF(Table1_1[[#This Row],[Total_Purchases]]=0,0,(Table1_1[[#This Row],[Total_Spend]]*(Table1_1[[#This Row],[NumStorePurchases]]/Table1_1[[#This Row],[Total_Purchases]]))),2)</f>
        <v>34.200000000000003</v>
      </c>
      <c r="AF904">
        <f>ROUND(IF(Table1_1[[#This Row],[Total_Purchases]]=0,0,(Table1_1[[#This Row],[Total_Spend]]*(Table1_1[[#This Row],[NumCatalogPurchases]]/Table1_1[[#This Row],[Total_Purchases]]))),2)</f>
        <v>11.4</v>
      </c>
      <c r="AG9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04" s="6">
        <f ca="1">YEAR(TODAY())-B904</f>
        <v>56</v>
      </c>
      <c r="AI9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04" t="s">
        <v>36</v>
      </c>
    </row>
    <row r="905" spans="1:36" x14ac:dyDescent="0.3">
      <c r="A905">
        <v>4475</v>
      </c>
      <c r="B905">
        <v>1949</v>
      </c>
      <c r="C905" t="s">
        <v>37</v>
      </c>
      <c r="D905" t="s">
        <v>33</v>
      </c>
      <c r="E905">
        <v>69098</v>
      </c>
      <c r="F905">
        <v>0</v>
      </c>
      <c r="G905">
        <v>0</v>
      </c>
      <c r="H905" s="2" t="str">
        <f ca="1">TEXT(Table1_1[[#This Row],[Dt_Customer]],"yyyy-mm-dd")</f>
        <v>2013-02-16</v>
      </c>
      <c r="I905">
        <v>82</v>
      </c>
      <c r="J905">
        <v>1315</v>
      </c>
      <c r="K905">
        <v>22</v>
      </c>
      <c r="L905">
        <v>780</v>
      </c>
      <c r="M905">
        <v>145</v>
      </c>
      <c r="N905">
        <v>0</v>
      </c>
      <c r="O905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f>Table1_1[[#This Row],[MntWines]]+Table1_1[[#This Row],[MntFruits]]+Table1_1[[#This Row],[MntMeatProducts]]+Table1_1[[#This Row],[MntFishProducts]]+Table1_1[[#This Row],[MntSweetProducts]]+Table1_1[[#This Row],[MntGoldProds]]</f>
        <v>2440</v>
      </c>
      <c r="AC905">
        <f>Table1_1[[#This Row],[NumWebPurchases]]+Table1_1[[#This Row],[NumCatalogPurchases]]+Table1_1[[#This Row],[NumStorePurchases]]</f>
        <v>24</v>
      </c>
      <c r="AD905">
        <f>ROUND(IF(Table1_1[[#This Row],[Total_Purchases]]=0,0,(Table1_1[[#This Row],[Total_Spend]]*(Table1_1[[#This Row],[NumWebPurchases]]/Table1_1[[#This Row],[Total_Purchases]]))),2)</f>
        <v>711.67</v>
      </c>
      <c r="AE905">
        <f>ROUND(IF(Table1_1[[#This Row],[Total_Purchases]]=0,0,(Table1_1[[#This Row],[Total_Spend]]*(Table1_1[[#This Row],[NumStorePurchases]]/Table1_1[[#This Row],[Total_Purchases]]))),2)</f>
        <v>915</v>
      </c>
      <c r="AF905">
        <f>ROUND(IF(Table1_1[[#This Row],[Total_Purchases]]=0,0,(Table1_1[[#This Row],[Total_Spend]]*(Table1_1[[#This Row],[NumCatalogPurchases]]/Table1_1[[#This Row],[Total_Purchases]]))),2)</f>
        <v>813.33</v>
      </c>
      <c r="AG9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5" s="6">
        <f ca="1">YEAR(TODAY())-B905</f>
        <v>77</v>
      </c>
      <c r="AI9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05" t="s">
        <v>30</v>
      </c>
    </row>
    <row r="906" spans="1:36" x14ac:dyDescent="0.3">
      <c r="A906">
        <v>4477</v>
      </c>
      <c r="B906">
        <v>1958</v>
      </c>
      <c r="C906" t="s">
        <v>28</v>
      </c>
      <c r="D906" t="s">
        <v>35</v>
      </c>
      <c r="E906">
        <v>69096</v>
      </c>
      <c r="F906">
        <v>0</v>
      </c>
      <c r="G906">
        <v>1</v>
      </c>
      <c r="H906" s="2" t="str">
        <f ca="1">TEXT(Table1_1[[#This Row],[Dt_Customer]],"yyyy-mm-dd")</f>
        <v>2013-09-27</v>
      </c>
      <c r="I906">
        <v>4</v>
      </c>
      <c r="J906">
        <v>247</v>
      </c>
      <c r="K906">
        <v>49</v>
      </c>
      <c r="L906">
        <v>159</v>
      </c>
      <c r="M906">
        <v>7</v>
      </c>
      <c r="N906">
        <v>82</v>
      </c>
      <c r="O906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f>Table1_1[[#This Row],[MntWines]]+Table1_1[[#This Row],[MntFruits]]+Table1_1[[#This Row],[MntMeatProducts]]+Table1_1[[#This Row],[MntFishProducts]]+Table1_1[[#This Row],[MntSweetProducts]]+Table1_1[[#This Row],[MntGoldProds]]</f>
        <v>653</v>
      </c>
      <c r="AC906">
        <f>Table1_1[[#This Row],[NumWebPurchases]]+Table1_1[[#This Row],[NumCatalogPurchases]]+Table1_1[[#This Row],[NumStorePurchases]]</f>
        <v>17</v>
      </c>
      <c r="AD906">
        <f>ROUND(IF(Table1_1[[#This Row],[Total_Purchases]]=0,0,(Table1_1[[#This Row],[Total_Spend]]*(Table1_1[[#This Row],[NumWebPurchases]]/Table1_1[[#This Row],[Total_Purchases]]))),2)</f>
        <v>192.06</v>
      </c>
      <c r="AE906">
        <f>ROUND(IF(Table1_1[[#This Row],[Total_Purchases]]=0,0,(Table1_1[[#This Row],[Total_Spend]]*(Table1_1[[#This Row],[NumStorePurchases]]/Table1_1[[#This Row],[Total_Purchases]]))),2)</f>
        <v>384.12</v>
      </c>
      <c r="AF906">
        <f>ROUND(IF(Table1_1[[#This Row],[Total_Purchases]]=0,0,(Table1_1[[#This Row],[Total_Spend]]*(Table1_1[[#This Row],[NumCatalogPurchases]]/Table1_1[[#This Row],[Total_Purchases]]))),2)</f>
        <v>76.819999999999993</v>
      </c>
      <c r="AG9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6" s="6">
        <f ca="1">YEAR(TODAY())-B906</f>
        <v>68</v>
      </c>
      <c r="AI9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06" t="s">
        <v>39</v>
      </c>
    </row>
    <row r="907" spans="1:36" x14ac:dyDescent="0.3">
      <c r="A907">
        <v>4478</v>
      </c>
      <c r="B907">
        <v>1979</v>
      </c>
      <c r="C907" t="s">
        <v>28</v>
      </c>
      <c r="D907" t="s">
        <v>33</v>
      </c>
      <c r="E907">
        <v>63777</v>
      </c>
      <c r="F907">
        <v>1</v>
      </c>
      <c r="G907">
        <v>1</v>
      </c>
      <c r="H907" s="2" t="str">
        <f ca="1">TEXT(Table1_1[[#This Row],[Dt_Customer]],"yyyy-mm-dd")</f>
        <v>2013-03-24</v>
      </c>
      <c r="I907">
        <v>87</v>
      </c>
      <c r="J907">
        <v>457</v>
      </c>
      <c r="K907">
        <v>5</v>
      </c>
      <c r="L907">
        <v>106</v>
      </c>
      <c r="M907">
        <v>15</v>
      </c>
      <c r="N907">
        <v>17</v>
      </c>
      <c r="O907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f>Table1_1[[#This Row],[MntWines]]+Table1_1[[#This Row],[MntFruits]]+Table1_1[[#This Row],[MntMeatProducts]]+Table1_1[[#This Row],[MntFishProducts]]+Table1_1[[#This Row],[MntSweetProducts]]+Table1_1[[#This Row],[MntGoldProds]]</f>
        <v>653</v>
      </c>
      <c r="AC907">
        <f>Table1_1[[#This Row],[NumWebPurchases]]+Table1_1[[#This Row],[NumCatalogPurchases]]+Table1_1[[#This Row],[NumStorePurchases]]</f>
        <v>18</v>
      </c>
      <c r="AD907">
        <f>ROUND(IF(Table1_1[[#This Row],[Total_Purchases]]=0,0,(Table1_1[[#This Row],[Total_Spend]]*(Table1_1[[#This Row],[NumWebPurchases]]/Table1_1[[#This Row],[Total_Purchases]]))),2)</f>
        <v>399.06</v>
      </c>
      <c r="AE907">
        <f>ROUND(IF(Table1_1[[#This Row],[Total_Purchases]]=0,0,(Table1_1[[#This Row],[Total_Spend]]*(Table1_1[[#This Row],[NumStorePurchases]]/Table1_1[[#This Row],[Total_Purchases]]))),2)</f>
        <v>217.67</v>
      </c>
      <c r="AF907">
        <f>ROUND(IF(Table1_1[[#This Row],[Total_Purchases]]=0,0,(Table1_1[[#This Row],[Total_Spend]]*(Table1_1[[#This Row],[NumCatalogPurchases]]/Table1_1[[#This Row],[Total_Purchases]]))),2)</f>
        <v>36.28</v>
      </c>
      <c r="AG9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7" s="6">
        <f ca="1">YEAR(TODAY())-B907</f>
        <v>47</v>
      </c>
      <c r="AI9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07" t="s">
        <v>40</v>
      </c>
    </row>
    <row r="908" spans="1:36" x14ac:dyDescent="0.3">
      <c r="A908">
        <v>4480</v>
      </c>
      <c r="B908">
        <v>1973</v>
      </c>
      <c r="C908" t="s">
        <v>41</v>
      </c>
      <c r="D908" t="s">
        <v>33</v>
      </c>
      <c r="E908">
        <v>60432</v>
      </c>
      <c r="F908">
        <v>0</v>
      </c>
      <c r="G908">
        <v>1</v>
      </c>
      <c r="H908" s="2" t="str">
        <f ca="1">TEXT(Table1_1[[#This Row],[Dt_Customer]],"yyyy-mm-dd")</f>
        <v>2014-03-09</v>
      </c>
      <c r="I908">
        <v>61</v>
      </c>
      <c r="J908">
        <v>365</v>
      </c>
      <c r="K908">
        <v>3</v>
      </c>
      <c r="L908">
        <v>15</v>
      </c>
      <c r="M908">
        <v>4</v>
      </c>
      <c r="N908">
        <v>3</v>
      </c>
      <c r="O908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f>Table1_1[[#This Row],[MntWines]]+Table1_1[[#This Row],[MntFruits]]+Table1_1[[#This Row],[MntMeatProducts]]+Table1_1[[#This Row],[MntFishProducts]]+Table1_1[[#This Row],[MntSweetProducts]]+Table1_1[[#This Row],[MntGoldProds]]</f>
        <v>401</v>
      </c>
      <c r="AC908">
        <f>Table1_1[[#This Row],[NumWebPurchases]]+Table1_1[[#This Row],[NumCatalogPurchases]]+Table1_1[[#This Row],[NumStorePurchases]]</f>
        <v>14</v>
      </c>
      <c r="AD908">
        <f>ROUND(IF(Table1_1[[#This Row],[Total_Purchases]]=0,0,(Table1_1[[#This Row],[Total_Spend]]*(Table1_1[[#This Row],[NumWebPurchases]]/Table1_1[[#This Row],[Total_Purchases]]))),2)</f>
        <v>200.5</v>
      </c>
      <c r="AE908">
        <f>ROUND(IF(Table1_1[[#This Row],[Total_Purchases]]=0,0,(Table1_1[[#This Row],[Total_Spend]]*(Table1_1[[#This Row],[NumStorePurchases]]/Table1_1[[#This Row],[Total_Purchases]]))),2)</f>
        <v>143.21</v>
      </c>
      <c r="AF908">
        <f>ROUND(IF(Table1_1[[#This Row],[Total_Purchases]]=0,0,(Table1_1[[#This Row],[Total_Spend]]*(Table1_1[[#This Row],[NumCatalogPurchases]]/Table1_1[[#This Row],[Total_Purchases]]))),2)</f>
        <v>57.29</v>
      </c>
      <c r="AG9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8" s="6">
        <f ca="1">YEAR(TODAY())-B908</f>
        <v>53</v>
      </c>
      <c r="AI9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08" t="s">
        <v>43</v>
      </c>
    </row>
    <row r="909" spans="1:36" x14ac:dyDescent="0.3">
      <c r="A909">
        <v>4483</v>
      </c>
      <c r="B909">
        <v>1993</v>
      </c>
      <c r="C909" t="s">
        <v>28</v>
      </c>
      <c r="D909" t="s">
        <v>31</v>
      </c>
      <c r="E909">
        <v>72354</v>
      </c>
      <c r="F909">
        <v>0</v>
      </c>
      <c r="G909">
        <v>0</v>
      </c>
      <c r="H909" s="2" t="str">
        <f ca="1">TEXT(Table1_1[[#This Row],[Dt_Customer]],"yyyy-mm-dd")</f>
        <v>2013-04-17</v>
      </c>
      <c r="I909">
        <v>67</v>
      </c>
      <c r="J909">
        <v>315</v>
      </c>
      <c r="K909">
        <v>26</v>
      </c>
      <c r="L909">
        <v>473</v>
      </c>
      <c r="M909">
        <v>220</v>
      </c>
      <c r="N909">
        <v>12</v>
      </c>
      <c r="O909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f>Table1_1[[#This Row],[MntWines]]+Table1_1[[#This Row],[MntFruits]]+Table1_1[[#This Row],[MntMeatProducts]]+Table1_1[[#This Row],[MntFishProducts]]+Table1_1[[#This Row],[MntSweetProducts]]+Table1_1[[#This Row],[MntGoldProds]]</f>
        <v>1228</v>
      </c>
      <c r="AC909">
        <f>Table1_1[[#This Row],[NumWebPurchases]]+Table1_1[[#This Row],[NumCatalogPurchases]]+Table1_1[[#This Row],[NumStorePurchases]]</f>
        <v>18</v>
      </c>
      <c r="AD909">
        <f>ROUND(IF(Table1_1[[#This Row],[Total_Purchases]]=0,0,(Table1_1[[#This Row],[Total_Spend]]*(Table1_1[[#This Row],[NumWebPurchases]]/Table1_1[[#This Row],[Total_Purchases]]))),2)</f>
        <v>136.44</v>
      </c>
      <c r="AE909">
        <f>ROUND(IF(Table1_1[[#This Row],[Total_Purchases]]=0,0,(Table1_1[[#This Row],[Total_Spend]]*(Table1_1[[#This Row],[NumStorePurchases]]/Table1_1[[#This Row],[Total_Purchases]]))),2)</f>
        <v>409.33</v>
      </c>
      <c r="AF909">
        <f>ROUND(IF(Table1_1[[#This Row],[Total_Purchases]]=0,0,(Table1_1[[#This Row],[Total_Spend]]*(Table1_1[[#This Row],[NumCatalogPurchases]]/Table1_1[[#This Row],[Total_Purchases]]))),2)</f>
        <v>682.22</v>
      </c>
      <c r="AG9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09" s="6">
        <f ca="1">YEAR(TODAY())-B909</f>
        <v>33</v>
      </c>
      <c r="AI9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09" t="s">
        <v>43</v>
      </c>
    </row>
    <row r="910" spans="1:36" x14ac:dyDescent="0.3">
      <c r="A910">
        <v>4487</v>
      </c>
      <c r="B910">
        <v>1969</v>
      </c>
      <c r="C910" t="s">
        <v>41</v>
      </c>
      <c r="D910" t="s">
        <v>31</v>
      </c>
      <c r="E910">
        <v>39858</v>
      </c>
      <c r="F910">
        <v>1</v>
      </c>
      <c r="G910">
        <v>0</v>
      </c>
      <c r="H910" s="2" t="str">
        <f ca="1">TEXT(Table1_1[[#This Row],[Dt_Customer]],"yyyy-mm-dd")</f>
        <v>2013-01-24</v>
      </c>
      <c r="I910">
        <v>67</v>
      </c>
      <c r="J910">
        <v>15</v>
      </c>
      <c r="K910">
        <v>20</v>
      </c>
      <c r="L910">
        <v>25</v>
      </c>
      <c r="M910">
        <v>2</v>
      </c>
      <c r="N910">
        <v>7</v>
      </c>
      <c r="O910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f>Table1_1[[#This Row],[MntWines]]+Table1_1[[#This Row],[MntFruits]]+Table1_1[[#This Row],[MntMeatProducts]]+Table1_1[[#This Row],[MntFishProducts]]+Table1_1[[#This Row],[MntSweetProducts]]+Table1_1[[#This Row],[MntGoldProds]]</f>
        <v>95</v>
      </c>
      <c r="AC910">
        <f>Table1_1[[#This Row],[NumWebPurchases]]+Table1_1[[#This Row],[NumCatalogPurchases]]+Table1_1[[#This Row],[NumStorePurchases]]</f>
        <v>6</v>
      </c>
      <c r="AD910">
        <f>ROUND(IF(Table1_1[[#This Row],[Total_Purchases]]=0,0,(Table1_1[[#This Row],[Total_Spend]]*(Table1_1[[#This Row],[NumWebPurchases]]/Table1_1[[#This Row],[Total_Purchases]]))),2)</f>
        <v>31.67</v>
      </c>
      <c r="AE910">
        <f>ROUND(IF(Table1_1[[#This Row],[Total_Purchases]]=0,0,(Table1_1[[#This Row],[Total_Spend]]*(Table1_1[[#This Row],[NumStorePurchases]]/Table1_1[[#This Row],[Total_Purchases]]))),2)</f>
        <v>63.33</v>
      </c>
      <c r="AF910">
        <f>ROUND(IF(Table1_1[[#This Row],[Total_Purchases]]=0,0,(Table1_1[[#This Row],[Total_Spend]]*(Table1_1[[#This Row],[NumCatalogPurchases]]/Table1_1[[#This Row],[Total_Purchases]]))),2)</f>
        <v>0</v>
      </c>
      <c r="AG9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10" s="6">
        <f ca="1">YEAR(TODAY())-B910</f>
        <v>57</v>
      </c>
      <c r="AI9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10" t="s">
        <v>43</v>
      </c>
    </row>
    <row r="911" spans="1:36" x14ac:dyDescent="0.3">
      <c r="A911">
        <v>4491</v>
      </c>
      <c r="B911">
        <v>1949</v>
      </c>
      <c r="C911" t="s">
        <v>41</v>
      </c>
      <c r="D911" t="s">
        <v>33</v>
      </c>
      <c r="E911">
        <v>62845</v>
      </c>
      <c r="F911">
        <v>1</v>
      </c>
      <c r="G911">
        <v>1</v>
      </c>
      <c r="H911" s="2" t="str">
        <f ca="1">TEXT(Table1_1[[#This Row],[Dt_Customer]],"yyyy-mm-dd")</f>
        <v>2012-10-01</v>
      </c>
      <c r="I911">
        <v>3</v>
      </c>
      <c r="J911">
        <v>1099</v>
      </c>
      <c r="K911">
        <v>0</v>
      </c>
      <c r="L911">
        <v>45</v>
      </c>
      <c r="M911">
        <v>0</v>
      </c>
      <c r="N911">
        <v>0</v>
      </c>
      <c r="O911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f>Table1_1[[#This Row],[MntWines]]+Table1_1[[#This Row],[MntFruits]]+Table1_1[[#This Row],[MntMeatProducts]]+Table1_1[[#This Row],[MntFishProducts]]+Table1_1[[#This Row],[MntSweetProducts]]+Table1_1[[#This Row],[MntGoldProds]]</f>
        <v>1178</v>
      </c>
      <c r="AC911">
        <f>Table1_1[[#This Row],[NumWebPurchases]]+Table1_1[[#This Row],[NumCatalogPurchases]]+Table1_1[[#This Row],[NumStorePurchases]]</f>
        <v>17</v>
      </c>
      <c r="AD911">
        <f>ROUND(IF(Table1_1[[#This Row],[Total_Purchases]]=0,0,(Table1_1[[#This Row],[Total_Spend]]*(Table1_1[[#This Row],[NumWebPurchases]]/Table1_1[[#This Row],[Total_Purchases]]))),2)</f>
        <v>207.88</v>
      </c>
      <c r="AE911">
        <f>ROUND(IF(Table1_1[[#This Row],[Total_Purchases]]=0,0,(Table1_1[[#This Row],[Total_Spend]]*(Table1_1[[#This Row],[NumStorePurchases]]/Table1_1[[#This Row],[Total_Purchases]]))),2)</f>
        <v>692.94</v>
      </c>
      <c r="AF911">
        <f>ROUND(IF(Table1_1[[#This Row],[Total_Purchases]]=0,0,(Table1_1[[#This Row],[Total_Spend]]*(Table1_1[[#This Row],[NumCatalogPurchases]]/Table1_1[[#This Row],[Total_Purchases]]))),2)</f>
        <v>277.18</v>
      </c>
      <c r="AG9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1" s="6">
        <f ca="1">YEAR(TODAY())-B911</f>
        <v>77</v>
      </c>
      <c r="AI9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11" t="s">
        <v>30</v>
      </c>
    </row>
    <row r="912" spans="1:36" x14ac:dyDescent="0.3">
      <c r="A912">
        <v>4500</v>
      </c>
      <c r="B912">
        <v>1991</v>
      </c>
      <c r="C912" t="s">
        <v>37</v>
      </c>
      <c r="D912" t="s">
        <v>35</v>
      </c>
      <c r="E912">
        <v>68682</v>
      </c>
      <c r="F912">
        <v>0</v>
      </c>
      <c r="G912">
        <v>0</v>
      </c>
      <c r="H912" s="2" t="str">
        <f ca="1">TEXT(Table1_1[[#This Row],[Dt_Customer]],"yyyy-mm-dd")</f>
        <v>2013-10-06</v>
      </c>
      <c r="I912">
        <v>56</v>
      </c>
      <c r="J912">
        <v>919</v>
      </c>
      <c r="K912">
        <v>0</v>
      </c>
      <c r="L912">
        <v>505</v>
      </c>
      <c r="M912">
        <v>99</v>
      </c>
      <c r="N912">
        <v>30</v>
      </c>
      <c r="O91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f>Table1_1[[#This Row],[MntWines]]+Table1_1[[#This Row],[MntFruits]]+Table1_1[[#This Row],[MntMeatProducts]]+Table1_1[[#This Row],[MntFishProducts]]+Table1_1[[#This Row],[MntSweetProducts]]+Table1_1[[#This Row],[MntGoldProds]]</f>
        <v>1598</v>
      </c>
      <c r="AC912">
        <f>Table1_1[[#This Row],[NumWebPurchases]]+Table1_1[[#This Row],[NumCatalogPurchases]]+Table1_1[[#This Row],[NumStorePurchases]]</f>
        <v>23</v>
      </c>
      <c r="AD912">
        <f>ROUND(IF(Table1_1[[#This Row],[Total_Purchases]]=0,0,(Table1_1[[#This Row],[Total_Spend]]*(Table1_1[[#This Row],[NumWebPurchases]]/Table1_1[[#This Row],[Total_Purchases]]))),2)</f>
        <v>277.91000000000003</v>
      </c>
      <c r="AE912">
        <f>ROUND(IF(Table1_1[[#This Row],[Total_Purchases]]=0,0,(Table1_1[[#This Row],[Total_Spend]]*(Table1_1[[#This Row],[NumStorePurchases]]/Table1_1[[#This Row],[Total_Purchases]]))),2)</f>
        <v>694.78</v>
      </c>
      <c r="AF912">
        <f>ROUND(IF(Table1_1[[#This Row],[Total_Purchases]]=0,0,(Table1_1[[#This Row],[Total_Spend]]*(Table1_1[[#This Row],[NumCatalogPurchases]]/Table1_1[[#This Row],[Total_Purchases]]))),2)</f>
        <v>625.29999999999995</v>
      </c>
      <c r="AG9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2" s="6">
        <f ca="1">YEAR(TODAY())-B912</f>
        <v>35</v>
      </c>
      <c r="AI9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12" t="s">
        <v>30</v>
      </c>
    </row>
    <row r="913" spans="1:36" x14ac:dyDescent="0.3">
      <c r="A913">
        <v>4501</v>
      </c>
      <c r="B913">
        <v>1965</v>
      </c>
      <c r="C913" t="s">
        <v>41</v>
      </c>
      <c r="D913" t="s">
        <v>31</v>
      </c>
      <c r="E913">
        <v>69882</v>
      </c>
      <c r="F913">
        <v>0</v>
      </c>
      <c r="G913">
        <v>0</v>
      </c>
      <c r="H913" s="2" t="str">
        <f ca="1">TEXT(Table1_1[[#This Row],[Dt_Customer]],"yyyy-mm-dd")</f>
        <v>2013-11-10</v>
      </c>
      <c r="I913">
        <v>94</v>
      </c>
      <c r="J913">
        <v>292</v>
      </c>
      <c r="K913">
        <v>127</v>
      </c>
      <c r="L913">
        <v>635</v>
      </c>
      <c r="M913">
        <v>132</v>
      </c>
      <c r="N913">
        <v>127</v>
      </c>
      <c r="O913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f>Table1_1[[#This Row],[MntWines]]+Table1_1[[#This Row],[MntFruits]]+Table1_1[[#This Row],[MntMeatProducts]]+Table1_1[[#This Row],[MntFishProducts]]+Table1_1[[#This Row],[MntSweetProducts]]+Table1_1[[#This Row],[MntGoldProds]]</f>
        <v>1478</v>
      </c>
      <c r="AC913">
        <f>Table1_1[[#This Row],[NumWebPurchases]]+Table1_1[[#This Row],[NumCatalogPurchases]]+Table1_1[[#This Row],[NumStorePurchases]]</f>
        <v>19</v>
      </c>
      <c r="AD913">
        <f>ROUND(IF(Table1_1[[#This Row],[Total_Purchases]]=0,0,(Table1_1[[#This Row],[Total_Spend]]*(Table1_1[[#This Row],[NumWebPurchases]]/Table1_1[[#This Row],[Total_Purchases]]))),2)</f>
        <v>233.37</v>
      </c>
      <c r="AE913">
        <f>ROUND(IF(Table1_1[[#This Row],[Total_Purchases]]=0,0,(Table1_1[[#This Row],[Total_Spend]]*(Table1_1[[#This Row],[NumStorePurchases]]/Table1_1[[#This Row],[Total_Purchases]]))),2)</f>
        <v>700.11</v>
      </c>
      <c r="AF913">
        <f>ROUND(IF(Table1_1[[#This Row],[Total_Purchases]]=0,0,(Table1_1[[#This Row],[Total_Spend]]*(Table1_1[[#This Row],[NumCatalogPurchases]]/Table1_1[[#This Row],[Total_Purchases]]))),2)</f>
        <v>544.53</v>
      </c>
      <c r="AG9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3" s="6">
        <f ca="1">YEAR(TODAY())-B913</f>
        <v>61</v>
      </c>
      <c r="AI9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13" t="s">
        <v>30</v>
      </c>
    </row>
    <row r="914" spans="1:36" x14ac:dyDescent="0.3">
      <c r="A914">
        <v>4507</v>
      </c>
      <c r="B914">
        <v>1952</v>
      </c>
      <c r="C914" t="s">
        <v>28</v>
      </c>
      <c r="D914" t="s">
        <v>31</v>
      </c>
      <c r="E914">
        <v>72228</v>
      </c>
      <c r="F914">
        <v>0</v>
      </c>
      <c r="G914">
        <v>0</v>
      </c>
      <c r="H914" s="2" t="str">
        <f ca="1">TEXT(Table1_1[[#This Row],[Dt_Customer]],"yyyy-mm-dd")</f>
        <v>2012-11-27</v>
      </c>
      <c r="I914">
        <v>87</v>
      </c>
      <c r="J914">
        <v>631</v>
      </c>
      <c r="K914">
        <v>28</v>
      </c>
      <c r="L914">
        <v>491</v>
      </c>
      <c r="M914">
        <v>30</v>
      </c>
      <c r="N914">
        <v>14</v>
      </c>
      <c r="O914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f>Table1_1[[#This Row],[MntWines]]+Table1_1[[#This Row],[MntFruits]]+Table1_1[[#This Row],[MntMeatProducts]]+Table1_1[[#This Row],[MntFishProducts]]+Table1_1[[#This Row],[MntSweetProducts]]+Table1_1[[#This Row],[MntGoldProds]]</f>
        <v>1250</v>
      </c>
      <c r="AC914">
        <f>Table1_1[[#This Row],[NumWebPurchases]]+Table1_1[[#This Row],[NumCatalogPurchases]]+Table1_1[[#This Row],[NumStorePurchases]]</f>
        <v>21</v>
      </c>
      <c r="AD914">
        <f>ROUND(IF(Table1_1[[#This Row],[Total_Purchases]]=0,0,(Table1_1[[#This Row],[Total_Spend]]*(Table1_1[[#This Row],[NumWebPurchases]]/Table1_1[[#This Row],[Total_Purchases]]))),2)</f>
        <v>357.14</v>
      </c>
      <c r="AE914">
        <f>ROUND(IF(Table1_1[[#This Row],[Total_Purchases]]=0,0,(Table1_1[[#This Row],[Total_Spend]]*(Table1_1[[#This Row],[NumStorePurchases]]/Table1_1[[#This Row],[Total_Purchases]]))),2)</f>
        <v>476.19</v>
      </c>
      <c r="AF914">
        <f>ROUND(IF(Table1_1[[#This Row],[Total_Purchases]]=0,0,(Table1_1[[#This Row],[Total_Spend]]*(Table1_1[[#This Row],[NumCatalogPurchases]]/Table1_1[[#This Row],[Total_Purchases]]))),2)</f>
        <v>416.67</v>
      </c>
      <c r="AG9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4" s="6">
        <f ca="1">YEAR(TODAY())-B914</f>
        <v>74</v>
      </c>
      <c r="AI9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14" t="s">
        <v>30</v>
      </c>
    </row>
    <row r="915" spans="1:36" x14ac:dyDescent="0.3">
      <c r="A915">
        <v>4508</v>
      </c>
      <c r="B915">
        <v>1952</v>
      </c>
      <c r="C915" t="s">
        <v>28</v>
      </c>
      <c r="D915" t="s">
        <v>31</v>
      </c>
      <c r="E915">
        <v>75127</v>
      </c>
      <c r="F915">
        <v>0</v>
      </c>
      <c r="G915">
        <v>0</v>
      </c>
      <c r="H915" s="2" t="str">
        <f ca="1">TEXT(Table1_1[[#This Row],[Dt_Customer]],"yyyy-mm-dd")</f>
        <v>2014-05-22</v>
      </c>
      <c r="I915">
        <v>92</v>
      </c>
      <c r="J915">
        <v>203</v>
      </c>
      <c r="K915">
        <v>35</v>
      </c>
      <c r="L915">
        <v>305</v>
      </c>
      <c r="M915">
        <v>46</v>
      </c>
      <c r="N915">
        <v>17</v>
      </c>
      <c r="O915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f>Table1_1[[#This Row],[MntWines]]+Table1_1[[#This Row],[MntFruits]]+Table1_1[[#This Row],[MntMeatProducts]]+Table1_1[[#This Row],[MntFishProducts]]+Table1_1[[#This Row],[MntSweetProducts]]+Table1_1[[#This Row],[MntGoldProds]]</f>
        <v>833</v>
      </c>
      <c r="AC915">
        <f>Table1_1[[#This Row],[NumWebPurchases]]+Table1_1[[#This Row],[NumCatalogPurchases]]+Table1_1[[#This Row],[NumStorePurchases]]</f>
        <v>18</v>
      </c>
      <c r="AD915">
        <f>ROUND(IF(Table1_1[[#This Row],[Total_Purchases]]=0,0,(Table1_1[[#This Row],[Total_Spend]]*(Table1_1[[#This Row],[NumWebPurchases]]/Table1_1[[#This Row],[Total_Purchases]]))),2)</f>
        <v>92.56</v>
      </c>
      <c r="AE915">
        <f>ROUND(IF(Table1_1[[#This Row],[Total_Purchases]]=0,0,(Table1_1[[#This Row],[Total_Spend]]*(Table1_1[[#This Row],[NumStorePurchases]]/Table1_1[[#This Row],[Total_Purchases]]))),2)</f>
        <v>231.39</v>
      </c>
      <c r="AF915">
        <f>ROUND(IF(Table1_1[[#This Row],[Total_Purchases]]=0,0,(Table1_1[[#This Row],[Total_Spend]]*(Table1_1[[#This Row],[NumCatalogPurchases]]/Table1_1[[#This Row],[Total_Purchases]]))),2)</f>
        <v>509.06</v>
      </c>
      <c r="AG9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5" s="6">
        <f ca="1">YEAR(TODAY())-B915</f>
        <v>74</v>
      </c>
      <c r="AI9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15" t="s">
        <v>39</v>
      </c>
    </row>
    <row r="916" spans="1:36" x14ac:dyDescent="0.3">
      <c r="A916">
        <v>4518</v>
      </c>
      <c r="B916">
        <v>1979</v>
      </c>
      <c r="C916" t="s">
        <v>28</v>
      </c>
      <c r="D916" t="s">
        <v>35</v>
      </c>
      <c r="E916">
        <v>85693</v>
      </c>
      <c r="F916">
        <v>0</v>
      </c>
      <c r="G916">
        <v>1</v>
      </c>
      <c r="H916" s="2" t="str">
        <f ca="1">TEXT(Table1_1[[#This Row],[Dt_Customer]],"yyyy-mm-dd")</f>
        <v>2013-04-20</v>
      </c>
      <c r="I916">
        <v>59</v>
      </c>
      <c r="J916">
        <v>386</v>
      </c>
      <c r="K916">
        <v>172</v>
      </c>
      <c r="L916">
        <v>183</v>
      </c>
      <c r="M916">
        <v>185</v>
      </c>
      <c r="N916">
        <v>132</v>
      </c>
      <c r="O916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f>Table1_1[[#This Row],[MntWines]]+Table1_1[[#This Row],[MntFruits]]+Table1_1[[#This Row],[MntMeatProducts]]+Table1_1[[#This Row],[MntFishProducts]]+Table1_1[[#This Row],[MntSweetProducts]]+Table1_1[[#This Row],[MntGoldProds]]</f>
        <v>1169</v>
      </c>
      <c r="AC916">
        <f>Table1_1[[#This Row],[NumWebPurchases]]+Table1_1[[#This Row],[NumCatalogPurchases]]+Table1_1[[#This Row],[NumStorePurchases]]</f>
        <v>25</v>
      </c>
      <c r="AD916">
        <f>ROUND(IF(Table1_1[[#This Row],[Total_Purchases]]=0,0,(Table1_1[[#This Row],[Total_Spend]]*(Table1_1[[#This Row],[NumWebPurchases]]/Table1_1[[#This Row],[Total_Purchases]]))),2)</f>
        <v>420.84</v>
      </c>
      <c r="AE916">
        <f>ROUND(IF(Table1_1[[#This Row],[Total_Purchases]]=0,0,(Table1_1[[#This Row],[Total_Spend]]*(Table1_1[[#This Row],[NumStorePurchases]]/Table1_1[[#This Row],[Total_Purchases]]))),2)</f>
        <v>514.36</v>
      </c>
      <c r="AF916">
        <f>ROUND(IF(Table1_1[[#This Row],[Total_Purchases]]=0,0,(Table1_1[[#This Row],[Total_Spend]]*(Table1_1[[#This Row],[NumCatalogPurchases]]/Table1_1[[#This Row],[Total_Purchases]]))),2)</f>
        <v>233.8</v>
      </c>
      <c r="AG9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6" s="6">
        <f ca="1">YEAR(TODAY())-B916</f>
        <v>47</v>
      </c>
      <c r="AI9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16" t="s">
        <v>32</v>
      </c>
    </row>
    <row r="917" spans="1:36" x14ac:dyDescent="0.3">
      <c r="A917">
        <v>4530</v>
      </c>
      <c r="B917">
        <v>1948</v>
      </c>
      <c r="C917" t="s">
        <v>41</v>
      </c>
      <c r="D917" t="s">
        <v>42</v>
      </c>
      <c r="E917">
        <v>78427</v>
      </c>
      <c r="F917">
        <v>0</v>
      </c>
      <c r="G917">
        <v>0</v>
      </c>
      <c r="H917" s="2" t="str">
        <f ca="1">TEXT(Table1_1[[#This Row],[Dt_Customer]],"yyyy-mm-dd")</f>
        <v>2012-10-24</v>
      </c>
      <c r="I917">
        <v>36</v>
      </c>
      <c r="J917">
        <v>972</v>
      </c>
      <c r="K917">
        <v>19</v>
      </c>
      <c r="L917">
        <v>595</v>
      </c>
      <c r="M917">
        <v>180</v>
      </c>
      <c r="N917">
        <v>26</v>
      </c>
      <c r="O917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f>Table1_1[[#This Row],[MntWines]]+Table1_1[[#This Row],[MntFruits]]+Table1_1[[#This Row],[MntMeatProducts]]+Table1_1[[#This Row],[MntFishProducts]]+Table1_1[[#This Row],[MntSweetProducts]]+Table1_1[[#This Row],[MntGoldProds]]</f>
        <v>1930</v>
      </c>
      <c r="AC917">
        <f>Table1_1[[#This Row],[NumWebPurchases]]+Table1_1[[#This Row],[NumCatalogPurchases]]+Table1_1[[#This Row],[NumStorePurchases]]</f>
        <v>20</v>
      </c>
      <c r="AD917">
        <f>ROUND(IF(Table1_1[[#This Row],[Total_Purchases]]=0,0,(Table1_1[[#This Row],[Total_Spend]]*(Table1_1[[#This Row],[NumWebPurchases]]/Table1_1[[#This Row],[Total_Purchases]]))),2)</f>
        <v>289.5</v>
      </c>
      <c r="AE917">
        <f>ROUND(IF(Table1_1[[#This Row],[Total_Purchases]]=0,0,(Table1_1[[#This Row],[Total_Spend]]*(Table1_1[[#This Row],[NumStorePurchases]]/Table1_1[[#This Row],[Total_Purchases]]))),2)</f>
        <v>965</v>
      </c>
      <c r="AF917">
        <f>ROUND(IF(Table1_1[[#This Row],[Total_Purchases]]=0,0,(Table1_1[[#This Row],[Total_Spend]]*(Table1_1[[#This Row],[NumCatalogPurchases]]/Table1_1[[#This Row],[Total_Purchases]]))),2)</f>
        <v>675.5</v>
      </c>
      <c r="AG9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7" s="6">
        <f ca="1">YEAR(TODAY())-B917</f>
        <v>78</v>
      </c>
      <c r="AI9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17" t="s">
        <v>39</v>
      </c>
    </row>
    <row r="918" spans="1:36" x14ac:dyDescent="0.3">
      <c r="A918">
        <v>4541</v>
      </c>
      <c r="B918">
        <v>1955</v>
      </c>
      <c r="C918" t="s">
        <v>28</v>
      </c>
      <c r="D918" t="s">
        <v>35</v>
      </c>
      <c r="E918">
        <v>38946</v>
      </c>
      <c r="F918">
        <v>0</v>
      </c>
      <c r="G918">
        <v>1</v>
      </c>
      <c r="H918" s="2" t="str">
        <f ca="1">TEXT(Table1_1[[#This Row],[Dt_Customer]],"yyyy-mm-dd")</f>
        <v>2013-10-24</v>
      </c>
      <c r="I918">
        <v>84</v>
      </c>
      <c r="J918">
        <v>116</v>
      </c>
      <c r="K918">
        <v>6</v>
      </c>
      <c r="L918">
        <v>82</v>
      </c>
      <c r="M918">
        <v>6</v>
      </c>
      <c r="N918">
        <v>6</v>
      </c>
      <c r="O918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f>Table1_1[[#This Row],[MntWines]]+Table1_1[[#This Row],[MntFruits]]+Table1_1[[#This Row],[MntMeatProducts]]+Table1_1[[#This Row],[MntFishProducts]]+Table1_1[[#This Row],[MntSweetProducts]]+Table1_1[[#This Row],[MntGoldProds]]</f>
        <v>257</v>
      </c>
      <c r="AC918">
        <f>Table1_1[[#This Row],[NumWebPurchases]]+Table1_1[[#This Row],[NumCatalogPurchases]]+Table1_1[[#This Row],[NumStorePurchases]]</f>
        <v>10</v>
      </c>
      <c r="AD918">
        <f>ROUND(IF(Table1_1[[#This Row],[Total_Purchases]]=0,0,(Table1_1[[#This Row],[Total_Spend]]*(Table1_1[[#This Row],[NumWebPurchases]]/Table1_1[[#This Row],[Total_Purchases]]))),2)</f>
        <v>77.099999999999994</v>
      </c>
      <c r="AE918">
        <f>ROUND(IF(Table1_1[[#This Row],[Total_Purchases]]=0,0,(Table1_1[[#This Row],[Total_Spend]]*(Table1_1[[#This Row],[NumStorePurchases]]/Table1_1[[#This Row],[Total_Purchases]]))),2)</f>
        <v>154.19999999999999</v>
      </c>
      <c r="AF918">
        <f>ROUND(IF(Table1_1[[#This Row],[Total_Purchases]]=0,0,(Table1_1[[#This Row],[Total_Spend]]*(Table1_1[[#This Row],[NumCatalogPurchases]]/Table1_1[[#This Row],[Total_Purchases]]))),2)</f>
        <v>25.7</v>
      </c>
      <c r="AG9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18" s="6">
        <f ca="1">YEAR(TODAY())-B918</f>
        <v>71</v>
      </c>
      <c r="AI9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18" t="s">
        <v>32</v>
      </c>
    </row>
    <row r="919" spans="1:36" x14ac:dyDescent="0.3">
      <c r="A919">
        <v>4543</v>
      </c>
      <c r="B919">
        <v>1980</v>
      </c>
      <c r="C919" t="s">
        <v>28</v>
      </c>
      <c r="D919" t="s">
        <v>33</v>
      </c>
      <c r="E919">
        <v>82497</v>
      </c>
      <c r="F919">
        <v>0</v>
      </c>
      <c r="G919">
        <v>0</v>
      </c>
      <c r="H919" s="2" t="str">
        <f ca="1">TEXT(Table1_1[[#This Row],[Dt_Customer]],"yyyy-mm-dd")</f>
        <v>2012-10-31</v>
      </c>
      <c r="I919">
        <v>32</v>
      </c>
      <c r="J919">
        <v>777</v>
      </c>
      <c r="K919">
        <v>129</v>
      </c>
      <c r="L919">
        <v>573</v>
      </c>
      <c r="M919">
        <v>216</v>
      </c>
      <c r="N919">
        <v>21</v>
      </c>
      <c r="O919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f>Table1_1[[#This Row],[MntWines]]+Table1_1[[#This Row],[MntFruits]]+Table1_1[[#This Row],[MntMeatProducts]]+Table1_1[[#This Row],[MntFishProducts]]+Table1_1[[#This Row],[MntSweetProducts]]+Table1_1[[#This Row],[MntGoldProds]]</f>
        <v>1919</v>
      </c>
      <c r="AC919">
        <f>Table1_1[[#This Row],[NumWebPurchases]]+Table1_1[[#This Row],[NumCatalogPurchases]]+Table1_1[[#This Row],[NumStorePurchases]]</f>
        <v>18</v>
      </c>
      <c r="AD919">
        <f>ROUND(IF(Table1_1[[#This Row],[Total_Purchases]]=0,0,(Table1_1[[#This Row],[Total_Spend]]*(Table1_1[[#This Row],[NumWebPurchases]]/Table1_1[[#This Row],[Total_Purchases]]))),2)</f>
        <v>213.22</v>
      </c>
      <c r="AE919">
        <f>ROUND(IF(Table1_1[[#This Row],[Total_Purchases]]=0,0,(Table1_1[[#This Row],[Total_Spend]]*(Table1_1[[#This Row],[NumStorePurchases]]/Table1_1[[#This Row],[Total_Purchases]]))),2)</f>
        <v>959.5</v>
      </c>
      <c r="AF919">
        <f>ROUND(IF(Table1_1[[#This Row],[Total_Purchases]]=0,0,(Table1_1[[#This Row],[Total_Spend]]*(Table1_1[[#This Row],[NumCatalogPurchases]]/Table1_1[[#This Row],[Total_Purchases]]))),2)</f>
        <v>746.28</v>
      </c>
      <c r="AG9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19" s="6">
        <f ca="1">YEAR(TODAY())-B919</f>
        <v>46</v>
      </c>
      <c r="AI9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19" t="s">
        <v>43</v>
      </c>
    </row>
    <row r="920" spans="1:36" x14ac:dyDescent="0.3">
      <c r="A920">
        <v>4547</v>
      </c>
      <c r="B920">
        <v>1960</v>
      </c>
      <c r="C920" t="s">
        <v>28</v>
      </c>
      <c r="D920" t="s">
        <v>35</v>
      </c>
      <c r="E920">
        <v>13672</v>
      </c>
      <c r="F920">
        <v>1</v>
      </c>
      <c r="G920">
        <v>1</v>
      </c>
      <c r="H920" s="2" t="str">
        <f ca="1">TEXT(Table1_1[[#This Row],[Dt_Customer]],"yyyy-mm-dd")</f>
        <v>2013-04-17</v>
      </c>
      <c r="I920">
        <v>86</v>
      </c>
      <c r="J920">
        <v>6</v>
      </c>
      <c r="K920">
        <v>2</v>
      </c>
      <c r="L920">
        <v>9</v>
      </c>
      <c r="M920">
        <v>2</v>
      </c>
      <c r="N920">
        <v>1</v>
      </c>
      <c r="O920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920">
        <f>Table1_1[[#This Row],[NumWebPurchases]]+Table1_1[[#This Row],[NumCatalogPurchases]]+Table1_1[[#This Row],[NumStorePurchases]]</f>
        <v>4</v>
      </c>
      <c r="AD920">
        <f>ROUND(IF(Table1_1[[#This Row],[Total_Purchases]]=0,0,(Table1_1[[#This Row],[Total_Spend]]*(Table1_1[[#This Row],[NumWebPurchases]]/Table1_1[[#This Row],[Total_Purchases]]))),2)</f>
        <v>6.25</v>
      </c>
      <c r="AE920">
        <f>ROUND(IF(Table1_1[[#This Row],[Total_Purchases]]=0,0,(Table1_1[[#This Row],[Total_Spend]]*(Table1_1[[#This Row],[NumStorePurchases]]/Table1_1[[#This Row],[Total_Purchases]]))),2)</f>
        <v>18.75</v>
      </c>
      <c r="AF920">
        <f>ROUND(IF(Table1_1[[#This Row],[Total_Purchases]]=0,0,(Table1_1[[#This Row],[Total_Spend]]*(Table1_1[[#This Row],[NumCatalogPurchases]]/Table1_1[[#This Row],[Total_Purchases]]))),2)</f>
        <v>0</v>
      </c>
      <c r="AG9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0" s="6">
        <f ca="1">YEAR(TODAY())-B920</f>
        <v>66</v>
      </c>
      <c r="AI9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20" t="s">
        <v>30</v>
      </c>
    </row>
    <row r="921" spans="1:36" x14ac:dyDescent="0.3">
      <c r="A921">
        <v>4548</v>
      </c>
      <c r="B921">
        <v>1981</v>
      </c>
      <c r="C921" t="s">
        <v>28</v>
      </c>
      <c r="D921" t="s">
        <v>31</v>
      </c>
      <c r="E921">
        <v>41967</v>
      </c>
      <c r="F921">
        <v>1</v>
      </c>
      <c r="G921">
        <v>1</v>
      </c>
      <c r="H921" s="2" t="str">
        <f ca="1">TEXT(Table1_1[[#This Row],[Dt_Customer]],"yyyy-mm-dd")</f>
        <v>2013-11-23</v>
      </c>
      <c r="I921">
        <v>66</v>
      </c>
      <c r="J921">
        <v>23</v>
      </c>
      <c r="K921">
        <v>4</v>
      </c>
      <c r="L921">
        <v>10</v>
      </c>
      <c r="M921">
        <v>0</v>
      </c>
      <c r="N921">
        <v>2</v>
      </c>
      <c r="O921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921">
        <f>Table1_1[[#This Row],[NumWebPurchases]]+Table1_1[[#This Row],[NumCatalogPurchases]]+Table1_1[[#This Row],[NumStorePurchases]]</f>
        <v>4</v>
      </c>
      <c r="AD921">
        <f>ROUND(IF(Table1_1[[#This Row],[Total_Purchases]]=0,0,(Table1_1[[#This Row],[Total_Spend]]*(Table1_1[[#This Row],[NumWebPurchases]]/Table1_1[[#This Row],[Total_Purchases]]))),2)</f>
        <v>13.5</v>
      </c>
      <c r="AE921">
        <f>ROUND(IF(Table1_1[[#This Row],[Total_Purchases]]=0,0,(Table1_1[[#This Row],[Total_Spend]]*(Table1_1[[#This Row],[NumStorePurchases]]/Table1_1[[#This Row],[Total_Purchases]]))),2)</f>
        <v>40.5</v>
      </c>
      <c r="AF921">
        <f>ROUND(IF(Table1_1[[#This Row],[Total_Purchases]]=0,0,(Table1_1[[#This Row],[Total_Spend]]*(Table1_1[[#This Row],[NumCatalogPurchases]]/Table1_1[[#This Row],[Total_Purchases]]))),2)</f>
        <v>0</v>
      </c>
      <c r="AG9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1" s="6">
        <f ca="1">YEAR(TODAY())-B921</f>
        <v>45</v>
      </c>
      <c r="AI9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21" t="s">
        <v>32</v>
      </c>
    </row>
    <row r="922" spans="1:36" x14ac:dyDescent="0.3">
      <c r="A922">
        <v>4550</v>
      </c>
      <c r="B922">
        <v>1966</v>
      </c>
      <c r="C922" t="s">
        <v>41</v>
      </c>
      <c r="D922" t="s">
        <v>35</v>
      </c>
      <c r="E922">
        <v>33564</v>
      </c>
      <c r="F922">
        <v>0</v>
      </c>
      <c r="G922">
        <v>1</v>
      </c>
      <c r="H922" s="2" t="str">
        <f ca="1">TEXT(Table1_1[[#This Row],[Dt_Customer]],"yyyy-mm-dd")</f>
        <v>2014-06-24</v>
      </c>
      <c r="I922">
        <v>51</v>
      </c>
      <c r="J922">
        <v>61</v>
      </c>
      <c r="K922">
        <v>0</v>
      </c>
      <c r="L922">
        <v>3</v>
      </c>
      <c r="M922">
        <v>0</v>
      </c>
      <c r="N922">
        <v>0</v>
      </c>
      <c r="O92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922">
        <f>Table1_1[[#This Row],[NumWebPurchases]]+Table1_1[[#This Row],[NumCatalogPurchases]]+Table1_1[[#This Row],[NumStorePurchases]]</f>
        <v>5</v>
      </c>
      <c r="AD922">
        <f>ROUND(IF(Table1_1[[#This Row],[Total_Purchases]]=0,0,(Table1_1[[#This Row],[Total_Spend]]*(Table1_1[[#This Row],[NumWebPurchases]]/Table1_1[[#This Row],[Total_Purchases]]))),2)</f>
        <v>14.2</v>
      </c>
      <c r="AE922">
        <f>ROUND(IF(Table1_1[[#This Row],[Total_Purchases]]=0,0,(Table1_1[[#This Row],[Total_Spend]]*(Table1_1[[#This Row],[NumStorePurchases]]/Table1_1[[#This Row],[Total_Purchases]]))),2)</f>
        <v>42.6</v>
      </c>
      <c r="AF922">
        <f>ROUND(IF(Table1_1[[#This Row],[Total_Purchases]]=0,0,(Table1_1[[#This Row],[Total_Spend]]*(Table1_1[[#This Row],[NumCatalogPurchases]]/Table1_1[[#This Row],[Total_Purchases]]))),2)</f>
        <v>14.2</v>
      </c>
      <c r="AG9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2" s="6">
        <f ca="1">YEAR(TODAY())-B922</f>
        <v>60</v>
      </c>
      <c r="AI9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22" t="s">
        <v>30</v>
      </c>
    </row>
    <row r="923" spans="1:36" x14ac:dyDescent="0.3">
      <c r="A923">
        <v>4552</v>
      </c>
      <c r="B923">
        <v>1991</v>
      </c>
      <c r="C923" t="s">
        <v>28</v>
      </c>
      <c r="D923" t="s">
        <v>33</v>
      </c>
      <c r="E923">
        <v>51373</v>
      </c>
      <c r="F923">
        <v>0</v>
      </c>
      <c r="G923">
        <v>0</v>
      </c>
      <c r="H923" s="2" t="str">
        <f ca="1">TEXT(Table1_1[[#This Row],[Dt_Customer]],"yyyy-mm-dd")</f>
        <v>2013-06-22</v>
      </c>
      <c r="I923">
        <v>37</v>
      </c>
      <c r="J923">
        <v>83</v>
      </c>
      <c r="K923">
        <v>2</v>
      </c>
      <c r="L923">
        <v>101</v>
      </c>
      <c r="M923">
        <v>64</v>
      </c>
      <c r="N923">
        <v>26</v>
      </c>
      <c r="O923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f>Table1_1[[#This Row],[MntWines]]+Table1_1[[#This Row],[MntFruits]]+Table1_1[[#This Row],[MntMeatProducts]]+Table1_1[[#This Row],[MntFishProducts]]+Table1_1[[#This Row],[MntSweetProducts]]+Table1_1[[#This Row],[MntGoldProds]]</f>
        <v>393</v>
      </c>
      <c r="AC923">
        <f>Table1_1[[#This Row],[NumWebPurchases]]+Table1_1[[#This Row],[NumCatalogPurchases]]+Table1_1[[#This Row],[NumStorePurchases]]</f>
        <v>11</v>
      </c>
      <c r="AD923">
        <f>ROUND(IF(Table1_1[[#This Row],[Total_Purchases]]=0,0,(Table1_1[[#This Row],[Total_Spend]]*(Table1_1[[#This Row],[NumWebPurchases]]/Table1_1[[#This Row],[Total_Purchases]]))),2)</f>
        <v>107.18</v>
      </c>
      <c r="AE923">
        <f>ROUND(IF(Table1_1[[#This Row],[Total_Purchases]]=0,0,(Table1_1[[#This Row],[Total_Spend]]*(Table1_1[[#This Row],[NumStorePurchases]]/Table1_1[[#This Row],[Total_Purchases]]))),2)</f>
        <v>107.18</v>
      </c>
      <c r="AF923">
        <f>ROUND(IF(Table1_1[[#This Row],[Total_Purchases]]=0,0,(Table1_1[[#This Row],[Total_Spend]]*(Table1_1[[#This Row],[NumCatalogPurchases]]/Table1_1[[#This Row],[Total_Purchases]]))),2)</f>
        <v>178.64</v>
      </c>
      <c r="AG9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23" s="6">
        <f ca="1">YEAR(TODAY())-B923</f>
        <v>35</v>
      </c>
      <c r="AI9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23" t="s">
        <v>30</v>
      </c>
    </row>
    <row r="924" spans="1:36" x14ac:dyDescent="0.3">
      <c r="A924">
        <v>4554</v>
      </c>
      <c r="B924">
        <v>1965</v>
      </c>
      <c r="C924" t="s">
        <v>28</v>
      </c>
      <c r="D924" t="s">
        <v>35</v>
      </c>
      <c r="E924">
        <v>47009</v>
      </c>
      <c r="F924">
        <v>0</v>
      </c>
      <c r="G924">
        <v>1</v>
      </c>
      <c r="H924" s="2" t="str">
        <f ca="1">TEXT(Table1_1[[#This Row],[Dt_Customer]],"yyyy-mm-dd")</f>
        <v>2013-10-01</v>
      </c>
      <c r="I924">
        <v>89</v>
      </c>
      <c r="J924">
        <v>171</v>
      </c>
      <c r="K924">
        <v>45</v>
      </c>
      <c r="L924">
        <v>73</v>
      </c>
      <c r="M924">
        <v>59</v>
      </c>
      <c r="N924">
        <v>10</v>
      </c>
      <c r="O924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>Table1_1[[#This Row],[MntWines]]+Table1_1[[#This Row],[MntFruits]]+Table1_1[[#This Row],[MntMeatProducts]]+Table1_1[[#This Row],[MntFishProducts]]+Table1_1[[#This Row],[MntSweetProducts]]+Table1_1[[#This Row],[MntGoldProds]]</f>
        <v>448</v>
      </c>
      <c r="AC924">
        <f>Table1_1[[#This Row],[NumWebPurchases]]+Table1_1[[#This Row],[NumCatalogPurchases]]+Table1_1[[#This Row],[NumStorePurchases]]</f>
        <v>13</v>
      </c>
      <c r="AD924">
        <f>ROUND(IF(Table1_1[[#This Row],[Total_Purchases]]=0,0,(Table1_1[[#This Row],[Total_Spend]]*(Table1_1[[#This Row],[NumWebPurchases]]/Table1_1[[#This Row],[Total_Purchases]]))),2)</f>
        <v>103.38</v>
      </c>
      <c r="AE924">
        <f>ROUND(IF(Table1_1[[#This Row],[Total_Purchases]]=0,0,(Table1_1[[#This Row],[Total_Spend]]*(Table1_1[[#This Row],[NumStorePurchases]]/Table1_1[[#This Row],[Total_Purchases]]))),2)</f>
        <v>275.69</v>
      </c>
      <c r="AF924">
        <f>ROUND(IF(Table1_1[[#This Row],[Total_Purchases]]=0,0,(Table1_1[[#This Row],[Total_Spend]]*(Table1_1[[#This Row],[NumCatalogPurchases]]/Table1_1[[#This Row],[Total_Purchases]]))),2)</f>
        <v>68.92</v>
      </c>
      <c r="AG9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4" s="6">
        <f ca="1">YEAR(TODAY())-B924</f>
        <v>61</v>
      </c>
      <c r="AI9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24" t="s">
        <v>30</v>
      </c>
    </row>
    <row r="925" spans="1:36" x14ac:dyDescent="0.3">
      <c r="A925">
        <v>4557</v>
      </c>
      <c r="B925">
        <v>1970</v>
      </c>
      <c r="C925" t="s">
        <v>28</v>
      </c>
      <c r="D925" t="s">
        <v>35</v>
      </c>
      <c r="E925">
        <v>22070</v>
      </c>
      <c r="F925">
        <v>1</v>
      </c>
      <c r="G925">
        <v>0</v>
      </c>
      <c r="H925" s="2" t="str">
        <f ca="1">TEXT(Table1_1[[#This Row],[Dt_Customer]],"yyyy-mm-dd")</f>
        <v>2013-10-04</v>
      </c>
      <c r="I925">
        <v>11</v>
      </c>
      <c r="J925">
        <v>10</v>
      </c>
      <c r="K925">
        <v>7</v>
      </c>
      <c r="L925">
        <v>19</v>
      </c>
      <c r="M925">
        <v>8</v>
      </c>
      <c r="N925">
        <v>2</v>
      </c>
      <c r="O925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925">
        <f>Table1_1[[#This Row],[NumWebPurchases]]+Table1_1[[#This Row],[NumCatalogPurchases]]+Table1_1[[#This Row],[NumStorePurchases]]</f>
        <v>6</v>
      </c>
      <c r="AD925">
        <f>ROUND(IF(Table1_1[[#This Row],[Total_Purchases]]=0,0,(Table1_1[[#This Row],[Total_Spend]]*(Table1_1[[#This Row],[NumWebPurchases]]/Table1_1[[#This Row],[Total_Purchases]]))),2)</f>
        <v>22.33</v>
      </c>
      <c r="AE925">
        <f>ROUND(IF(Table1_1[[#This Row],[Total_Purchases]]=0,0,(Table1_1[[#This Row],[Total_Spend]]*(Table1_1[[#This Row],[NumStorePurchases]]/Table1_1[[#This Row],[Total_Purchases]]))),2)</f>
        <v>22.33</v>
      </c>
      <c r="AF925">
        <f>ROUND(IF(Table1_1[[#This Row],[Total_Purchases]]=0,0,(Table1_1[[#This Row],[Total_Spend]]*(Table1_1[[#This Row],[NumCatalogPurchases]]/Table1_1[[#This Row],[Total_Purchases]]))),2)</f>
        <v>22.33</v>
      </c>
      <c r="AG9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5" s="6">
        <f ca="1">YEAR(TODAY())-B925</f>
        <v>56</v>
      </c>
      <c r="AI9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25" t="s">
        <v>43</v>
      </c>
    </row>
    <row r="926" spans="1:36" x14ac:dyDescent="0.3">
      <c r="A926">
        <v>4580</v>
      </c>
      <c r="B926">
        <v>1969</v>
      </c>
      <c r="C926" t="s">
        <v>28</v>
      </c>
      <c r="D926" t="s">
        <v>33</v>
      </c>
      <c r="E926">
        <v>75759</v>
      </c>
      <c r="F926">
        <v>0</v>
      </c>
      <c r="G926">
        <v>0</v>
      </c>
      <c r="H926" s="2" t="str">
        <f ca="1">TEXT(Table1_1[[#This Row],[Dt_Customer]],"yyyy-mm-dd")</f>
        <v>2013-10-25</v>
      </c>
      <c r="I926">
        <v>46</v>
      </c>
      <c r="J926">
        <v>1394</v>
      </c>
      <c r="K926">
        <v>22</v>
      </c>
      <c r="L926">
        <v>708</v>
      </c>
      <c r="M926">
        <v>89</v>
      </c>
      <c r="N926">
        <v>91</v>
      </c>
      <c r="O926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f>Table1_1[[#This Row],[MntWines]]+Table1_1[[#This Row],[MntFruits]]+Table1_1[[#This Row],[MntMeatProducts]]+Table1_1[[#This Row],[MntFishProducts]]+Table1_1[[#This Row],[MntSweetProducts]]+Table1_1[[#This Row],[MntGoldProds]]</f>
        <v>2486</v>
      </c>
      <c r="AC926">
        <f>Table1_1[[#This Row],[NumWebPurchases]]+Table1_1[[#This Row],[NumCatalogPurchases]]+Table1_1[[#This Row],[NumStorePurchases]]</f>
        <v>25</v>
      </c>
      <c r="AD926">
        <f>ROUND(IF(Table1_1[[#This Row],[Total_Purchases]]=0,0,(Table1_1[[#This Row],[Total_Spend]]*(Table1_1[[#This Row],[NumWebPurchases]]/Table1_1[[#This Row],[Total_Purchases]]))),2)</f>
        <v>894.96</v>
      </c>
      <c r="AE926">
        <f>ROUND(IF(Table1_1[[#This Row],[Total_Purchases]]=0,0,(Table1_1[[#This Row],[Total_Spend]]*(Table1_1[[#This Row],[NumStorePurchases]]/Table1_1[[#This Row],[Total_Purchases]]))),2)</f>
        <v>894.96</v>
      </c>
      <c r="AF926">
        <f>ROUND(IF(Table1_1[[#This Row],[Total_Purchases]]=0,0,(Table1_1[[#This Row],[Total_Spend]]*(Table1_1[[#This Row],[NumCatalogPurchases]]/Table1_1[[#This Row],[Total_Purchases]]))),2)</f>
        <v>696.08</v>
      </c>
      <c r="AG9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26" s="6">
        <f ca="1">YEAR(TODAY())-B926</f>
        <v>57</v>
      </c>
      <c r="AI9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26" t="s">
        <v>43</v>
      </c>
    </row>
    <row r="927" spans="1:36" x14ac:dyDescent="0.3">
      <c r="A927">
        <v>4587</v>
      </c>
      <c r="B927">
        <v>1944</v>
      </c>
      <c r="C927" t="s">
        <v>41</v>
      </c>
      <c r="D927" t="s">
        <v>42</v>
      </c>
      <c r="E927">
        <v>45006</v>
      </c>
      <c r="F927">
        <v>0</v>
      </c>
      <c r="G927">
        <v>0</v>
      </c>
      <c r="H927" s="2" t="str">
        <f ca="1">TEXT(Table1_1[[#This Row],[Dt_Customer]],"yyyy-mm-dd")</f>
        <v>2013-07-18</v>
      </c>
      <c r="I927">
        <v>90</v>
      </c>
      <c r="J927">
        <v>162</v>
      </c>
      <c r="K927">
        <v>25</v>
      </c>
      <c r="L927">
        <v>53</v>
      </c>
      <c r="M927">
        <v>16</v>
      </c>
      <c r="N927">
        <v>0</v>
      </c>
      <c r="O927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f>Table1_1[[#This Row],[MntWines]]+Table1_1[[#This Row],[MntFruits]]+Table1_1[[#This Row],[MntMeatProducts]]+Table1_1[[#This Row],[MntFishProducts]]+Table1_1[[#This Row],[MntSweetProducts]]+Table1_1[[#This Row],[MntGoldProds]]</f>
        <v>266</v>
      </c>
      <c r="AC927">
        <f>Table1_1[[#This Row],[NumWebPurchases]]+Table1_1[[#This Row],[NumCatalogPurchases]]+Table1_1[[#This Row],[NumStorePurchases]]</f>
        <v>11</v>
      </c>
      <c r="AD927">
        <f>ROUND(IF(Table1_1[[#This Row],[Total_Purchases]]=0,0,(Table1_1[[#This Row],[Total_Spend]]*(Table1_1[[#This Row],[NumWebPurchases]]/Table1_1[[#This Row],[Total_Purchases]]))),2)</f>
        <v>72.55</v>
      </c>
      <c r="AE927">
        <f>ROUND(IF(Table1_1[[#This Row],[Total_Purchases]]=0,0,(Table1_1[[#This Row],[Total_Spend]]*(Table1_1[[#This Row],[NumStorePurchases]]/Table1_1[[#This Row],[Total_Purchases]]))),2)</f>
        <v>169.27</v>
      </c>
      <c r="AF927">
        <f>ROUND(IF(Table1_1[[#This Row],[Total_Purchases]]=0,0,(Table1_1[[#This Row],[Total_Spend]]*(Table1_1[[#This Row],[NumCatalogPurchases]]/Table1_1[[#This Row],[Total_Purchases]]))),2)</f>
        <v>24.18</v>
      </c>
      <c r="AG9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7" s="6">
        <f ca="1">YEAR(TODAY())-B927</f>
        <v>82</v>
      </c>
      <c r="AI9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27" t="s">
        <v>30</v>
      </c>
    </row>
    <row r="928" spans="1:36" x14ac:dyDescent="0.3">
      <c r="A928">
        <v>4597</v>
      </c>
      <c r="B928">
        <v>1970</v>
      </c>
      <c r="C928" t="s">
        <v>37</v>
      </c>
      <c r="D928" t="s">
        <v>35</v>
      </c>
      <c r="E928">
        <v>82072</v>
      </c>
      <c r="F928">
        <v>0</v>
      </c>
      <c r="G928">
        <v>0</v>
      </c>
      <c r="H928" s="2" t="str">
        <f ca="1">TEXT(Table1_1[[#This Row],[Dt_Customer]],"yyyy-mm-dd")</f>
        <v>2013-07-02</v>
      </c>
      <c r="I928">
        <v>67</v>
      </c>
      <c r="J928">
        <v>889</v>
      </c>
      <c r="K928">
        <v>55</v>
      </c>
      <c r="L928">
        <v>685</v>
      </c>
      <c r="M928">
        <v>168</v>
      </c>
      <c r="N928">
        <v>92</v>
      </c>
      <c r="O928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f>Table1_1[[#This Row],[MntWines]]+Table1_1[[#This Row],[MntFruits]]+Table1_1[[#This Row],[MntMeatProducts]]+Table1_1[[#This Row],[MntFishProducts]]+Table1_1[[#This Row],[MntSweetProducts]]+Table1_1[[#This Row],[MntGoldProds]]</f>
        <v>2018</v>
      </c>
      <c r="AC928">
        <f>Table1_1[[#This Row],[NumWebPurchases]]+Table1_1[[#This Row],[NumCatalogPurchases]]+Table1_1[[#This Row],[NumStorePurchases]]</f>
        <v>18</v>
      </c>
      <c r="AD928">
        <f>ROUND(IF(Table1_1[[#This Row],[Total_Purchases]]=0,0,(Table1_1[[#This Row],[Total_Spend]]*(Table1_1[[#This Row],[NumWebPurchases]]/Table1_1[[#This Row],[Total_Purchases]]))),2)</f>
        <v>336.33</v>
      </c>
      <c r="AE928">
        <f>ROUND(IF(Table1_1[[#This Row],[Total_Purchases]]=0,0,(Table1_1[[#This Row],[Total_Spend]]*(Table1_1[[#This Row],[NumStorePurchases]]/Table1_1[[#This Row],[Total_Purchases]]))),2)</f>
        <v>1457.44</v>
      </c>
      <c r="AF928">
        <f>ROUND(IF(Table1_1[[#This Row],[Total_Purchases]]=0,0,(Table1_1[[#This Row],[Total_Spend]]*(Table1_1[[#This Row],[NumCatalogPurchases]]/Table1_1[[#This Row],[Total_Purchases]]))),2)</f>
        <v>224.22</v>
      </c>
      <c r="AG9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28" s="6">
        <f ca="1">YEAR(TODAY())-B928</f>
        <v>56</v>
      </c>
      <c r="AI9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28" t="s">
        <v>43</v>
      </c>
    </row>
    <row r="929" spans="1:36" x14ac:dyDescent="0.3">
      <c r="A929">
        <v>4599</v>
      </c>
      <c r="B929">
        <v>1976</v>
      </c>
      <c r="C929" t="s">
        <v>41</v>
      </c>
      <c r="D929" t="s">
        <v>33</v>
      </c>
      <c r="E929">
        <v>49681</v>
      </c>
      <c r="F929">
        <v>0</v>
      </c>
      <c r="G929">
        <v>2</v>
      </c>
      <c r="H929" s="2" t="str">
        <f ca="1">TEXT(Table1_1[[#This Row],[Dt_Customer]],"yyyy-mm-dd")</f>
        <v>2013-11-04</v>
      </c>
      <c r="I929">
        <v>66</v>
      </c>
      <c r="J929">
        <v>411</v>
      </c>
      <c r="K929">
        <v>0</v>
      </c>
      <c r="L929">
        <v>26</v>
      </c>
      <c r="M929">
        <v>0</v>
      </c>
      <c r="N929">
        <v>0</v>
      </c>
      <c r="O929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f>Table1_1[[#This Row],[MntWines]]+Table1_1[[#This Row],[MntFruits]]+Table1_1[[#This Row],[MntMeatProducts]]+Table1_1[[#This Row],[MntFishProducts]]+Table1_1[[#This Row],[MntSweetProducts]]+Table1_1[[#This Row],[MntGoldProds]]</f>
        <v>458</v>
      </c>
      <c r="AC929">
        <f>Table1_1[[#This Row],[NumWebPurchases]]+Table1_1[[#This Row],[NumCatalogPurchases]]+Table1_1[[#This Row],[NumStorePurchases]]</f>
        <v>15</v>
      </c>
      <c r="AD929">
        <f>ROUND(IF(Table1_1[[#This Row],[Total_Purchases]]=0,0,(Table1_1[[#This Row],[Total_Spend]]*(Table1_1[[#This Row],[NumWebPurchases]]/Table1_1[[#This Row],[Total_Purchases]]))),2)</f>
        <v>213.73</v>
      </c>
      <c r="AE929">
        <f>ROUND(IF(Table1_1[[#This Row],[Total_Purchases]]=0,0,(Table1_1[[#This Row],[Total_Spend]]*(Table1_1[[#This Row],[NumStorePurchases]]/Table1_1[[#This Row],[Total_Purchases]]))),2)</f>
        <v>213.73</v>
      </c>
      <c r="AF929">
        <f>ROUND(IF(Table1_1[[#This Row],[Total_Purchases]]=0,0,(Table1_1[[#This Row],[Total_Spend]]*(Table1_1[[#This Row],[NumCatalogPurchases]]/Table1_1[[#This Row],[Total_Purchases]]))),2)</f>
        <v>30.53</v>
      </c>
      <c r="AG9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29" s="6">
        <f ca="1">YEAR(TODAY())-B929</f>
        <v>50</v>
      </c>
      <c r="AI9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29" t="s">
        <v>32</v>
      </c>
    </row>
    <row r="930" spans="1:36" x14ac:dyDescent="0.3">
      <c r="A930">
        <v>4603</v>
      </c>
      <c r="B930">
        <v>1960</v>
      </c>
      <c r="C930" t="s">
        <v>37</v>
      </c>
      <c r="D930" t="s">
        <v>33</v>
      </c>
      <c r="E930">
        <v>65695</v>
      </c>
      <c r="F930">
        <v>0</v>
      </c>
      <c r="G930">
        <v>1</v>
      </c>
      <c r="H930" s="2" t="str">
        <f ca="1">TEXT(Table1_1[[#This Row],[Dt_Customer]],"yyyy-mm-dd")</f>
        <v>2014-01-31</v>
      </c>
      <c r="I930">
        <v>50</v>
      </c>
      <c r="J930">
        <v>371</v>
      </c>
      <c r="K930">
        <v>32</v>
      </c>
      <c r="L930">
        <v>189</v>
      </c>
      <c r="M930">
        <v>0</v>
      </c>
      <c r="N930">
        <v>58</v>
      </c>
      <c r="O930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f>Table1_1[[#This Row],[MntWines]]+Table1_1[[#This Row],[MntFruits]]+Table1_1[[#This Row],[MntMeatProducts]]+Table1_1[[#This Row],[MntFishProducts]]+Table1_1[[#This Row],[MntSweetProducts]]+Table1_1[[#This Row],[MntGoldProds]]</f>
        <v>656</v>
      </c>
      <c r="AC930">
        <f>Table1_1[[#This Row],[NumWebPurchases]]+Table1_1[[#This Row],[NumCatalogPurchases]]+Table1_1[[#This Row],[NumStorePurchases]]</f>
        <v>19</v>
      </c>
      <c r="AD930">
        <f>ROUND(IF(Table1_1[[#This Row],[Total_Purchases]]=0,0,(Table1_1[[#This Row],[Total_Spend]]*(Table1_1[[#This Row],[NumWebPurchases]]/Table1_1[[#This Row],[Total_Purchases]]))),2)</f>
        <v>172.63</v>
      </c>
      <c r="AE930">
        <f>ROUND(IF(Table1_1[[#This Row],[Total_Purchases]]=0,0,(Table1_1[[#This Row],[Total_Spend]]*(Table1_1[[#This Row],[NumStorePurchases]]/Table1_1[[#This Row],[Total_Purchases]]))),2)</f>
        <v>345.26</v>
      </c>
      <c r="AF930">
        <f>ROUND(IF(Table1_1[[#This Row],[Total_Purchases]]=0,0,(Table1_1[[#This Row],[Total_Spend]]*(Table1_1[[#This Row],[NumCatalogPurchases]]/Table1_1[[#This Row],[Total_Purchases]]))),2)</f>
        <v>138.11000000000001</v>
      </c>
      <c r="AG9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0" s="6">
        <f ca="1">YEAR(TODAY())-B930</f>
        <v>66</v>
      </c>
      <c r="AI9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30" t="s">
        <v>30</v>
      </c>
    </row>
    <row r="931" spans="1:36" x14ac:dyDescent="0.3">
      <c r="A931">
        <v>4607</v>
      </c>
      <c r="B931">
        <v>1959</v>
      </c>
      <c r="C931" t="s">
        <v>28</v>
      </c>
      <c r="D931" t="s">
        <v>35</v>
      </c>
      <c r="E931">
        <v>71367</v>
      </c>
      <c r="F931">
        <v>0</v>
      </c>
      <c r="G931">
        <v>0</v>
      </c>
      <c r="H931" s="2" t="str">
        <f ca="1">TEXT(Table1_1[[#This Row],[Dt_Customer]],"yyyy-mm-dd")</f>
        <v>2013-08-23</v>
      </c>
      <c r="I931">
        <v>24</v>
      </c>
      <c r="J931">
        <v>227</v>
      </c>
      <c r="K931">
        <v>23</v>
      </c>
      <c r="L931">
        <v>389</v>
      </c>
      <c r="M931">
        <v>42</v>
      </c>
      <c r="N931">
        <v>21</v>
      </c>
      <c r="O931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f>Table1_1[[#This Row],[MntWines]]+Table1_1[[#This Row],[MntFruits]]+Table1_1[[#This Row],[MntMeatProducts]]+Table1_1[[#This Row],[MntFishProducts]]+Table1_1[[#This Row],[MntSweetProducts]]+Table1_1[[#This Row],[MntGoldProds]]</f>
        <v>777</v>
      </c>
      <c r="AC931">
        <f>Table1_1[[#This Row],[NumWebPurchases]]+Table1_1[[#This Row],[NumCatalogPurchases]]+Table1_1[[#This Row],[NumStorePurchases]]</f>
        <v>16</v>
      </c>
      <c r="AD931">
        <f>ROUND(IF(Table1_1[[#This Row],[Total_Purchases]]=0,0,(Table1_1[[#This Row],[Total_Spend]]*(Table1_1[[#This Row],[NumWebPurchases]]/Table1_1[[#This Row],[Total_Purchases]]))),2)</f>
        <v>194.25</v>
      </c>
      <c r="AE931">
        <f>ROUND(IF(Table1_1[[#This Row],[Total_Purchases]]=0,0,(Table1_1[[#This Row],[Total_Spend]]*(Table1_1[[#This Row],[NumStorePurchases]]/Table1_1[[#This Row],[Total_Purchases]]))),2)</f>
        <v>339.94</v>
      </c>
      <c r="AF931">
        <f>ROUND(IF(Table1_1[[#This Row],[Total_Purchases]]=0,0,(Table1_1[[#This Row],[Total_Spend]]*(Table1_1[[#This Row],[NumCatalogPurchases]]/Table1_1[[#This Row],[Total_Purchases]]))),2)</f>
        <v>242.81</v>
      </c>
      <c r="AG9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1" s="6">
        <f ca="1">YEAR(TODAY())-B931</f>
        <v>67</v>
      </c>
      <c r="AI9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31" t="s">
        <v>30</v>
      </c>
    </row>
    <row r="932" spans="1:36" x14ac:dyDescent="0.3">
      <c r="A932">
        <v>4608</v>
      </c>
      <c r="B932">
        <v>1987</v>
      </c>
      <c r="C932" t="s">
        <v>28</v>
      </c>
      <c r="D932" t="s">
        <v>29</v>
      </c>
      <c r="E932">
        <v>81361</v>
      </c>
      <c r="F932">
        <v>0</v>
      </c>
      <c r="G932">
        <v>0</v>
      </c>
      <c r="H932" s="2" t="str">
        <f ca="1">TEXT(Table1_1[[#This Row],[Dt_Customer]],"yyyy-mm-dd")</f>
        <v>2014-02-25</v>
      </c>
      <c r="I932">
        <v>18</v>
      </c>
      <c r="J932">
        <v>163</v>
      </c>
      <c r="K932">
        <v>23</v>
      </c>
      <c r="L932">
        <v>424</v>
      </c>
      <c r="M932">
        <v>27</v>
      </c>
      <c r="N932">
        <v>65</v>
      </c>
      <c r="O93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f>Table1_1[[#This Row],[MntWines]]+Table1_1[[#This Row],[MntFruits]]+Table1_1[[#This Row],[MntMeatProducts]]+Table1_1[[#This Row],[MntFishProducts]]+Table1_1[[#This Row],[MntSweetProducts]]+Table1_1[[#This Row],[MntGoldProds]]</f>
        <v>778</v>
      </c>
      <c r="AC932">
        <f>Table1_1[[#This Row],[NumWebPurchases]]+Table1_1[[#This Row],[NumCatalogPurchases]]+Table1_1[[#This Row],[NumStorePurchases]]</f>
        <v>26</v>
      </c>
      <c r="AD932">
        <f>ROUND(IF(Table1_1[[#This Row],[Total_Purchases]]=0,0,(Table1_1[[#This Row],[Total_Spend]]*(Table1_1[[#This Row],[NumWebPurchases]]/Table1_1[[#This Row],[Total_Purchases]]))),2)</f>
        <v>89.77</v>
      </c>
      <c r="AE932">
        <f>ROUND(IF(Table1_1[[#This Row],[Total_Purchases]]=0,0,(Table1_1[[#This Row],[Total_Spend]]*(Table1_1[[#This Row],[NumStorePurchases]]/Table1_1[[#This Row],[Total_Purchases]]))),2)</f>
        <v>389</v>
      </c>
      <c r="AF932">
        <f>ROUND(IF(Table1_1[[#This Row],[Total_Purchases]]=0,0,(Table1_1[[#This Row],[Total_Spend]]*(Table1_1[[#This Row],[NumCatalogPurchases]]/Table1_1[[#This Row],[Total_Purchases]]))),2)</f>
        <v>299.23</v>
      </c>
      <c r="AG9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2" s="6">
        <f ca="1">YEAR(TODAY())-B932</f>
        <v>39</v>
      </c>
      <c r="AI9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32" t="s">
        <v>43</v>
      </c>
    </row>
    <row r="933" spans="1:36" x14ac:dyDescent="0.3">
      <c r="A933">
        <v>4609</v>
      </c>
      <c r="B933">
        <v>1966</v>
      </c>
      <c r="C933" t="s">
        <v>37</v>
      </c>
      <c r="D933" t="s">
        <v>33</v>
      </c>
      <c r="E933">
        <v>57705</v>
      </c>
      <c r="F933">
        <v>0</v>
      </c>
      <c r="G933">
        <v>1</v>
      </c>
      <c r="H933" s="2" t="str">
        <f ca="1">TEXT(Table1_1[[#This Row],[Dt_Customer]],"yyyy-mm-dd")</f>
        <v>2014-01-11</v>
      </c>
      <c r="I933">
        <v>14</v>
      </c>
      <c r="J933">
        <v>383</v>
      </c>
      <c r="K933">
        <v>0</v>
      </c>
      <c r="L933">
        <v>53</v>
      </c>
      <c r="M933">
        <v>6</v>
      </c>
      <c r="N933">
        <v>4</v>
      </c>
      <c r="O933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f>Table1_1[[#This Row],[MntWines]]+Table1_1[[#This Row],[MntFruits]]+Table1_1[[#This Row],[MntMeatProducts]]+Table1_1[[#This Row],[MntFishProducts]]+Table1_1[[#This Row],[MntSweetProducts]]+Table1_1[[#This Row],[MntGoldProds]]</f>
        <v>486</v>
      </c>
      <c r="AC933">
        <f>Table1_1[[#This Row],[NumWebPurchases]]+Table1_1[[#This Row],[NumCatalogPurchases]]+Table1_1[[#This Row],[NumStorePurchases]]</f>
        <v>15</v>
      </c>
      <c r="AD933">
        <f>ROUND(IF(Table1_1[[#This Row],[Total_Purchases]]=0,0,(Table1_1[[#This Row],[Total_Spend]]*(Table1_1[[#This Row],[NumWebPurchases]]/Table1_1[[#This Row],[Total_Purchases]]))),2)</f>
        <v>259.2</v>
      </c>
      <c r="AE933">
        <f>ROUND(IF(Table1_1[[#This Row],[Total_Purchases]]=0,0,(Table1_1[[#This Row],[Total_Spend]]*(Table1_1[[#This Row],[NumStorePurchases]]/Table1_1[[#This Row],[Total_Purchases]]))),2)</f>
        <v>194.4</v>
      </c>
      <c r="AF933">
        <f>ROUND(IF(Table1_1[[#This Row],[Total_Purchases]]=0,0,(Table1_1[[#This Row],[Total_Spend]]*(Table1_1[[#This Row],[NumCatalogPurchases]]/Table1_1[[#This Row],[Total_Purchases]]))),2)</f>
        <v>32.4</v>
      </c>
      <c r="AG9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3" s="6">
        <f ca="1">YEAR(TODAY())-B933</f>
        <v>60</v>
      </c>
      <c r="AI9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33" t="s">
        <v>30</v>
      </c>
    </row>
    <row r="934" spans="1:36" x14ac:dyDescent="0.3">
      <c r="A934">
        <v>4611</v>
      </c>
      <c r="B934">
        <v>1970</v>
      </c>
      <c r="C934" t="s">
        <v>28</v>
      </c>
      <c r="D934" t="s">
        <v>35</v>
      </c>
      <c r="E934">
        <v>105471</v>
      </c>
      <c r="F934">
        <v>0</v>
      </c>
      <c r="G934">
        <v>0</v>
      </c>
      <c r="H934" s="2" t="str">
        <f ca="1">TEXT(Table1_1[[#This Row],[Dt_Customer]],"yyyy-mm-dd")</f>
        <v>2013-01-21</v>
      </c>
      <c r="I934">
        <v>36</v>
      </c>
      <c r="J934">
        <v>1009</v>
      </c>
      <c r="K934">
        <v>181</v>
      </c>
      <c r="L934">
        <v>104</v>
      </c>
      <c r="M934">
        <v>202</v>
      </c>
      <c r="N934">
        <v>21</v>
      </c>
      <c r="O934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1</v>
      </c>
      <c r="AA934">
        <v>0</v>
      </c>
      <c r="AB934">
        <f>Table1_1[[#This Row],[MntWines]]+Table1_1[[#This Row],[MntFruits]]+Table1_1[[#This Row],[MntMeatProducts]]+Table1_1[[#This Row],[MntFishProducts]]+Table1_1[[#This Row],[MntSweetProducts]]+Table1_1[[#This Row],[MntGoldProds]]</f>
        <v>1724</v>
      </c>
      <c r="AC934">
        <f>Table1_1[[#This Row],[NumWebPurchases]]+Table1_1[[#This Row],[NumCatalogPurchases]]+Table1_1[[#This Row],[NumStorePurchases]]</f>
        <v>30</v>
      </c>
      <c r="AD934">
        <f>ROUND(IF(Table1_1[[#This Row],[Total_Purchases]]=0,0,(Table1_1[[#This Row],[Total_Spend]]*(Table1_1[[#This Row],[NumWebPurchases]]/Table1_1[[#This Row],[Total_Purchases]]))),2)</f>
        <v>517.20000000000005</v>
      </c>
      <c r="AE934">
        <f>ROUND(IF(Table1_1[[#This Row],[Total_Purchases]]=0,0,(Table1_1[[#This Row],[Total_Spend]]*(Table1_1[[#This Row],[NumStorePurchases]]/Table1_1[[#This Row],[Total_Purchases]]))),2)</f>
        <v>747.07</v>
      </c>
      <c r="AF934">
        <f>ROUND(IF(Table1_1[[#This Row],[Total_Purchases]]=0,0,(Table1_1[[#This Row],[Total_Spend]]*(Table1_1[[#This Row],[NumCatalogPurchases]]/Table1_1[[#This Row],[Total_Purchases]]))),2)</f>
        <v>459.73</v>
      </c>
      <c r="AG934" t="str">
        <f xml:space="preserve"> IF(Table1_1[[#This Row],[ Income ]]&lt;50000, "Low income", IF(Table1_1[[#This Row],[ Income ]]&lt; 100000, "Lower middle", IF(Table1_1[[#This Row],[ Income ]]&lt; 150000, "Upper middle", "High income")))</f>
        <v>Upper middle</v>
      </c>
      <c r="AH934" s="6">
        <f ca="1">YEAR(TODAY())-B934</f>
        <v>56</v>
      </c>
      <c r="AI9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34" t="s">
        <v>30</v>
      </c>
    </row>
    <row r="935" spans="1:36" x14ac:dyDescent="0.3">
      <c r="A935">
        <v>4619</v>
      </c>
      <c r="B935">
        <v>1945</v>
      </c>
      <c r="C935" t="s">
        <v>37</v>
      </c>
      <c r="D935" t="s">
        <v>31</v>
      </c>
      <c r="E935">
        <v>113734</v>
      </c>
      <c r="F935">
        <v>0</v>
      </c>
      <c r="G935">
        <v>0</v>
      </c>
      <c r="H935" s="2" t="str">
        <f ca="1">TEXT(Table1_1[[#This Row],[Dt_Customer]],"yyyy-mm-dd")</f>
        <v>2014-05-28</v>
      </c>
      <c r="I935">
        <v>9</v>
      </c>
      <c r="J935">
        <v>6</v>
      </c>
      <c r="K935">
        <v>2</v>
      </c>
      <c r="L935">
        <v>3</v>
      </c>
      <c r="M935">
        <v>1</v>
      </c>
      <c r="N935">
        <v>262</v>
      </c>
      <c r="O935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f>Table1_1[[#This Row],[MntWines]]+Table1_1[[#This Row],[MntFruits]]+Table1_1[[#This Row],[MntMeatProducts]]+Table1_1[[#This Row],[MntFishProducts]]+Table1_1[[#This Row],[MntSweetProducts]]+Table1_1[[#This Row],[MntGoldProds]]</f>
        <v>277</v>
      </c>
      <c r="AC935">
        <f>Table1_1[[#This Row],[NumWebPurchases]]+Table1_1[[#This Row],[NumCatalogPurchases]]+Table1_1[[#This Row],[NumStorePurchases]]</f>
        <v>27</v>
      </c>
      <c r="AD935">
        <f>ROUND(IF(Table1_1[[#This Row],[Total_Purchases]]=0,0,(Table1_1[[#This Row],[Total_Spend]]*(Table1_1[[#This Row],[NumWebPurchases]]/Table1_1[[#This Row],[Total_Purchases]]))),2)</f>
        <v>277</v>
      </c>
      <c r="AE935">
        <f>ROUND(IF(Table1_1[[#This Row],[Total_Purchases]]=0,0,(Table1_1[[#This Row],[Total_Spend]]*(Table1_1[[#This Row],[NumStorePurchases]]/Table1_1[[#This Row],[Total_Purchases]]))),2)</f>
        <v>0</v>
      </c>
      <c r="AF935">
        <f>ROUND(IF(Table1_1[[#This Row],[Total_Purchases]]=0,0,(Table1_1[[#This Row],[Total_Spend]]*(Table1_1[[#This Row],[NumCatalogPurchases]]/Table1_1[[#This Row],[Total_Purchases]]))),2)</f>
        <v>0</v>
      </c>
      <c r="AG935" t="str">
        <f xml:space="preserve"> IF(Table1_1[[#This Row],[ Income ]]&lt;50000, "Low income", IF(Table1_1[[#This Row],[ Income ]]&lt; 100000, "Lower middle", IF(Table1_1[[#This Row],[ Income ]]&lt; 150000, "Upper middle", "High income")))</f>
        <v>Upper middle</v>
      </c>
      <c r="AH935" s="6">
        <f ca="1">YEAR(TODAY())-B935</f>
        <v>81</v>
      </c>
      <c r="AI9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35" t="s">
        <v>30</v>
      </c>
    </row>
    <row r="936" spans="1:36" x14ac:dyDescent="0.3">
      <c r="A936">
        <v>4637</v>
      </c>
      <c r="B936">
        <v>1954</v>
      </c>
      <c r="C936" t="s">
        <v>37</v>
      </c>
      <c r="D936" t="s">
        <v>31</v>
      </c>
      <c r="E936">
        <v>74637</v>
      </c>
      <c r="F936">
        <v>0</v>
      </c>
      <c r="G936">
        <v>0</v>
      </c>
      <c r="H936" s="2" t="str">
        <f ca="1">TEXT(Table1_1[[#This Row],[Dt_Customer]],"yyyy-mm-dd")</f>
        <v>2013-05-18</v>
      </c>
      <c r="I936">
        <v>73</v>
      </c>
      <c r="J936">
        <v>960</v>
      </c>
      <c r="K936">
        <v>64</v>
      </c>
      <c r="L936">
        <v>464</v>
      </c>
      <c r="M936">
        <v>146</v>
      </c>
      <c r="N936">
        <v>0</v>
      </c>
      <c r="O936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f>Table1_1[[#This Row],[MntWines]]+Table1_1[[#This Row],[MntFruits]]+Table1_1[[#This Row],[MntMeatProducts]]+Table1_1[[#This Row],[MntFishProducts]]+Table1_1[[#This Row],[MntSweetProducts]]+Table1_1[[#This Row],[MntGoldProds]]</f>
        <v>1650</v>
      </c>
      <c r="AC936">
        <f>Table1_1[[#This Row],[NumWebPurchases]]+Table1_1[[#This Row],[NumCatalogPurchases]]+Table1_1[[#This Row],[NumStorePurchases]]</f>
        <v>24</v>
      </c>
      <c r="AD936">
        <f>ROUND(IF(Table1_1[[#This Row],[Total_Purchases]]=0,0,(Table1_1[[#This Row],[Total_Spend]]*(Table1_1[[#This Row],[NumWebPurchases]]/Table1_1[[#This Row],[Total_Purchases]]))),2)</f>
        <v>412.5</v>
      </c>
      <c r="AE936">
        <f>ROUND(IF(Table1_1[[#This Row],[Total_Purchases]]=0,0,(Table1_1[[#This Row],[Total_Spend]]*(Table1_1[[#This Row],[NumStorePurchases]]/Table1_1[[#This Row],[Total_Purchases]]))),2)</f>
        <v>618.75</v>
      </c>
      <c r="AF936">
        <f>ROUND(IF(Table1_1[[#This Row],[Total_Purchases]]=0,0,(Table1_1[[#This Row],[Total_Spend]]*(Table1_1[[#This Row],[NumCatalogPurchases]]/Table1_1[[#This Row],[Total_Purchases]]))),2)</f>
        <v>618.75</v>
      </c>
      <c r="AG9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6" s="6">
        <f ca="1">YEAR(TODAY())-B936</f>
        <v>72</v>
      </c>
      <c r="AI9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36" t="s">
        <v>43</v>
      </c>
    </row>
    <row r="937" spans="1:36" x14ac:dyDescent="0.3">
      <c r="A937">
        <v>4640</v>
      </c>
      <c r="B937">
        <v>1967</v>
      </c>
      <c r="C937" t="s">
        <v>28</v>
      </c>
      <c r="D937" t="s">
        <v>29</v>
      </c>
      <c r="E937">
        <v>70647</v>
      </c>
      <c r="F937">
        <v>0</v>
      </c>
      <c r="G937">
        <v>1</v>
      </c>
      <c r="H937" s="2" t="str">
        <f ca="1">TEXT(Table1_1[[#This Row],[Dt_Customer]],"yyyy-mm-dd")</f>
        <v>2012-09-21</v>
      </c>
      <c r="I937">
        <v>65</v>
      </c>
      <c r="J937">
        <v>561</v>
      </c>
      <c r="K937">
        <v>85</v>
      </c>
      <c r="L937">
        <v>171</v>
      </c>
      <c r="M937">
        <v>25</v>
      </c>
      <c r="N937">
        <v>123</v>
      </c>
      <c r="O937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f>Table1_1[[#This Row],[MntWines]]+Table1_1[[#This Row],[MntFruits]]+Table1_1[[#This Row],[MntMeatProducts]]+Table1_1[[#This Row],[MntFishProducts]]+Table1_1[[#This Row],[MntSweetProducts]]+Table1_1[[#This Row],[MntGoldProds]]</f>
        <v>1079</v>
      </c>
      <c r="AC937">
        <f>Table1_1[[#This Row],[NumWebPurchases]]+Table1_1[[#This Row],[NumCatalogPurchases]]+Table1_1[[#This Row],[NumStorePurchases]]</f>
        <v>24</v>
      </c>
      <c r="AD937">
        <f>ROUND(IF(Table1_1[[#This Row],[Total_Purchases]]=0,0,(Table1_1[[#This Row],[Total_Spend]]*(Table1_1[[#This Row],[NumWebPurchases]]/Table1_1[[#This Row],[Total_Purchases]]))),2)</f>
        <v>179.83</v>
      </c>
      <c r="AE937">
        <f>ROUND(IF(Table1_1[[#This Row],[Total_Purchases]]=0,0,(Table1_1[[#This Row],[Total_Spend]]*(Table1_1[[#This Row],[NumStorePurchases]]/Table1_1[[#This Row],[Total_Purchases]]))),2)</f>
        <v>584.46</v>
      </c>
      <c r="AF937">
        <f>ROUND(IF(Table1_1[[#This Row],[Total_Purchases]]=0,0,(Table1_1[[#This Row],[Total_Spend]]*(Table1_1[[#This Row],[NumCatalogPurchases]]/Table1_1[[#This Row],[Total_Purchases]]))),2)</f>
        <v>314.70999999999998</v>
      </c>
      <c r="AG9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7" s="6">
        <f ca="1">YEAR(TODAY())-B937</f>
        <v>59</v>
      </c>
      <c r="AI9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37" t="s">
        <v>43</v>
      </c>
    </row>
    <row r="938" spans="1:36" x14ac:dyDescent="0.3">
      <c r="A938">
        <v>4643</v>
      </c>
      <c r="B938">
        <v>1973</v>
      </c>
      <c r="C938" t="s">
        <v>28</v>
      </c>
      <c r="D938" t="s">
        <v>33</v>
      </c>
      <c r="E938">
        <v>27803</v>
      </c>
      <c r="F938">
        <v>1</v>
      </c>
      <c r="G938">
        <v>0</v>
      </c>
      <c r="H938" s="2" t="str">
        <f ca="1">TEXT(Table1_1[[#This Row],[Dt_Customer]],"yyyy-mm-dd")</f>
        <v>2012-08-26</v>
      </c>
      <c r="I938">
        <v>40</v>
      </c>
      <c r="J938">
        <v>8</v>
      </c>
      <c r="K938">
        <v>26</v>
      </c>
      <c r="L938">
        <v>46</v>
      </c>
      <c r="M938">
        <v>38</v>
      </c>
      <c r="N938">
        <v>9</v>
      </c>
      <c r="O938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>Table1_1[[#This Row],[MntWines]]+Table1_1[[#This Row],[MntFruits]]+Table1_1[[#This Row],[MntMeatProducts]]+Table1_1[[#This Row],[MntFishProducts]]+Table1_1[[#This Row],[MntSweetProducts]]+Table1_1[[#This Row],[MntGoldProds]]</f>
        <v>176</v>
      </c>
      <c r="AC938">
        <f>Table1_1[[#This Row],[NumWebPurchases]]+Table1_1[[#This Row],[NumCatalogPurchases]]+Table1_1[[#This Row],[NumStorePurchases]]</f>
        <v>7</v>
      </c>
      <c r="AD938">
        <f>ROUND(IF(Table1_1[[#This Row],[Total_Purchases]]=0,0,(Table1_1[[#This Row],[Total_Spend]]*(Table1_1[[#This Row],[NumWebPurchases]]/Table1_1[[#This Row],[Total_Purchases]]))),2)</f>
        <v>75.430000000000007</v>
      </c>
      <c r="AE938">
        <f>ROUND(IF(Table1_1[[#This Row],[Total_Purchases]]=0,0,(Table1_1[[#This Row],[Total_Spend]]*(Table1_1[[#This Row],[NumStorePurchases]]/Table1_1[[#This Row],[Total_Purchases]]))),2)</f>
        <v>100.57</v>
      </c>
      <c r="AF938">
        <f>ROUND(IF(Table1_1[[#This Row],[Total_Purchases]]=0,0,(Table1_1[[#This Row],[Total_Spend]]*(Table1_1[[#This Row],[NumCatalogPurchases]]/Table1_1[[#This Row],[Total_Purchases]]))),2)</f>
        <v>0</v>
      </c>
      <c r="AG9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38" s="6">
        <f ca="1">YEAR(TODAY())-B938</f>
        <v>53</v>
      </c>
      <c r="AI9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38" t="s">
        <v>36</v>
      </c>
    </row>
    <row r="939" spans="1:36" x14ac:dyDescent="0.3">
      <c r="A939">
        <v>4646</v>
      </c>
      <c r="B939">
        <v>1951</v>
      </c>
      <c r="C939" t="s">
        <v>38</v>
      </c>
      <c r="D939" t="s">
        <v>33</v>
      </c>
      <c r="E939">
        <v>78497</v>
      </c>
      <c r="F939">
        <v>0</v>
      </c>
      <c r="G939">
        <v>0</v>
      </c>
      <c r="H939" s="2" t="str">
        <f ca="1">TEXT(Table1_1[[#This Row],[Dt_Customer]],"yyyy-mm-dd")</f>
        <v>2013-12-01</v>
      </c>
      <c r="I939">
        <v>44</v>
      </c>
      <c r="J939">
        <v>207</v>
      </c>
      <c r="K939">
        <v>26</v>
      </c>
      <c r="L939">
        <v>447</v>
      </c>
      <c r="M939">
        <v>75</v>
      </c>
      <c r="N939">
        <v>0</v>
      </c>
      <c r="O939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f>Table1_1[[#This Row],[MntWines]]+Table1_1[[#This Row],[MntFruits]]+Table1_1[[#This Row],[MntMeatProducts]]+Table1_1[[#This Row],[MntFishProducts]]+Table1_1[[#This Row],[MntSweetProducts]]+Table1_1[[#This Row],[MntGoldProds]]</f>
        <v>978</v>
      </c>
      <c r="AC939">
        <f>Table1_1[[#This Row],[NumWebPurchases]]+Table1_1[[#This Row],[NumCatalogPurchases]]+Table1_1[[#This Row],[NumStorePurchases]]</f>
        <v>24</v>
      </c>
      <c r="AD939">
        <f>ROUND(IF(Table1_1[[#This Row],[Total_Purchases]]=0,0,(Table1_1[[#This Row],[Total_Spend]]*(Table1_1[[#This Row],[NumWebPurchases]]/Table1_1[[#This Row],[Total_Purchases]]))),2)</f>
        <v>203.75</v>
      </c>
      <c r="AE939">
        <f>ROUND(IF(Table1_1[[#This Row],[Total_Purchases]]=0,0,(Table1_1[[#This Row],[Total_Spend]]*(Table1_1[[#This Row],[NumStorePurchases]]/Table1_1[[#This Row],[Total_Purchases]]))),2)</f>
        <v>489</v>
      </c>
      <c r="AF939">
        <f>ROUND(IF(Table1_1[[#This Row],[Total_Purchases]]=0,0,(Table1_1[[#This Row],[Total_Spend]]*(Table1_1[[#This Row],[NumCatalogPurchases]]/Table1_1[[#This Row],[Total_Purchases]]))),2)</f>
        <v>285.25</v>
      </c>
      <c r="AG9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39" s="6">
        <f ca="1">YEAR(TODAY())-B939</f>
        <v>75</v>
      </c>
      <c r="AI9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39" t="s">
        <v>32</v>
      </c>
    </row>
    <row r="940" spans="1:36" x14ac:dyDescent="0.3">
      <c r="A940">
        <v>4653</v>
      </c>
      <c r="B940">
        <v>1978</v>
      </c>
      <c r="C940" t="s">
        <v>28</v>
      </c>
      <c r="D940" t="s">
        <v>35</v>
      </c>
      <c r="E940">
        <v>42011</v>
      </c>
      <c r="F940">
        <v>1</v>
      </c>
      <c r="G940">
        <v>0</v>
      </c>
      <c r="H940" s="2" t="str">
        <f ca="1">TEXT(Table1_1[[#This Row],[Dt_Customer]],"yyyy-mm-dd")</f>
        <v>2013-03-26</v>
      </c>
      <c r="I940">
        <v>46</v>
      </c>
      <c r="J940">
        <v>131</v>
      </c>
      <c r="K940">
        <v>0</v>
      </c>
      <c r="L940">
        <v>16</v>
      </c>
      <c r="M940">
        <v>2</v>
      </c>
      <c r="N940">
        <v>1</v>
      </c>
      <c r="O940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>Table1_1[[#This Row],[MntWines]]+Table1_1[[#This Row],[MntFruits]]+Table1_1[[#This Row],[MntMeatProducts]]+Table1_1[[#This Row],[MntFishProducts]]+Table1_1[[#This Row],[MntSweetProducts]]+Table1_1[[#This Row],[MntGoldProds]]</f>
        <v>189</v>
      </c>
      <c r="AC940">
        <f>Table1_1[[#This Row],[NumWebPurchases]]+Table1_1[[#This Row],[NumCatalogPurchases]]+Table1_1[[#This Row],[NumStorePurchases]]</f>
        <v>8</v>
      </c>
      <c r="AD940">
        <f>ROUND(IF(Table1_1[[#This Row],[Total_Purchases]]=0,0,(Table1_1[[#This Row],[Total_Spend]]*(Table1_1[[#This Row],[NumWebPurchases]]/Table1_1[[#This Row],[Total_Purchases]]))),2)</f>
        <v>70.88</v>
      </c>
      <c r="AE940">
        <f>ROUND(IF(Table1_1[[#This Row],[Total_Purchases]]=0,0,(Table1_1[[#This Row],[Total_Spend]]*(Table1_1[[#This Row],[NumStorePurchases]]/Table1_1[[#This Row],[Total_Purchases]]))),2)</f>
        <v>94.5</v>
      </c>
      <c r="AF940">
        <f>ROUND(IF(Table1_1[[#This Row],[Total_Purchases]]=0,0,(Table1_1[[#This Row],[Total_Spend]]*(Table1_1[[#This Row],[NumCatalogPurchases]]/Table1_1[[#This Row],[Total_Purchases]]))),2)</f>
        <v>23.63</v>
      </c>
      <c r="AG9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40" s="6">
        <f ca="1">YEAR(TODAY())-B940</f>
        <v>48</v>
      </c>
      <c r="AI9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40" t="s">
        <v>43</v>
      </c>
    </row>
    <row r="941" spans="1:36" x14ac:dyDescent="0.3">
      <c r="A941">
        <v>4654</v>
      </c>
      <c r="B941">
        <v>1992</v>
      </c>
      <c r="C941" t="s">
        <v>28</v>
      </c>
      <c r="D941" t="s">
        <v>35</v>
      </c>
      <c r="E941">
        <v>75114</v>
      </c>
      <c r="F941">
        <v>0</v>
      </c>
      <c r="G941">
        <v>0</v>
      </c>
      <c r="H941" s="2" t="str">
        <f ca="1">TEXT(Table1_1[[#This Row],[Dt_Customer]],"yyyy-mm-dd")</f>
        <v>2013-11-07</v>
      </c>
      <c r="I941">
        <v>40</v>
      </c>
      <c r="J941">
        <v>571</v>
      </c>
      <c r="K941">
        <v>12</v>
      </c>
      <c r="L941">
        <v>523</v>
      </c>
      <c r="M941">
        <v>63</v>
      </c>
      <c r="N941">
        <v>60</v>
      </c>
      <c r="O941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>Table1_1[[#This Row],[MntWines]]+Table1_1[[#This Row],[MntFruits]]+Table1_1[[#This Row],[MntMeatProducts]]+Table1_1[[#This Row],[MntFishProducts]]+Table1_1[[#This Row],[MntSweetProducts]]+Table1_1[[#This Row],[MntGoldProds]]</f>
        <v>1253</v>
      </c>
      <c r="AC941">
        <f>Table1_1[[#This Row],[NumWebPurchases]]+Table1_1[[#This Row],[NumCatalogPurchases]]+Table1_1[[#This Row],[NumStorePurchases]]</f>
        <v>18</v>
      </c>
      <c r="AD941">
        <f>ROUND(IF(Table1_1[[#This Row],[Total_Purchases]]=0,0,(Table1_1[[#This Row],[Total_Spend]]*(Table1_1[[#This Row],[NumWebPurchases]]/Table1_1[[#This Row],[Total_Purchases]]))),2)</f>
        <v>208.83</v>
      </c>
      <c r="AE941">
        <f>ROUND(IF(Table1_1[[#This Row],[Total_Purchases]]=0,0,(Table1_1[[#This Row],[Total_Spend]]*(Table1_1[[#This Row],[NumStorePurchases]]/Table1_1[[#This Row],[Total_Purchases]]))),2)</f>
        <v>348.06</v>
      </c>
      <c r="AF941">
        <f>ROUND(IF(Table1_1[[#This Row],[Total_Purchases]]=0,0,(Table1_1[[#This Row],[Total_Spend]]*(Table1_1[[#This Row],[NumCatalogPurchases]]/Table1_1[[#This Row],[Total_Purchases]]))),2)</f>
        <v>696.11</v>
      </c>
      <c r="AG9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1" s="6">
        <f ca="1">YEAR(TODAY())-B941</f>
        <v>34</v>
      </c>
      <c r="AI9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41" t="s">
        <v>43</v>
      </c>
    </row>
    <row r="942" spans="1:36" x14ac:dyDescent="0.3">
      <c r="A942">
        <v>4656</v>
      </c>
      <c r="B942">
        <v>1990</v>
      </c>
      <c r="C942" t="s">
        <v>38</v>
      </c>
      <c r="D942" t="s">
        <v>31</v>
      </c>
      <c r="E942">
        <v>51250</v>
      </c>
      <c r="F942">
        <v>1</v>
      </c>
      <c r="G942">
        <v>0</v>
      </c>
      <c r="H942" s="2" t="str">
        <f ca="1">TEXT(Table1_1[[#This Row],[Dt_Customer]],"yyyy-mm-dd")</f>
        <v>2013-03-30</v>
      </c>
      <c r="I942">
        <v>28</v>
      </c>
      <c r="J942">
        <v>342</v>
      </c>
      <c r="K942">
        <v>32</v>
      </c>
      <c r="L942">
        <v>230</v>
      </c>
      <c r="M942">
        <v>34</v>
      </c>
      <c r="N942">
        <v>32</v>
      </c>
      <c r="O94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f>Table1_1[[#This Row],[MntWines]]+Table1_1[[#This Row],[MntFruits]]+Table1_1[[#This Row],[MntMeatProducts]]+Table1_1[[#This Row],[MntFishProducts]]+Table1_1[[#This Row],[MntSweetProducts]]+Table1_1[[#This Row],[MntGoldProds]]</f>
        <v>710</v>
      </c>
      <c r="AC942">
        <f>Table1_1[[#This Row],[NumWebPurchases]]+Table1_1[[#This Row],[NumCatalogPurchases]]+Table1_1[[#This Row],[NumStorePurchases]]</f>
        <v>19</v>
      </c>
      <c r="AD942">
        <f>ROUND(IF(Table1_1[[#This Row],[Total_Purchases]]=0,0,(Table1_1[[#This Row],[Total_Spend]]*(Table1_1[[#This Row],[NumWebPurchases]]/Table1_1[[#This Row],[Total_Purchases]]))),2)</f>
        <v>373.68</v>
      </c>
      <c r="AE942">
        <f>ROUND(IF(Table1_1[[#This Row],[Total_Purchases]]=0,0,(Table1_1[[#This Row],[Total_Spend]]*(Table1_1[[#This Row],[NumStorePurchases]]/Table1_1[[#This Row],[Total_Purchases]]))),2)</f>
        <v>149.47</v>
      </c>
      <c r="AF942">
        <f>ROUND(IF(Table1_1[[#This Row],[Total_Purchases]]=0,0,(Table1_1[[#This Row],[Total_Spend]]*(Table1_1[[#This Row],[NumCatalogPurchases]]/Table1_1[[#This Row],[Total_Purchases]]))),2)</f>
        <v>186.84</v>
      </c>
      <c r="AG9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2" s="6">
        <f ca="1">YEAR(TODAY())-B942</f>
        <v>36</v>
      </c>
      <c r="AI9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42" t="s">
        <v>43</v>
      </c>
    </row>
    <row r="943" spans="1:36" x14ac:dyDescent="0.3">
      <c r="A943">
        <v>4669</v>
      </c>
      <c r="B943">
        <v>1981</v>
      </c>
      <c r="C943" t="s">
        <v>44</v>
      </c>
      <c r="D943" t="s">
        <v>33</v>
      </c>
      <c r="E943">
        <v>24480</v>
      </c>
      <c r="F943">
        <v>1</v>
      </c>
      <c r="G943">
        <v>0</v>
      </c>
      <c r="H943" s="2" t="str">
        <f ca="1">TEXT(Table1_1[[#This Row],[Dt_Customer]],"yyyy-mm-dd")</f>
        <v>2013-02-11</v>
      </c>
      <c r="I943">
        <v>46</v>
      </c>
      <c r="J943">
        <v>4</v>
      </c>
      <c r="K943">
        <v>19</v>
      </c>
      <c r="L943">
        <v>9</v>
      </c>
      <c r="M943">
        <v>28</v>
      </c>
      <c r="N943">
        <v>25</v>
      </c>
      <c r="O943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f>Table1_1[[#This Row],[MntWines]]+Table1_1[[#This Row],[MntFruits]]+Table1_1[[#This Row],[MntMeatProducts]]+Table1_1[[#This Row],[MntFishProducts]]+Table1_1[[#This Row],[MntSweetProducts]]+Table1_1[[#This Row],[MntGoldProds]]</f>
        <v>102</v>
      </c>
      <c r="AC943">
        <f>Table1_1[[#This Row],[NumWebPurchases]]+Table1_1[[#This Row],[NumCatalogPurchases]]+Table1_1[[#This Row],[NumStorePurchases]]</f>
        <v>7</v>
      </c>
      <c r="AD943">
        <f>ROUND(IF(Table1_1[[#This Row],[Total_Purchases]]=0,0,(Table1_1[[#This Row],[Total_Spend]]*(Table1_1[[#This Row],[NumWebPurchases]]/Table1_1[[#This Row],[Total_Purchases]]))),2)</f>
        <v>43.71</v>
      </c>
      <c r="AE943">
        <f>ROUND(IF(Table1_1[[#This Row],[Total_Purchases]]=0,0,(Table1_1[[#This Row],[Total_Spend]]*(Table1_1[[#This Row],[NumStorePurchases]]/Table1_1[[#This Row],[Total_Purchases]]))),2)</f>
        <v>58.29</v>
      </c>
      <c r="AF943">
        <f>ROUND(IF(Table1_1[[#This Row],[Total_Purchases]]=0,0,(Table1_1[[#This Row],[Total_Spend]]*(Table1_1[[#This Row],[NumCatalogPurchases]]/Table1_1[[#This Row],[Total_Purchases]]))),2)</f>
        <v>0</v>
      </c>
      <c r="AG9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43" s="6">
        <f ca="1">YEAR(TODAY())-B943</f>
        <v>45</v>
      </c>
      <c r="AI9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43" t="s">
        <v>43</v>
      </c>
    </row>
    <row r="944" spans="1:36" x14ac:dyDescent="0.3">
      <c r="A944">
        <v>4673</v>
      </c>
      <c r="B944">
        <v>1963</v>
      </c>
      <c r="C944" t="s">
        <v>37</v>
      </c>
      <c r="D944" t="s">
        <v>33</v>
      </c>
      <c r="E944">
        <v>81300</v>
      </c>
      <c r="F944">
        <v>0</v>
      </c>
      <c r="G944">
        <v>1</v>
      </c>
      <c r="H944" s="2" t="str">
        <f ca="1">TEXT(Table1_1[[#This Row],[Dt_Customer]],"yyyy-mm-dd")</f>
        <v>2012-10-30</v>
      </c>
      <c r="I944">
        <v>17</v>
      </c>
      <c r="J944">
        <v>1004</v>
      </c>
      <c r="K944">
        <v>12</v>
      </c>
      <c r="L944">
        <v>145</v>
      </c>
      <c r="M944">
        <v>32</v>
      </c>
      <c r="N944">
        <v>12</v>
      </c>
      <c r="O944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f>Table1_1[[#This Row],[MntWines]]+Table1_1[[#This Row],[MntFruits]]+Table1_1[[#This Row],[MntMeatProducts]]+Table1_1[[#This Row],[MntFishProducts]]+Table1_1[[#This Row],[MntSweetProducts]]+Table1_1[[#This Row],[MntGoldProds]]</f>
        <v>1241</v>
      </c>
      <c r="AC944">
        <f>Table1_1[[#This Row],[NumWebPurchases]]+Table1_1[[#This Row],[NumCatalogPurchases]]+Table1_1[[#This Row],[NumStorePurchases]]</f>
        <v>18</v>
      </c>
      <c r="AD944">
        <f>ROUND(IF(Table1_1[[#This Row],[Total_Purchases]]=0,0,(Table1_1[[#This Row],[Total_Spend]]*(Table1_1[[#This Row],[NumWebPurchases]]/Table1_1[[#This Row],[Total_Purchases]]))),2)</f>
        <v>689.44</v>
      </c>
      <c r="AE944">
        <f>ROUND(IF(Table1_1[[#This Row],[Total_Purchases]]=0,0,(Table1_1[[#This Row],[Total_Spend]]*(Table1_1[[#This Row],[NumStorePurchases]]/Table1_1[[#This Row],[Total_Purchases]]))),2)</f>
        <v>344.72</v>
      </c>
      <c r="AF944">
        <f>ROUND(IF(Table1_1[[#This Row],[Total_Purchases]]=0,0,(Table1_1[[#This Row],[Total_Spend]]*(Table1_1[[#This Row],[NumCatalogPurchases]]/Table1_1[[#This Row],[Total_Purchases]]))),2)</f>
        <v>206.83</v>
      </c>
      <c r="AG9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4" s="6">
        <f ca="1">YEAR(TODAY())-B944</f>
        <v>63</v>
      </c>
      <c r="AI9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44" t="s">
        <v>30</v>
      </c>
    </row>
    <row r="945" spans="1:36" x14ac:dyDescent="0.3">
      <c r="A945">
        <v>4676</v>
      </c>
      <c r="B945">
        <v>1951</v>
      </c>
      <c r="C945" t="s">
        <v>41</v>
      </c>
      <c r="D945" t="s">
        <v>42</v>
      </c>
      <c r="E945">
        <v>73705</v>
      </c>
      <c r="F945">
        <v>0</v>
      </c>
      <c r="G945">
        <v>2</v>
      </c>
      <c r="H945" s="2" t="str">
        <f ca="1">TEXT(Table1_1[[#This Row],[Dt_Customer]],"yyyy-mm-dd")</f>
        <v>2014-03-05</v>
      </c>
      <c r="I945">
        <v>86</v>
      </c>
      <c r="J945">
        <v>612</v>
      </c>
      <c r="K945">
        <v>91</v>
      </c>
      <c r="L945">
        <v>520</v>
      </c>
      <c r="M945">
        <v>258</v>
      </c>
      <c r="N945">
        <v>107</v>
      </c>
      <c r="O945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f>Table1_1[[#This Row],[MntWines]]+Table1_1[[#This Row],[MntFruits]]+Table1_1[[#This Row],[MntMeatProducts]]+Table1_1[[#This Row],[MntFishProducts]]+Table1_1[[#This Row],[MntSweetProducts]]+Table1_1[[#This Row],[MntGoldProds]]</f>
        <v>1695</v>
      </c>
      <c r="AC945">
        <f>Table1_1[[#This Row],[NumWebPurchases]]+Table1_1[[#This Row],[NumCatalogPurchases]]+Table1_1[[#This Row],[NumStorePurchases]]</f>
        <v>23</v>
      </c>
      <c r="AD945">
        <f>ROUND(IF(Table1_1[[#This Row],[Total_Purchases]]=0,0,(Table1_1[[#This Row],[Total_Spend]]*(Table1_1[[#This Row],[NumWebPurchases]]/Table1_1[[#This Row],[Total_Purchases]]))),2)</f>
        <v>663.26</v>
      </c>
      <c r="AE945">
        <f>ROUND(IF(Table1_1[[#This Row],[Total_Purchases]]=0,0,(Table1_1[[#This Row],[Total_Spend]]*(Table1_1[[#This Row],[NumStorePurchases]]/Table1_1[[#This Row],[Total_Purchases]]))),2)</f>
        <v>589.57000000000005</v>
      </c>
      <c r="AF945">
        <f>ROUND(IF(Table1_1[[#This Row],[Total_Purchases]]=0,0,(Table1_1[[#This Row],[Total_Spend]]*(Table1_1[[#This Row],[NumCatalogPurchases]]/Table1_1[[#This Row],[Total_Purchases]]))),2)</f>
        <v>442.17</v>
      </c>
      <c r="AG9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5" s="6">
        <f ca="1">YEAR(TODAY())-B945</f>
        <v>75</v>
      </c>
      <c r="AI9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45" t="s">
        <v>30</v>
      </c>
    </row>
    <row r="946" spans="1:36" x14ac:dyDescent="0.3">
      <c r="A946">
        <v>4679</v>
      </c>
      <c r="B946">
        <v>1977</v>
      </c>
      <c r="C946" t="s">
        <v>41</v>
      </c>
      <c r="D946" t="s">
        <v>33</v>
      </c>
      <c r="E946">
        <v>78710</v>
      </c>
      <c r="F946">
        <v>0</v>
      </c>
      <c r="G946">
        <v>1</v>
      </c>
      <c r="H946" s="2" t="str">
        <f ca="1">TEXT(Table1_1[[#This Row],[Dt_Customer]],"yyyy-mm-dd")</f>
        <v>2014-05-23</v>
      </c>
      <c r="I946">
        <v>42</v>
      </c>
      <c r="J946">
        <v>721</v>
      </c>
      <c r="K946">
        <v>0</v>
      </c>
      <c r="L946">
        <v>152</v>
      </c>
      <c r="M946">
        <v>119</v>
      </c>
      <c r="N946">
        <v>50</v>
      </c>
      <c r="O946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f>Table1_1[[#This Row],[MntWines]]+Table1_1[[#This Row],[MntFruits]]+Table1_1[[#This Row],[MntMeatProducts]]+Table1_1[[#This Row],[MntFishProducts]]+Table1_1[[#This Row],[MntSweetProducts]]+Table1_1[[#This Row],[MntGoldProds]]</f>
        <v>1092</v>
      </c>
      <c r="AC946">
        <f>Table1_1[[#This Row],[NumWebPurchases]]+Table1_1[[#This Row],[NumCatalogPurchases]]+Table1_1[[#This Row],[NumStorePurchases]]</f>
        <v>25</v>
      </c>
      <c r="AD946">
        <f>ROUND(IF(Table1_1[[#This Row],[Total_Purchases]]=0,0,(Table1_1[[#This Row],[Total_Spend]]*(Table1_1[[#This Row],[NumWebPurchases]]/Table1_1[[#This Row],[Total_Purchases]]))),2)</f>
        <v>305.76</v>
      </c>
      <c r="AE946">
        <f>ROUND(IF(Table1_1[[#This Row],[Total_Purchases]]=0,0,(Table1_1[[#This Row],[Total_Spend]]*(Table1_1[[#This Row],[NumStorePurchases]]/Table1_1[[#This Row],[Total_Purchases]]))),2)</f>
        <v>524.16</v>
      </c>
      <c r="AF946">
        <f>ROUND(IF(Table1_1[[#This Row],[Total_Purchases]]=0,0,(Table1_1[[#This Row],[Total_Spend]]*(Table1_1[[#This Row],[NumCatalogPurchases]]/Table1_1[[#This Row],[Total_Purchases]]))),2)</f>
        <v>262.08</v>
      </c>
      <c r="AG9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6" s="6">
        <f ca="1">YEAR(TODAY())-B946</f>
        <v>49</v>
      </c>
      <c r="AI9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46" t="s">
        <v>30</v>
      </c>
    </row>
    <row r="947" spans="1:36" x14ac:dyDescent="0.3">
      <c r="A947">
        <v>4682</v>
      </c>
      <c r="B947">
        <v>1958</v>
      </c>
      <c r="C947" t="s">
        <v>28</v>
      </c>
      <c r="D947" t="s">
        <v>33</v>
      </c>
      <c r="E947">
        <v>51876</v>
      </c>
      <c r="F947">
        <v>0</v>
      </c>
      <c r="G947">
        <v>0</v>
      </c>
      <c r="H947" s="2" t="str">
        <f ca="1">TEXT(Table1_1[[#This Row],[Dt_Customer]],"yyyy-mm-dd")</f>
        <v>2013-10-15</v>
      </c>
      <c r="I947">
        <v>88</v>
      </c>
      <c r="J947">
        <v>99</v>
      </c>
      <c r="K947">
        <v>27</v>
      </c>
      <c r="L947">
        <v>102</v>
      </c>
      <c r="M947">
        <v>28</v>
      </c>
      <c r="N947">
        <v>48</v>
      </c>
      <c r="O947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f>Table1_1[[#This Row],[MntWines]]+Table1_1[[#This Row],[MntFruits]]+Table1_1[[#This Row],[MntMeatProducts]]+Table1_1[[#This Row],[MntFishProducts]]+Table1_1[[#This Row],[MntSweetProducts]]+Table1_1[[#This Row],[MntGoldProds]]</f>
        <v>310</v>
      </c>
      <c r="AC947">
        <f>Table1_1[[#This Row],[NumWebPurchases]]+Table1_1[[#This Row],[NumCatalogPurchases]]+Table1_1[[#This Row],[NumStorePurchases]]</f>
        <v>12</v>
      </c>
      <c r="AD947">
        <f>ROUND(IF(Table1_1[[#This Row],[Total_Purchases]]=0,0,(Table1_1[[#This Row],[Total_Spend]]*(Table1_1[[#This Row],[NumWebPurchases]]/Table1_1[[#This Row],[Total_Purchases]]))),2)</f>
        <v>51.67</v>
      </c>
      <c r="AE947">
        <f>ROUND(IF(Table1_1[[#This Row],[Total_Purchases]]=0,0,(Table1_1[[#This Row],[Total_Spend]]*(Table1_1[[#This Row],[NumStorePurchases]]/Table1_1[[#This Row],[Total_Purchases]]))),2)</f>
        <v>206.67</v>
      </c>
      <c r="AF947">
        <f>ROUND(IF(Table1_1[[#This Row],[Total_Purchases]]=0,0,(Table1_1[[#This Row],[Total_Spend]]*(Table1_1[[#This Row],[NumCatalogPurchases]]/Table1_1[[#This Row],[Total_Purchases]]))),2)</f>
        <v>51.67</v>
      </c>
      <c r="AG9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7" s="6">
        <f ca="1">YEAR(TODAY())-B947</f>
        <v>68</v>
      </c>
      <c r="AI9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47" t="s">
        <v>39</v>
      </c>
    </row>
    <row r="948" spans="1:36" x14ac:dyDescent="0.3">
      <c r="A948">
        <v>4686</v>
      </c>
      <c r="B948">
        <v>1962</v>
      </c>
      <c r="C948" t="s">
        <v>37</v>
      </c>
      <c r="D948" t="s">
        <v>42</v>
      </c>
      <c r="E948">
        <v>82571</v>
      </c>
      <c r="F948">
        <v>0</v>
      </c>
      <c r="G948">
        <v>0</v>
      </c>
      <c r="H948" s="2" t="str">
        <f ca="1">TEXT(Table1_1[[#This Row],[Dt_Customer]],"yyyy-mm-dd")</f>
        <v>2014-04-02</v>
      </c>
      <c r="I948">
        <v>28</v>
      </c>
      <c r="J948">
        <v>861</v>
      </c>
      <c r="K948">
        <v>31</v>
      </c>
      <c r="L948">
        <v>558</v>
      </c>
      <c r="M948">
        <v>62</v>
      </c>
      <c r="N948">
        <v>95</v>
      </c>
      <c r="O948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f>Table1_1[[#This Row],[MntWines]]+Table1_1[[#This Row],[MntFruits]]+Table1_1[[#This Row],[MntMeatProducts]]+Table1_1[[#This Row],[MntFishProducts]]+Table1_1[[#This Row],[MntSweetProducts]]+Table1_1[[#This Row],[MntGoldProds]]</f>
        <v>1686</v>
      </c>
      <c r="AC948">
        <f>Table1_1[[#This Row],[NumWebPurchases]]+Table1_1[[#This Row],[NumCatalogPurchases]]+Table1_1[[#This Row],[NumStorePurchases]]</f>
        <v>24</v>
      </c>
      <c r="AD948">
        <f>ROUND(IF(Table1_1[[#This Row],[Total_Purchases]]=0,0,(Table1_1[[#This Row],[Total_Spend]]*(Table1_1[[#This Row],[NumWebPurchases]]/Table1_1[[#This Row],[Total_Purchases]]))),2)</f>
        <v>421.5</v>
      </c>
      <c r="AE948">
        <f>ROUND(IF(Table1_1[[#This Row],[Total_Purchases]]=0,0,(Table1_1[[#This Row],[Total_Spend]]*(Table1_1[[#This Row],[NumStorePurchases]]/Table1_1[[#This Row],[Total_Purchases]]))),2)</f>
        <v>913.25</v>
      </c>
      <c r="AF948">
        <f>ROUND(IF(Table1_1[[#This Row],[Total_Purchases]]=0,0,(Table1_1[[#This Row],[Total_Spend]]*(Table1_1[[#This Row],[NumCatalogPurchases]]/Table1_1[[#This Row],[Total_Purchases]]))),2)</f>
        <v>351.25</v>
      </c>
      <c r="AG9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8" s="6">
        <f ca="1">YEAR(TODAY())-B948</f>
        <v>64</v>
      </c>
      <c r="AI9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48" t="s">
        <v>30</v>
      </c>
    </row>
    <row r="949" spans="1:36" x14ac:dyDescent="0.3">
      <c r="A949">
        <v>4687</v>
      </c>
      <c r="B949">
        <v>1958</v>
      </c>
      <c r="C949" t="s">
        <v>41</v>
      </c>
      <c r="D949" t="s">
        <v>33</v>
      </c>
      <c r="E949">
        <v>80739</v>
      </c>
      <c r="F949">
        <v>0</v>
      </c>
      <c r="G949">
        <v>0</v>
      </c>
      <c r="H949" s="2" t="str">
        <f ca="1">TEXT(Table1_1[[#This Row],[Dt_Customer]],"yyyy-mm-dd")</f>
        <v>2013-05-23</v>
      </c>
      <c r="I949">
        <v>92</v>
      </c>
      <c r="J949">
        <v>674</v>
      </c>
      <c r="K949">
        <v>92</v>
      </c>
      <c r="L949">
        <v>736</v>
      </c>
      <c r="M949">
        <v>39</v>
      </c>
      <c r="N949">
        <v>0</v>
      </c>
      <c r="O949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f>Table1_1[[#This Row],[MntWines]]+Table1_1[[#This Row],[MntFruits]]+Table1_1[[#This Row],[MntMeatProducts]]+Table1_1[[#This Row],[MntFishProducts]]+Table1_1[[#This Row],[MntSweetProducts]]+Table1_1[[#This Row],[MntGoldProds]]</f>
        <v>1633</v>
      </c>
      <c r="AC949">
        <f>Table1_1[[#This Row],[NumWebPurchases]]+Table1_1[[#This Row],[NumCatalogPurchases]]+Table1_1[[#This Row],[NumStorePurchases]]</f>
        <v>23</v>
      </c>
      <c r="AD949">
        <f>ROUND(IF(Table1_1[[#This Row],[Total_Purchases]]=0,0,(Table1_1[[#This Row],[Total_Spend]]*(Table1_1[[#This Row],[NumWebPurchases]]/Table1_1[[#This Row],[Total_Purchases]]))),2)</f>
        <v>213</v>
      </c>
      <c r="AE949">
        <f>ROUND(IF(Table1_1[[#This Row],[Total_Purchases]]=0,0,(Table1_1[[#This Row],[Total_Spend]]*(Table1_1[[#This Row],[NumStorePurchases]]/Table1_1[[#This Row],[Total_Purchases]]))),2)</f>
        <v>639</v>
      </c>
      <c r="AF949">
        <f>ROUND(IF(Table1_1[[#This Row],[Total_Purchases]]=0,0,(Table1_1[[#This Row],[Total_Spend]]*(Table1_1[[#This Row],[NumCatalogPurchases]]/Table1_1[[#This Row],[Total_Purchases]]))),2)</f>
        <v>781</v>
      </c>
      <c r="AG9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49" s="6">
        <f ca="1">YEAR(TODAY())-B949</f>
        <v>68</v>
      </c>
      <c r="AI9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49" t="s">
        <v>30</v>
      </c>
    </row>
    <row r="950" spans="1:36" x14ac:dyDescent="0.3">
      <c r="A950">
        <v>4690</v>
      </c>
      <c r="B950">
        <v>1953</v>
      </c>
      <c r="C950" t="s">
        <v>28</v>
      </c>
      <c r="D950" t="s">
        <v>33</v>
      </c>
      <c r="E950">
        <v>50725</v>
      </c>
      <c r="F950">
        <v>0</v>
      </c>
      <c r="G950">
        <v>1</v>
      </c>
      <c r="H950" s="2" t="str">
        <f ca="1">TEXT(Table1_1[[#This Row],[Dt_Customer]],"yyyy-mm-dd")</f>
        <v>2013-02-13</v>
      </c>
      <c r="I950">
        <v>45</v>
      </c>
      <c r="J950">
        <v>443</v>
      </c>
      <c r="K950">
        <v>10</v>
      </c>
      <c r="L950">
        <v>75</v>
      </c>
      <c r="M950">
        <v>0</v>
      </c>
      <c r="N950">
        <v>10</v>
      </c>
      <c r="O950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f>Table1_1[[#This Row],[MntWines]]+Table1_1[[#This Row],[MntFruits]]+Table1_1[[#This Row],[MntMeatProducts]]+Table1_1[[#This Row],[MntFishProducts]]+Table1_1[[#This Row],[MntSweetProducts]]+Table1_1[[#This Row],[MntGoldProds]]</f>
        <v>586</v>
      </c>
      <c r="AC950">
        <f>Table1_1[[#This Row],[NumWebPurchases]]+Table1_1[[#This Row],[NumCatalogPurchases]]+Table1_1[[#This Row],[NumStorePurchases]]</f>
        <v>17</v>
      </c>
      <c r="AD950">
        <f>ROUND(IF(Table1_1[[#This Row],[Total_Purchases]]=0,0,(Table1_1[[#This Row],[Total_Spend]]*(Table1_1[[#This Row],[NumWebPurchases]]/Table1_1[[#This Row],[Total_Purchases]]))),2)</f>
        <v>275.76</v>
      </c>
      <c r="AE950">
        <f>ROUND(IF(Table1_1[[#This Row],[Total_Purchases]]=0,0,(Table1_1[[#This Row],[Total_Spend]]*(Table1_1[[#This Row],[NumStorePurchases]]/Table1_1[[#This Row],[Total_Purchases]]))),2)</f>
        <v>275.76</v>
      </c>
      <c r="AF950">
        <f>ROUND(IF(Table1_1[[#This Row],[Total_Purchases]]=0,0,(Table1_1[[#This Row],[Total_Spend]]*(Table1_1[[#This Row],[NumCatalogPurchases]]/Table1_1[[#This Row],[Total_Purchases]]))),2)</f>
        <v>34.47</v>
      </c>
      <c r="AG9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50" s="6">
        <f ca="1">YEAR(TODAY())-B950</f>
        <v>73</v>
      </c>
      <c r="AI9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50" t="s">
        <v>32</v>
      </c>
    </row>
    <row r="951" spans="1:36" x14ac:dyDescent="0.3">
      <c r="A951">
        <v>4692</v>
      </c>
      <c r="B951">
        <v>1976</v>
      </c>
      <c r="C951" t="s">
        <v>28</v>
      </c>
      <c r="D951" t="s">
        <v>33</v>
      </c>
      <c r="E951">
        <v>7500</v>
      </c>
      <c r="F951">
        <v>1</v>
      </c>
      <c r="G951">
        <v>0</v>
      </c>
      <c r="H951" s="2" t="str">
        <f ca="1">TEXT(Table1_1[[#This Row],[Dt_Customer]],"yyyy-mm-dd")</f>
        <v>2012-08-01</v>
      </c>
      <c r="I951">
        <v>19</v>
      </c>
      <c r="J951">
        <v>7</v>
      </c>
      <c r="K951">
        <v>0</v>
      </c>
      <c r="L951">
        <v>12</v>
      </c>
      <c r="M951">
        <v>13</v>
      </c>
      <c r="N951">
        <v>7</v>
      </c>
      <c r="O951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951">
        <f>Table1_1[[#This Row],[NumWebPurchases]]+Table1_1[[#This Row],[NumCatalogPurchases]]+Table1_1[[#This Row],[NumStorePurchases]]</f>
        <v>7</v>
      </c>
      <c r="AD951">
        <f>ROUND(IF(Table1_1[[#This Row],[Total_Purchases]]=0,0,(Table1_1[[#This Row],[Total_Spend]]*(Table1_1[[#This Row],[NumWebPurchases]]/Table1_1[[#This Row],[Total_Purchases]]))),2)</f>
        <v>40.57</v>
      </c>
      <c r="AE951">
        <f>ROUND(IF(Table1_1[[#This Row],[Total_Purchases]]=0,0,(Table1_1[[#This Row],[Total_Spend]]*(Table1_1[[#This Row],[NumStorePurchases]]/Table1_1[[#This Row],[Total_Purchases]]))),2)</f>
        <v>20.29</v>
      </c>
      <c r="AF951">
        <f>ROUND(IF(Table1_1[[#This Row],[Total_Purchases]]=0,0,(Table1_1[[#This Row],[Total_Spend]]*(Table1_1[[#This Row],[NumCatalogPurchases]]/Table1_1[[#This Row],[Total_Purchases]]))),2)</f>
        <v>10.14</v>
      </c>
      <c r="AG9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51" s="6">
        <f ca="1">YEAR(TODAY())-B951</f>
        <v>50</v>
      </c>
      <c r="AI9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51" t="s">
        <v>36</v>
      </c>
    </row>
    <row r="952" spans="1:36" x14ac:dyDescent="0.3">
      <c r="A952">
        <v>4697</v>
      </c>
      <c r="B952">
        <v>1949</v>
      </c>
      <c r="C952" t="s">
        <v>41</v>
      </c>
      <c r="D952" t="s">
        <v>29</v>
      </c>
      <c r="E952">
        <v>35416</v>
      </c>
      <c r="F952">
        <v>0</v>
      </c>
      <c r="G952">
        <v>0</v>
      </c>
      <c r="H952" s="2" t="str">
        <f ca="1">TEXT(Table1_1[[#This Row],[Dt_Customer]],"yyyy-mm-dd")</f>
        <v>2013-06-13</v>
      </c>
      <c r="I952">
        <v>62</v>
      </c>
      <c r="J952">
        <v>248</v>
      </c>
      <c r="K952">
        <v>3</v>
      </c>
      <c r="L952">
        <v>81</v>
      </c>
      <c r="M952">
        <v>4</v>
      </c>
      <c r="N952">
        <v>3</v>
      </c>
      <c r="O95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f>Table1_1[[#This Row],[MntWines]]+Table1_1[[#This Row],[MntFruits]]+Table1_1[[#This Row],[MntMeatProducts]]+Table1_1[[#This Row],[MntFishProducts]]+Table1_1[[#This Row],[MntSweetProducts]]+Table1_1[[#This Row],[MntGoldProds]]</f>
        <v>390</v>
      </c>
      <c r="AC952">
        <f>Table1_1[[#This Row],[NumWebPurchases]]+Table1_1[[#This Row],[NumCatalogPurchases]]+Table1_1[[#This Row],[NumStorePurchases]]</f>
        <v>13</v>
      </c>
      <c r="AD952">
        <f>ROUND(IF(Table1_1[[#This Row],[Total_Purchases]]=0,0,(Table1_1[[#This Row],[Total_Spend]]*(Table1_1[[#This Row],[NumWebPurchases]]/Table1_1[[#This Row],[Total_Purchases]]))),2)</f>
        <v>210</v>
      </c>
      <c r="AE952">
        <f>ROUND(IF(Table1_1[[#This Row],[Total_Purchases]]=0,0,(Table1_1[[#This Row],[Total_Spend]]*(Table1_1[[#This Row],[NumStorePurchases]]/Table1_1[[#This Row],[Total_Purchases]]))),2)</f>
        <v>150</v>
      </c>
      <c r="AF952">
        <f>ROUND(IF(Table1_1[[#This Row],[Total_Purchases]]=0,0,(Table1_1[[#This Row],[Total_Spend]]*(Table1_1[[#This Row],[NumCatalogPurchases]]/Table1_1[[#This Row],[Total_Purchases]]))),2)</f>
        <v>30</v>
      </c>
      <c r="AG9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52" s="6">
        <f ca="1">YEAR(TODAY())-B952</f>
        <v>77</v>
      </c>
      <c r="AI9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52" t="s">
        <v>43</v>
      </c>
    </row>
    <row r="953" spans="1:36" x14ac:dyDescent="0.3">
      <c r="A953">
        <v>4698</v>
      </c>
      <c r="B953">
        <v>1983</v>
      </c>
      <c r="C953" t="s">
        <v>37</v>
      </c>
      <c r="D953" t="s">
        <v>33</v>
      </c>
      <c r="E953">
        <v>50150</v>
      </c>
      <c r="F953">
        <v>0</v>
      </c>
      <c r="G953">
        <v>0</v>
      </c>
      <c r="H953" s="2" t="str">
        <f ca="1">TEXT(Table1_1[[#This Row],[Dt_Customer]],"yyyy-mm-dd")</f>
        <v>2013-06-20</v>
      </c>
      <c r="I953">
        <v>32</v>
      </c>
      <c r="J953">
        <v>135</v>
      </c>
      <c r="K953">
        <v>46</v>
      </c>
      <c r="L953">
        <v>92</v>
      </c>
      <c r="M953">
        <v>65</v>
      </c>
      <c r="N953">
        <v>61</v>
      </c>
      <c r="O953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f>Table1_1[[#This Row],[MntWines]]+Table1_1[[#This Row],[MntFruits]]+Table1_1[[#This Row],[MntMeatProducts]]+Table1_1[[#This Row],[MntFishProducts]]+Table1_1[[#This Row],[MntSweetProducts]]+Table1_1[[#This Row],[MntGoldProds]]</f>
        <v>410</v>
      </c>
      <c r="AC953">
        <f>Table1_1[[#This Row],[NumWebPurchases]]+Table1_1[[#This Row],[NumCatalogPurchases]]+Table1_1[[#This Row],[NumStorePurchases]]</f>
        <v>14</v>
      </c>
      <c r="AD953">
        <f>ROUND(IF(Table1_1[[#This Row],[Total_Purchases]]=0,0,(Table1_1[[#This Row],[Total_Spend]]*(Table1_1[[#This Row],[NumWebPurchases]]/Table1_1[[#This Row],[Total_Purchases]]))),2)</f>
        <v>146.43</v>
      </c>
      <c r="AE953">
        <f>ROUND(IF(Table1_1[[#This Row],[Total_Purchases]]=0,0,(Table1_1[[#This Row],[Total_Spend]]*(Table1_1[[#This Row],[NumStorePurchases]]/Table1_1[[#This Row],[Total_Purchases]]))),2)</f>
        <v>205</v>
      </c>
      <c r="AF953">
        <f>ROUND(IF(Table1_1[[#This Row],[Total_Purchases]]=0,0,(Table1_1[[#This Row],[Total_Spend]]*(Table1_1[[#This Row],[NumCatalogPurchases]]/Table1_1[[#This Row],[Total_Purchases]]))),2)</f>
        <v>58.57</v>
      </c>
      <c r="AG9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53" s="6">
        <f ca="1">YEAR(TODAY())-B953</f>
        <v>43</v>
      </c>
      <c r="AI9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53" t="s">
        <v>30</v>
      </c>
    </row>
    <row r="954" spans="1:36" x14ac:dyDescent="0.3">
      <c r="A954">
        <v>4702</v>
      </c>
      <c r="B954">
        <v>1964</v>
      </c>
      <c r="C954" t="s">
        <v>28</v>
      </c>
      <c r="D954" t="s">
        <v>31</v>
      </c>
      <c r="E954">
        <v>61839</v>
      </c>
      <c r="F954">
        <v>0</v>
      </c>
      <c r="G954">
        <v>0</v>
      </c>
      <c r="H954" s="2" t="str">
        <f ca="1">TEXT(Table1_1[[#This Row],[Dt_Customer]],"yyyy-mm-dd")</f>
        <v>2012-08-12</v>
      </c>
      <c r="I954">
        <v>20</v>
      </c>
      <c r="J954">
        <v>1000</v>
      </c>
      <c r="K954">
        <v>155</v>
      </c>
      <c r="L954">
        <v>379</v>
      </c>
      <c r="M954">
        <v>224</v>
      </c>
      <c r="N954">
        <v>17</v>
      </c>
      <c r="O954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f>Table1_1[[#This Row],[MntWines]]+Table1_1[[#This Row],[MntFruits]]+Table1_1[[#This Row],[MntMeatProducts]]+Table1_1[[#This Row],[MntFishProducts]]+Table1_1[[#This Row],[MntSweetProducts]]+Table1_1[[#This Row],[MntGoldProds]]</f>
        <v>1895</v>
      </c>
      <c r="AC954">
        <f>Table1_1[[#This Row],[NumWebPurchases]]+Table1_1[[#This Row],[NumCatalogPurchases]]+Table1_1[[#This Row],[NumStorePurchases]]</f>
        <v>16</v>
      </c>
      <c r="AD954">
        <f>ROUND(IF(Table1_1[[#This Row],[Total_Purchases]]=0,0,(Table1_1[[#This Row],[Total_Spend]]*(Table1_1[[#This Row],[NumWebPurchases]]/Table1_1[[#This Row],[Total_Purchases]]))),2)</f>
        <v>473.75</v>
      </c>
      <c r="AE954">
        <f>ROUND(IF(Table1_1[[#This Row],[Total_Purchases]]=0,0,(Table1_1[[#This Row],[Total_Spend]]*(Table1_1[[#This Row],[NumStorePurchases]]/Table1_1[[#This Row],[Total_Purchases]]))),2)</f>
        <v>473.75</v>
      </c>
      <c r="AF954">
        <f>ROUND(IF(Table1_1[[#This Row],[Total_Purchases]]=0,0,(Table1_1[[#This Row],[Total_Spend]]*(Table1_1[[#This Row],[NumCatalogPurchases]]/Table1_1[[#This Row],[Total_Purchases]]))),2)</f>
        <v>947.5</v>
      </c>
      <c r="AG9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54" s="6">
        <f ca="1">YEAR(TODAY())-B954</f>
        <v>62</v>
      </c>
      <c r="AI9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54" t="s">
        <v>30</v>
      </c>
    </row>
    <row r="955" spans="1:36" x14ac:dyDescent="0.3">
      <c r="A955">
        <v>4706</v>
      </c>
      <c r="B955">
        <v>1966</v>
      </c>
      <c r="C955" t="s">
        <v>28</v>
      </c>
      <c r="D955" t="s">
        <v>31</v>
      </c>
      <c r="E955">
        <v>34704</v>
      </c>
      <c r="F955">
        <v>0</v>
      </c>
      <c r="G955">
        <v>1</v>
      </c>
      <c r="H955" s="2" t="str">
        <f ca="1">TEXT(Table1_1[[#This Row],[Dt_Customer]],"yyyy-mm-dd")</f>
        <v>2013-04-27</v>
      </c>
      <c r="I955">
        <v>65</v>
      </c>
      <c r="J955">
        <v>29</v>
      </c>
      <c r="K955">
        <v>0</v>
      </c>
      <c r="L955">
        <v>5</v>
      </c>
      <c r="M955">
        <v>0</v>
      </c>
      <c r="N955">
        <v>1</v>
      </c>
      <c r="O955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955">
        <f>Table1_1[[#This Row],[NumWebPurchases]]+Table1_1[[#This Row],[NumCatalogPurchases]]+Table1_1[[#This Row],[NumStorePurchases]]</f>
        <v>4</v>
      </c>
      <c r="AD955">
        <f>ROUND(IF(Table1_1[[#This Row],[Total_Purchases]]=0,0,(Table1_1[[#This Row],[Total_Spend]]*(Table1_1[[#This Row],[NumWebPurchases]]/Table1_1[[#This Row],[Total_Purchases]]))),2)</f>
        <v>10</v>
      </c>
      <c r="AE955">
        <f>ROUND(IF(Table1_1[[#This Row],[Total_Purchases]]=0,0,(Table1_1[[#This Row],[Total_Spend]]*(Table1_1[[#This Row],[NumStorePurchases]]/Table1_1[[#This Row],[Total_Purchases]]))),2)</f>
        <v>30</v>
      </c>
      <c r="AF955">
        <f>ROUND(IF(Table1_1[[#This Row],[Total_Purchases]]=0,0,(Table1_1[[#This Row],[Total_Spend]]*(Table1_1[[#This Row],[NumCatalogPurchases]]/Table1_1[[#This Row],[Total_Purchases]]))),2)</f>
        <v>0</v>
      </c>
      <c r="AG9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55" s="6">
        <f ca="1">YEAR(TODAY())-B955</f>
        <v>60</v>
      </c>
      <c r="AI9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55" t="s">
        <v>32</v>
      </c>
    </row>
    <row r="956" spans="1:36" x14ac:dyDescent="0.3">
      <c r="A956">
        <v>4712</v>
      </c>
      <c r="B956">
        <v>1991</v>
      </c>
      <c r="C956" t="s">
        <v>38</v>
      </c>
      <c r="D956" t="s">
        <v>35</v>
      </c>
      <c r="E956">
        <v>20193</v>
      </c>
      <c r="F956">
        <v>0</v>
      </c>
      <c r="G956">
        <v>0</v>
      </c>
      <c r="H956" s="2" t="str">
        <f ca="1">TEXT(Table1_1[[#This Row],[Dt_Customer]],"yyyy-mm-dd")</f>
        <v>2012-11-28</v>
      </c>
      <c r="I956">
        <v>18</v>
      </c>
      <c r="J956">
        <v>8</v>
      </c>
      <c r="K956">
        <v>8</v>
      </c>
      <c r="L956">
        <v>22</v>
      </c>
      <c r="M956">
        <v>24</v>
      </c>
      <c r="N956">
        <v>11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f>Table1_1[[#This Row],[MntWines]]+Table1_1[[#This Row],[MntFruits]]+Table1_1[[#This Row],[MntMeatProducts]]+Table1_1[[#This Row],[MntFishProducts]]+Table1_1[[#This Row],[MntSweetProducts]]+Table1_1[[#This Row],[MntGoldProds]]</f>
        <v>82</v>
      </c>
      <c r="AC956">
        <f>Table1_1[[#This Row],[NumWebPurchases]]+Table1_1[[#This Row],[NumCatalogPurchases]]+Table1_1[[#This Row],[NumStorePurchases]]</f>
        <v>6</v>
      </c>
      <c r="AD956">
        <f>ROUND(IF(Table1_1[[#This Row],[Total_Purchases]]=0,0,(Table1_1[[#This Row],[Total_Spend]]*(Table1_1[[#This Row],[NumWebPurchases]]/Table1_1[[#This Row],[Total_Purchases]]))),2)</f>
        <v>13.67</v>
      </c>
      <c r="AE956">
        <f>ROUND(IF(Table1_1[[#This Row],[Total_Purchases]]=0,0,(Table1_1[[#This Row],[Total_Spend]]*(Table1_1[[#This Row],[NumStorePurchases]]/Table1_1[[#This Row],[Total_Purchases]]))),2)</f>
        <v>54.67</v>
      </c>
      <c r="AF956">
        <f>ROUND(IF(Table1_1[[#This Row],[Total_Purchases]]=0,0,(Table1_1[[#This Row],[Total_Spend]]*(Table1_1[[#This Row],[NumCatalogPurchases]]/Table1_1[[#This Row],[Total_Purchases]]))),2)</f>
        <v>13.67</v>
      </c>
      <c r="AG9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56" s="6">
        <f ca="1">YEAR(TODAY())-B956</f>
        <v>35</v>
      </c>
      <c r="AI9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956" t="s">
        <v>30</v>
      </c>
    </row>
    <row r="957" spans="1:36" x14ac:dyDescent="0.3">
      <c r="A957">
        <v>4713</v>
      </c>
      <c r="B957">
        <v>1979</v>
      </c>
      <c r="C957" t="s">
        <v>37</v>
      </c>
      <c r="D957" t="s">
        <v>33</v>
      </c>
      <c r="E957">
        <v>31605</v>
      </c>
      <c r="F957">
        <v>1</v>
      </c>
      <c r="G957">
        <v>0</v>
      </c>
      <c r="H957" s="2" t="str">
        <f ca="1">TEXT(Table1_1[[#This Row],[Dt_Customer]],"yyyy-mm-dd")</f>
        <v>2012-11-22</v>
      </c>
      <c r="I957">
        <v>15</v>
      </c>
      <c r="J957">
        <v>74</v>
      </c>
      <c r="K957">
        <v>0</v>
      </c>
      <c r="L957">
        <v>42</v>
      </c>
      <c r="M957">
        <v>2</v>
      </c>
      <c r="N957">
        <v>1</v>
      </c>
      <c r="O957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f>Table1_1[[#This Row],[MntWines]]+Table1_1[[#This Row],[MntFruits]]+Table1_1[[#This Row],[MntMeatProducts]]+Table1_1[[#This Row],[MntFishProducts]]+Table1_1[[#This Row],[MntSweetProducts]]+Table1_1[[#This Row],[MntGoldProds]]</f>
        <v>125</v>
      </c>
      <c r="AC957">
        <f>Table1_1[[#This Row],[NumWebPurchases]]+Table1_1[[#This Row],[NumCatalogPurchases]]+Table1_1[[#This Row],[NumStorePurchases]]</f>
        <v>7</v>
      </c>
      <c r="AD957">
        <f>ROUND(IF(Table1_1[[#This Row],[Total_Purchases]]=0,0,(Table1_1[[#This Row],[Total_Spend]]*(Table1_1[[#This Row],[NumWebPurchases]]/Table1_1[[#This Row],[Total_Purchases]]))),2)</f>
        <v>35.71</v>
      </c>
      <c r="AE957">
        <f>ROUND(IF(Table1_1[[#This Row],[Total_Purchases]]=0,0,(Table1_1[[#This Row],[Total_Spend]]*(Table1_1[[#This Row],[NumStorePurchases]]/Table1_1[[#This Row],[Total_Purchases]]))),2)</f>
        <v>71.430000000000007</v>
      </c>
      <c r="AF957">
        <f>ROUND(IF(Table1_1[[#This Row],[Total_Purchases]]=0,0,(Table1_1[[#This Row],[Total_Spend]]*(Table1_1[[#This Row],[NumCatalogPurchases]]/Table1_1[[#This Row],[Total_Purchases]]))),2)</f>
        <v>17.86</v>
      </c>
      <c r="AG9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57" s="6">
        <f ca="1">YEAR(TODAY())-B957</f>
        <v>47</v>
      </c>
      <c r="AI9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57" t="s">
        <v>30</v>
      </c>
    </row>
    <row r="958" spans="1:36" x14ac:dyDescent="0.3">
      <c r="A958">
        <v>4725</v>
      </c>
      <c r="B958">
        <v>1950</v>
      </c>
      <c r="C958" t="s">
        <v>37</v>
      </c>
      <c r="D958" t="s">
        <v>35</v>
      </c>
      <c r="E958">
        <v>50616</v>
      </c>
      <c r="F958">
        <v>0</v>
      </c>
      <c r="G958">
        <v>1</v>
      </c>
      <c r="H958" s="2" t="str">
        <f ca="1">TEXT(Table1_1[[#This Row],[Dt_Customer]],"yyyy-mm-dd")</f>
        <v>2014-04-13</v>
      </c>
      <c r="I958">
        <v>71</v>
      </c>
      <c r="J958">
        <v>30</v>
      </c>
      <c r="K958">
        <v>2</v>
      </c>
      <c r="L958">
        <v>25</v>
      </c>
      <c r="M958">
        <v>0</v>
      </c>
      <c r="N958">
        <v>1</v>
      </c>
      <c r="O958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958">
        <f>Table1_1[[#This Row],[NumWebPurchases]]+Table1_1[[#This Row],[NumCatalogPurchases]]+Table1_1[[#This Row],[NumStorePurchases]]</f>
        <v>6</v>
      </c>
      <c r="AD958">
        <f>ROUND(IF(Table1_1[[#This Row],[Total_Purchases]]=0,0,(Table1_1[[#This Row],[Total_Spend]]*(Table1_1[[#This Row],[NumWebPurchases]]/Table1_1[[#This Row],[Total_Purchases]]))),2)</f>
        <v>11.17</v>
      </c>
      <c r="AE958">
        <f>ROUND(IF(Table1_1[[#This Row],[Total_Purchases]]=0,0,(Table1_1[[#This Row],[Total_Spend]]*(Table1_1[[#This Row],[NumStorePurchases]]/Table1_1[[#This Row],[Total_Purchases]]))),2)</f>
        <v>44.67</v>
      </c>
      <c r="AF958">
        <f>ROUND(IF(Table1_1[[#This Row],[Total_Purchases]]=0,0,(Table1_1[[#This Row],[Total_Spend]]*(Table1_1[[#This Row],[NumCatalogPurchases]]/Table1_1[[#This Row],[Total_Purchases]]))),2)</f>
        <v>11.17</v>
      </c>
      <c r="AG9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58" s="6">
        <f ca="1">YEAR(TODAY())-B958</f>
        <v>76</v>
      </c>
      <c r="AI9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58" t="s">
        <v>30</v>
      </c>
    </row>
    <row r="959" spans="1:36" x14ac:dyDescent="0.3">
      <c r="A959">
        <v>4741</v>
      </c>
      <c r="B959">
        <v>1974</v>
      </c>
      <c r="C959" t="s">
        <v>38</v>
      </c>
      <c r="D959" t="s">
        <v>33</v>
      </c>
      <c r="E959">
        <v>65463</v>
      </c>
      <c r="F959">
        <v>1</v>
      </c>
      <c r="G959">
        <v>0</v>
      </c>
      <c r="H959" s="2" t="str">
        <f ca="1">TEXT(Table1_1[[#This Row],[Dt_Customer]],"yyyy-mm-dd")</f>
        <v>2014-01-30</v>
      </c>
      <c r="I959">
        <v>17</v>
      </c>
      <c r="J959">
        <v>391</v>
      </c>
      <c r="K959">
        <v>32</v>
      </c>
      <c r="L959">
        <v>70</v>
      </c>
      <c r="M959">
        <v>21</v>
      </c>
      <c r="N959">
        <v>32</v>
      </c>
      <c r="O959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f>Table1_1[[#This Row],[MntWines]]+Table1_1[[#This Row],[MntFruits]]+Table1_1[[#This Row],[MntMeatProducts]]+Table1_1[[#This Row],[MntFishProducts]]+Table1_1[[#This Row],[MntSweetProducts]]+Table1_1[[#This Row],[MntGoldProds]]</f>
        <v>562</v>
      </c>
      <c r="AC959">
        <f>Table1_1[[#This Row],[NumWebPurchases]]+Table1_1[[#This Row],[NumCatalogPurchases]]+Table1_1[[#This Row],[NumStorePurchases]]</f>
        <v>17</v>
      </c>
      <c r="AD959">
        <f>ROUND(IF(Table1_1[[#This Row],[Total_Purchases]]=0,0,(Table1_1[[#This Row],[Total_Spend]]*(Table1_1[[#This Row],[NumWebPurchases]]/Table1_1[[#This Row],[Total_Purchases]]))),2)</f>
        <v>198.35</v>
      </c>
      <c r="AE959">
        <f>ROUND(IF(Table1_1[[#This Row],[Total_Purchases]]=0,0,(Table1_1[[#This Row],[Total_Spend]]*(Table1_1[[#This Row],[NumStorePurchases]]/Table1_1[[#This Row],[Total_Purchases]]))),2)</f>
        <v>297.52999999999997</v>
      </c>
      <c r="AF959">
        <f>ROUND(IF(Table1_1[[#This Row],[Total_Purchases]]=0,0,(Table1_1[[#This Row],[Total_Spend]]*(Table1_1[[#This Row],[NumCatalogPurchases]]/Table1_1[[#This Row],[Total_Purchases]]))),2)</f>
        <v>66.12</v>
      </c>
      <c r="AG9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59" s="6">
        <f ca="1">YEAR(TODAY())-B959</f>
        <v>52</v>
      </c>
      <c r="AI9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59" t="s">
        <v>30</v>
      </c>
    </row>
    <row r="960" spans="1:36" x14ac:dyDescent="0.3">
      <c r="A960">
        <v>4743</v>
      </c>
      <c r="B960">
        <v>1969</v>
      </c>
      <c r="C960" t="s">
        <v>37</v>
      </c>
      <c r="D960" t="s">
        <v>33</v>
      </c>
      <c r="E960">
        <v>56242</v>
      </c>
      <c r="F960">
        <v>0</v>
      </c>
      <c r="G960">
        <v>1</v>
      </c>
      <c r="H960" s="2" t="str">
        <f ca="1">TEXT(Table1_1[[#This Row],[Dt_Customer]],"yyyy-mm-dd")</f>
        <v>2013-03-03</v>
      </c>
      <c r="I960">
        <v>72</v>
      </c>
      <c r="J960">
        <v>689</v>
      </c>
      <c r="K960">
        <v>8</v>
      </c>
      <c r="L960">
        <v>167</v>
      </c>
      <c r="M960">
        <v>11</v>
      </c>
      <c r="N960">
        <v>8</v>
      </c>
      <c r="O960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f>Table1_1[[#This Row],[MntWines]]+Table1_1[[#This Row],[MntFruits]]+Table1_1[[#This Row],[MntMeatProducts]]+Table1_1[[#This Row],[MntFishProducts]]+Table1_1[[#This Row],[MntSweetProducts]]+Table1_1[[#This Row],[MntGoldProds]]</f>
        <v>971</v>
      </c>
      <c r="AC960">
        <f>Table1_1[[#This Row],[NumWebPurchases]]+Table1_1[[#This Row],[NumCatalogPurchases]]+Table1_1[[#This Row],[NumStorePurchases]]</f>
        <v>23</v>
      </c>
      <c r="AD960">
        <f>ROUND(IF(Table1_1[[#This Row],[Total_Purchases]]=0,0,(Table1_1[[#This Row],[Total_Spend]]*(Table1_1[[#This Row],[NumWebPurchases]]/Table1_1[[#This Row],[Total_Purchases]]))),2)</f>
        <v>337.74</v>
      </c>
      <c r="AE960">
        <f>ROUND(IF(Table1_1[[#This Row],[Total_Purchases]]=0,0,(Table1_1[[#This Row],[Total_Spend]]*(Table1_1[[#This Row],[NumStorePurchases]]/Table1_1[[#This Row],[Total_Purchases]]))),2)</f>
        <v>464.39</v>
      </c>
      <c r="AF960">
        <f>ROUND(IF(Table1_1[[#This Row],[Total_Purchases]]=0,0,(Table1_1[[#This Row],[Total_Spend]]*(Table1_1[[#This Row],[NumCatalogPurchases]]/Table1_1[[#This Row],[Total_Purchases]]))),2)</f>
        <v>168.87</v>
      </c>
      <c r="AG9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0" s="6">
        <f ca="1">YEAR(TODAY())-B960</f>
        <v>57</v>
      </c>
      <c r="AI9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60" t="s">
        <v>34</v>
      </c>
    </row>
    <row r="961" spans="1:36" x14ac:dyDescent="0.3">
      <c r="A961">
        <v>4749</v>
      </c>
      <c r="B961">
        <v>1968</v>
      </c>
      <c r="C961" t="s">
        <v>28</v>
      </c>
      <c r="D961" t="s">
        <v>35</v>
      </c>
      <c r="E961">
        <v>58554</v>
      </c>
      <c r="F961">
        <v>1</v>
      </c>
      <c r="G961">
        <v>1</v>
      </c>
      <c r="H961" s="2" t="str">
        <f ca="1">TEXT(Table1_1[[#This Row],[Dt_Customer]],"yyyy-mm-dd")</f>
        <v>2012-09-26</v>
      </c>
      <c r="I961">
        <v>55</v>
      </c>
      <c r="J961">
        <v>368</v>
      </c>
      <c r="K961">
        <v>24</v>
      </c>
      <c r="L961">
        <v>68</v>
      </c>
      <c r="M961">
        <v>38</v>
      </c>
      <c r="N961">
        <v>0</v>
      </c>
      <c r="O961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f>Table1_1[[#This Row],[MntWines]]+Table1_1[[#This Row],[MntFruits]]+Table1_1[[#This Row],[MntMeatProducts]]+Table1_1[[#This Row],[MntFishProducts]]+Table1_1[[#This Row],[MntSweetProducts]]+Table1_1[[#This Row],[MntGoldProds]]</f>
        <v>586</v>
      </c>
      <c r="AC961">
        <f>Table1_1[[#This Row],[NumWebPurchases]]+Table1_1[[#This Row],[NumCatalogPurchases]]+Table1_1[[#This Row],[NumStorePurchases]]</f>
        <v>16</v>
      </c>
      <c r="AD961">
        <f>ROUND(IF(Table1_1[[#This Row],[Total_Purchases]]=0,0,(Table1_1[[#This Row],[Total_Spend]]*(Table1_1[[#This Row],[NumWebPurchases]]/Table1_1[[#This Row],[Total_Purchases]]))),2)</f>
        <v>293</v>
      </c>
      <c r="AE961">
        <f>ROUND(IF(Table1_1[[#This Row],[Total_Purchases]]=0,0,(Table1_1[[#This Row],[Total_Spend]]*(Table1_1[[#This Row],[NumStorePurchases]]/Table1_1[[#This Row],[Total_Purchases]]))),2)</f>
        <v>219.75</v>
      </c>
      <c r="AF961">
        <f>ROUND(IF(Table1_1[[#This Row],[Total_Purchases]]=0,0,(Table1_1[[#This Row],[Total_Spend]]*(Table1_1[[#This Row],[NumCatalogPurchases]]/Table1_1[[#This Row],[Total_Purchases]]))),2)</f>
        <v>73.25</v>
      </c>
      <c r="AG9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1" s="6">
        <f ca="1">YEAR(TODAY())-B961</f>
        <v>58</v>
      </c>
      <c r="AI9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61" t="s">
        <v>40</v>
      </c>
    </row>
    <row r="962" spans="1:36" x14ac:dyDescent="0.3">
      <c r="A962">
        <v>4754</v>
      </c>
      <c r="B962">
        <v>1966</v>
      </c>
      <c r="C962" t="s">
        <v>41</v>
      </c>
      <c r="D962" t="s">
        <v>33</v>
      </c>
      <c r="E962">
        <v>33585</v>
      </c>
      <c r="F962">
        <v>0</v>
      </c>
      <c r="G962">
        <v>1</v>
      </c>
      <c r="H962" s="2" t="str">
        <f ca="1">TEXT(Table1_1[[#This Row],[Dt_Customer]],"yyyy-mm-dd")</f>
        <v>2013-09-25</v>
      </c>
      <c r="I962">
        <v>91</v>
      </c>
      <c r="J962">
        <v>30</v>
      </c>
      <c r="K962">
        <v>11</v>
      </c>
      <c r="L962">
        <v>33</v>
      </c>
      <c r="M962">
        <v>13</v>
      </c>
      <c r="N962">
        <v>6</v>
      </c>
      <c r="O96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f>Table1_1[[#This Row],[MntWines]]+Table1_1[[#This Row],[MntFruits]]+Table1_1[[#This Row],[MntMeatProducts]]+Table1_1[[#This Row],[MntFishProducts]]+Table1_1[[#This Row],[MntSweetProducts]]+Table1_1[[#This Row],[MntGoldProds]]</f>
        <v>122</v>
      </c>
      <c r="AC962">
        <f>Table1_1[[#This Row],[NumWebPurchases]]+Table1_1[[#This Row],[NumCatalogPurchases]]+Table1_1[[#This Row],[NumStorePurchases]]</f>
        <v>6</v>
      </c>
      <c r="AD962">
        <f>ROUND(IF(Table1_1[[#This Row],[Total_Purchases]]=0,0,(Table1_1[[#This Row],[Total_Spend]]*(Table1_1[[#This Row],[NumWebPurchases]]/Table1_1[[#This Row],[Total_Purchases]]))),2)</f>
        <v>40.67</v>
      </c>
      <c r="AE962">
        <f>ROUND(IF(Table1_1[[#This Row],[Total_Purchases]]=0,0,(Table1_1[[#This Row],[Total_Spend]]*(Table1_1[[#This Row],[NumStorePurchases]]/Table1_1[[#This Row],[Total_Purchases]]))),2)</f>
        <v>81.33</v>
      </c>
      <c r="AF962">
        <f>ROUND(IF(Table1_1[[#This Row],[Total_Purchases]]=0,0,(Table1_1[[#This Row],[Total_Spend]]*(Table1_1[[#This Row],[NumCatalogPurchases]]/Table1_1[[#This Row],[Total_Purchases]]))),2)</f>
        <v>0</v>
      </c>
      <c r="AG9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62" s="6">
        <f ca="1">YEAR(TODAY())-B962</f>
        <v>60</v>
      </c>
      <c r="AI9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62" t="s">
        <v>30</v>
      </c>
    </row>
    <row r="963" spans="1:36" x14ac:dyDescent="0.3">
      <c r="A963">
        <v>4756</v>
      </c>
      <c r="B963">
        <v>1952</v>
      </c>
      <c r="C963" t="s">
        <v>38</v>
      </c>
      <c r="D963" t="s">
        <v>29</v>
      </c>
      <c r="E963">
        <v>63998</v>
      </c>
      <c r="F963">
        <v>0</v>
      </c>
      <c r="G963">
        <v>0</v>
      </c>
      <c r="H963" s="2" t="str">
        <f ca="1">TEXT(Table1_1[[#This Row],[Dt_Customer]],"yyyy-mm-dd")</f>
        <v>2013-12-20</v>
      </c>
      <c r="I963">
        <v>42</v>
      </c>
      <c r="J963">
        <v>176</v>
      </c>
      <c r="K963">
        <v>29</v>
      </c>
      <c r="L963">
        <v>818</v>
      </c>
      <c r="M963">
        <v>0</v>
      </c>
      <c r="N963">
        <v>33</v>
      </c>
      <c r="O963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f>Table1_1[[#This Row],[MntWines]]+Table1_1[[#This Row],[MntFruits]]+Table1_1[[#This Row],[MntMeatProducts]]+Table1_1[[#This Row],[MntFishProducts]]+Table1_1[[#This Row],[MntSweetProducts]]+Table1_1[[#This Row],[MntGoldProds]]</f>
        <v>1168</v>
      </c>
      <c r="AC963">
        <f>Table1_1[[#This Row],[NumWebPurchases]]+Table1_1[[#This Row],[NumCatalogPurchases]]+Table1_1[[#This Row],[NumStorePurchases]]</f>
        <v>24</v>
      </c>
      <c r="AD963">
        <f>ROUND(IF(Table1_1[[#This Row],[Total_Purchases]]=0,0,(Table1_1[[#This Row],[Total_Spend]]*(Table1_1[[#This Row],[NumWebPurchases]]/Table1_1[[#This Row],[Total_Purchases]]))),2)</f>
        <v>340.67</v>
      </c>
      <c r="AE963">
        <f>ROUND(IF(Table1_1[[#This Row],[Total_Purchases]]=0,0,(Table1_1[[#This Row],[Total_Spend]]*(Table1_1[[#This Row],[NumStorePurchases]]/Table1_1[[#This Row],[Total_Purchases]]))),2)</f>
        <v>535.33000000000004</v>
      </c>
      <c r="AF963">
        <f>ROUND(IF(Table1_1[[#This Row],[Total_Purchases]]=0,0,(Table1_1[[#This Row],[Total_Spend]]*(Table1_1[[#This Row],[NumCatalogPurchases]]/Table1_1[[#This Row],[Total_Purchases]]))),2)</f>
        <v>292</v>
      </c>
      <c r="AG9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3" s="6">
        <f ca="1">YEAR(TODAY())-B963</f>
        <v>74</v>
      </c>
      <c r="AI9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63" t="s">
        <v>30</v>
      </c>
    </row>
    <row r="964" spans="1:36" x14ac:dyDescent="0.3">
      <c r="A964">
        <v>4764</v>
      </c>
      <c r="B964">
        <v>1952</v>
      </c>
      <c r="C964" t="s">
        <v>41</v>
      </c>
      <c r="D964" t="s">
        <v>35</v>
      </c>
      <c r="E964">
        <v>40442</v>
      </c>
      <c r="F964">
        <v>1</v>
      </c>
      <c r="G964">
        <v>1</v>
      </c>
      <c r="H964" s="2" t="str">
        <f ca="1">TEXT(Table1_1[[#This Row],[Dt_Customer]],"yyyy-mm-dd")</f>
        <v>2012-08-19</v>
      </c>
      <c r="I964">
        <v>52</v>
      </c>
      <c r="J964">
        <v>45</v>
      </c>
      <c r="K964">
        <v>12</v>
      </c>
      <c r="L964">
        <v>52</v>
      </c>
      <c r="M964">
        <v>25</v>
      </c>
      <c r="N964">
        <v>22</v>
      </c>
      <c r="O964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f>Table1_1[[#This Row],[MntWines]]+Table1_1[[#This Row],[MntFruits]]+Table1_1[[#This Row],[MntMeatProducts]]+Table1_1[[#This Row],[MntFishProducts]]+Table1_1[[#This Row],[MntSweetProducts]]+Table1_1[[#This Row],[MntGoldProds]]</f>
        <v>169</v>
      </c>
      <c r="AC964">
        <f>Table1_1[[#This Row],[NumWebPurchases]]+Table1_1[[#This Row],[NumCatalogPurchases]]+Table1_1[[#This Row],[NumStorePurchases]]</f>
        <v>8</v>
      </c>
      <c r="AD964">
        <f>ROUND(IF(Table1_1[[#This Row],[Total_Purchases]]=0,0,(Table1_1[[#This Row],[Total_Spend]]*(Table1_1[[#This Row],[NumWebPurchases]]/Table1_1[[#This Row],[Total_Purchases]]))),2)</f>
        <v>63.38</v>
      </c>
      <c r="AE964">
        <f>ROUND(IF(Table1_1[[#This Row],[Total_Purchases]]=0,0,(Table1_1[[#This Row],[Total_Spend]]*(Table1_1[[#This Row],[NumStorePurchases]]/Table1_1[[#This Row],[Total_Purchases]]))),2)</f>
        <v>84.5</v>
      </c>
      <c r="AF964">
        <f>ROUND(IF(Table1_1[[#This Row],[Total_Purchases]]=0,0,(Table1_1[[#This Row],[Total_Spend]]*(Table1_1[[#This Row],[NumCatalogPurchases]]/Table1_1[[#This Row],[Total_Purchases]]))),2)</f>
        <v>21.13</v>
      </c>
      <c r="AG9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64" s="6">
        <f ca="1">YEAR(TODAY())-B964</f>
        <v>74</v>
      </c>
      <c r="AI9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64" t="s">
        <v>43</v>
      </c>
    </row>
    <row r="965" spans="1:36" x14ac:dyDescent="0.3">
      <c r="A965">
        <v>4767</v>
      </c>
      <c r="B965">
        <v>1965</v>
      </c>
      <c r="C965" t="s">
        <v>38</v>
      </c>
      <c r="D965" t="s">
        <v>33</v>
      </c>
      <c r="E965">
        <v>70924</v>
      </c>
      <c r="F965">
        <v>0</v>
      </c>
      <c r="G965">
        <v>0</v>
      </c>
      <c r="H965" s="2" t="str">
        <f ca="1">TEXT(Table1_1[[#This Row],[Dt_Customer]],"yyyy-mm-dd")</f>
        <v>2014-04-07</v>
      </c>
      <c r="I965">
        <v>41</v>
      </c>
      <c r="J965">
        <v>635</v>
      </c>
      <c r="K965">
        <v>114</v>
      </c>
      <c r="L965">
        <v>254</v>
      </c>
      <c r="M965">
        <v>132</v>
      </c>
      <c r="N965">
        <v>152</v>
      </c>
      <c r="O965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f>Table1_1[[#This Row],[MntWines]]+Table1_1[[#This Row],[MntFruits]]+Table1_1[[#This Row],[MntMeatProducts]]+Table1_1[[#This Row],[MntFishProducts]]+Table1_1[[#This Row],[MntSweetProducts]]+Table1_1[[#This Row],[MntGoldProds]]</f>
        <v>1363</v>
      </c>
      <c r="AC965">
        <f>Table1_1[[#This Row],[NumWebPurchases]]+Table1_1[[#This Row],[NumCatalogPurchases]]+Table1_1[[#This Row],[NumStorePurchases]]</f>
        <v>19</v>
      </c>
      <c r="AD965">
        <f>ROUND(IF(Table1_1[[#This Row],[Total_Purchases]]=0,0,(Table1_1[[#This Row],[Total_Spend]]*(Table1_1[[#This Row],[NumWebPurchases]]/Table1_1[[#This Row],[Total_Purchases]]))),2)</f>
        <v>430.42</v>
      </c>
      <c r="AE965">
        <f>ROUND(IF(Table1_1[[#This Row],[Total_Purchases]]=0,0,(Table1_1[[#This Row],[Total_Spend]]*(Table1_1[[#This Row],[NumStorePurchases]]/Table1_1[[#This Row],[Total_Purchases]]))),2)</f>
        <v>502.16</v>
      </c>
      <c r="AF965">
        <f>ROUND(IF(Table1_1[[#This Row],[Total_Purchases]]=0,0,(Table1_1[[#This Row],[Total_Spend]]*(Table1_1[[#This Row],[NumCatalogPurchases]]/Table1_1[[#This Row],[Total_Purchases]]))),2)</f>
        <v>430.42</v>
      </c>
      <c r="AG9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5" s="6">
        <f ca="1">YEAR(TODAY())-B965</f>
        <v>61</v>
      </c>
      <c r="AI9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65" t="s">
        <v>30</v>
      </c>
    </row>
    <row r="966" spans="1:36" x14ac:dyDescent="0.3">
      <c r="A966">
        <v>4769</v>
      </c>
      <c r="B966">
        <v>1977</v>
      </c>
      <c r="C966" t="s">
        <v>41</v>
      </c>
      <c r="D966" t="s">
        <v>35</v>
      </c>
      <c r="E966">
        <v>57954</v>
      </c>
      <c r="F966">
        <v>1</v>
      </c>
      <c r="G966">
        <v>1</v>
      </c>
      <c r="H966" s="2" t="str">
        <f ca="1">TEXT(Table1_1[[#This Row],[Dt_Customer]],"yyyy-mm-dd")</f>
        <v>2014-06-18</v>
      </c>
      <c r="I966">
        <v>52</v>
      </c>
      <c r="J966">
        <v>456</v>
      </c>
      <c r="K966">
        <v>4</v>
      </c>
      <c r="L966">
        <v>24</v>
      </c>
      <c r="M966">
        <v>0</v>
      </c>
      <c r="N966">
        <v>0</v>
      </c>
      <c r="O966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f>Table1_1[[#This Row],[MntWines]]+Table1_1[[#This Row],[MntFruits]]+Table1_1[[#This Row],[MntMeatProducts]]+Table1_1[[#This Row],[MntFishProducts]]+Table1_1[[#This Row],[MntSweetProducts]]+Table1_1[[#This Row],[MntGoldProds]]</f>
        <v>493</v>
      </c>
      <c r="AC966">
        <f>Table1_1[[#This Row],[NumWebPurchases]]+Table1_1[[#This Row],[NumCatalogPurchases]]+Table1_1[[#This Row],[NumStorePurchases]]</f>
        <v>16</v>
      </c>
      <c r="AD966">
        <f>ROUND(IF(Table1_1[[#This Row],[Total_Purchases]]=0,0,(Table1_1[[#This Row],[Total_Spend]]*(Table1_1[[#This Row],[NumWebPurchases]]/Table1_1[[#This Row],[Total_Purchases]]))),2)</f>
        <v>246.5</v>
      </c>
      <c r="AE966">
        <f>ROUND(IF(Table1_1[[#This Row],[Total_Purchases]]=0,0,(Table1_1[[#This Row],[Total_Spend]]*(Table1_1[[#This Row],[NumStorePurchases]]/Table1_1[[#This Row],[Total_Purchases]]))),2)</f>
        <v>184.88</v>
      </c>
      <c r="AF966">
        <f>ROUND(IF(Table1_1[[#This Row],[Total_Purchases]]=0,0,(Table1_1[[#This Row],[Total_Spend]]*(Table1_1[[#This Row],[NumCatalogPurchases]]/Table1_1[[#This Row],[Total_Purchases]]))),2)</f>
        <v>61.63</v>
      </c>
      <c r="AG9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6" s="6">
        <f ca="1">YEAR(TODAY())-B966</f>
        <v>49</v>
      </c>
      <c r="AI9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66" t="s">
        <v>30</v>
      </c>
    </row>
    <row r="967" spans="1:36" x14ac:dyDescent="0.3">
      <c r="A967">
        <v>4785</v>
      </c>
      <c r="B967">
        <v>1970</v>
      </c>
      <c r="C967" t="s">
        <v>37</v>
      </c>
      <c r="D967" t="s">
        <v>35</v>
      </c>
      <c r="E967">
        <v>77622</v>
      </c>
      <c r="F967">
        <v>0</v>
      </c>
      <c r="G967">
        <v>2</v>
      </c>
      <c r="H967" s="2" t="str">
        <f ca="1">TEXT(Table1_1[[#This Row],[Dt_Customer]],"yyyy-mm-dd")</f>
        <v>2014-04-14</v>
      </c>
      <c r="I967">
        <v>3</v>
      </c>
      <c r="J967">
        <v>520</v>
      </c>
      <c r="K967">
        <v>7</v>
      </c>
      <c r="L967">
        <v>154</v>
      </c>
      <c r="M967">
        <v>19</v>
      </c>
      <c r="N967">
        <v>0</v>
      </c>
      <c r="O967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f>Table1_1[[#This Row],[MntWines]]+Table1_1[[#This Row],[MntFruits]]+Table1_1[[#This Row],[MntMeatProducts]]+Table1_1[[#This Row],[MntFishProducts]]+Table1_1[[#This Row],[MntSweetProducts]]+Table1_1[[#This Row],[MntGoldProds]]</f>
        <v>714</v>
      </c>
      <c r="AC967">
        <f>Table1_1[[#This Row],[NumWebPurchases]]+Table1_1[[#This Row],[NumCatalogPurchases]]+Table1_1[[#This Row],[NumStorePurchases]]</f>
        <v>20</v>
      </c>
      <c r="AD967">
        <f>ROUND(IF(Table1_1[[#This Row],[Total_Purchases]]=0,0,(Table1_1[[#This Row],[Total_Spend]]*(Table1_1[[#This Row],[NumWebPurchases]]/Table1_1[[#This Row],[Total_Purchases]]))),2)</f>
        <v>214.2</v>
      </c>
      <c r="AE967">
        <f>ROUND(IF(Table1_1[[#This Row],[Total_Purchases]]=0,0,(Table1_1[[#This Row],[Total_Spend]]*(Table1_1[[#This Row],[NumStorePurchases]]/Table1_1[[#This Row],[Total_Purchases]]))),2)</f>
        <v>392.7</v>
      </c>
      <c r="AF967">
        <f>ROUND(IF(Table1_1[[#This Row],[Total_Purchases]]=0,0,(Table1_1[[#This Row],[Total_Spend]]*(Table1_1[[#This Row],[NumCatalogPurchases]]/Table1_1[[#This Row],[Total_Purchases]]))),2)</f>
        <v>107.1</v>
      </c>
      <c r="AG9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7" s="6">
        <f ca="1">YEAR(TODAY())-B967</f>
        <v>56</v>
      </c>
      <c r="AI9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67" t="s">
        <v>43</v>
      </c>
    </row>
    <row r="968" spans="1:36" x14ac:dyDescent="0.3">
      <c r="A968">
        <v>4786</v>
      </c>
      <c r="B968">
        <v>1977</v>
      </c>
      <c r="C968" t="s">
        <v>28</v>
      </c>
      <c r="D968" t="s">
        <v>33</v>
      </c>
      <c r="E968">
        <v>75330</v>
      </c>
      <c r="F968">
        <v>1</v>
      </c>
      <c r="G968">
        <v>1</v>
      </c>
      <c r="H968" s="2" t="str">
        <f ca="1">TEXT(Table1_1[[#This Row],[Dt_Customer]],"yyyy-mm-dd")</f>
        <v>2012-10-04</v>
      </c>
      <c r="I968">
        <v>94</v>
      </c>
      <c r="J968">
        <v>555</v>
      </c>
      <c r="K968">
        <v>82</v>
      </c>
      <c r="L968">
        <v>257</v>
      </c>
      <c r="M968">
        <v>93</v>
      </c>
      <c r="N968">
        <v>61</v>
      </c>
      <c r="O968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f>Table1_1[[#This Row],[MntWines]]+Table1_1[[#This Row],[MntFruits]]+Table1_1[[#This Row],[MntMeatProducts]]+Table1_1[[#This Row],[MntFishProducts]]+Table1_1[[#This Row],[MntSweetProducts]]+Table1_1[[#This Row],[MntGoldProds]]</f>
        <v>1109</v>
      </c>
      <c r="AC968">
        <f>Table1_1[[#This Row],[NumWebPurchases]]+Table1_1[[#This Row],[NumCatalogPurchases]]+Table1_1[[#This Row],[NumStorePurchases]]</f>
        <v>25</v>
      </c>
      <c r="AD968">
        <f>ROUND(IF(Table1_1[[#This Row],[Total_Purchases]]=0,0,(Table1_1[[#This Row],[Total_Spend]]*(Table1_1[[#This Row],[NumWebPurchases]]/Table1_1[[#This Row],[Total_Purchases]]))),2)</f>
        <v>443.6</v>
      </c>
      <c r="AE968">
        <f>ROUND(IF(Table1_1[[#This Row],[Total_Purchases]]=0,0,(Table1_1[[#This Row],[Total_Spend]]*(Table1_1[[#This Row],[NumStorePurchases]]/Table1_1[[#This Row],[Total_Purchases]]))),2)</f>
        <v>532.32000000000005</v>
      </c>
      <c r="AF968">
        <f>ROUND(IF(Table1_1[[#This Row],[Total_Purchases]]=0,0,(Table1_1[[#This Row],[Total_Spend]]*(Table1_1[[#This Row],[NumCatalogPurchases]]/Table1_1[[#This Row],[Total_Purchases]]))),2)</f>
        <v>133.08000000000001</v>
      </c>
      <c r="AG9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8" s="6">
        <f ca="1">YEAR(TODAY())-B968</f>
        <v>49</v>
      </c>
      <c r="AI9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68" t="s">
        <v>34</v>
      </c>
    </row>
    <row r="969" spans="1:36" x14ac:dyDescent="0.3">
      <c r="A969">
        <v>4789</v>
      </c>
      <c r="B969">
        <v>1953</v>
      </c>
      <c r="C969" t="s">
        <v>28</v>
      </c>
      <c r="D969" t="s">
        <v>35</v>
      </c>
      <c r="E969">
        <v>80812</v>
      </c>
      <c r="F969">
        <v>0</v>
      </c>
      <c r="G969">
        <v>0</v>
      </c>
      <c r="H969" s="2" t="str">
        <f ca="1">TEXT(Table1_1[[#This Row],[Dt_Customer]],"yyyy-mm-dd")</f>
        <v>2013-09-17</v>
      </c>
      <c r="I969">
        <v>95</v>
      </c>
      <c r="J969">
        <v>769</v>
      </c>
      <c r="K969">
        <v>22</v>
      </c>
      <c r="L969">
        <v>500</v>
      </c>
      <c r="M969">
        <v>210</v>
      </c>
      <c r="N969">
        <v>143</v>
      </c>
      <c r="O969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f>Table1_1[[#This Row],[MntWines]]+Table1_1[[#This Row],[MntFruits]]+Table1_1[[#This Row],[MntMeatProducts]]+Table1_1[[#This Row],[MntFishProducts]]+Table1_1[[#This Row],[MntSweetProducts]]+Table1_1[[#This Row],[MntGoldProds]]</f>
        <v>1677</v>
      </c>
      <c r="AC969">
        <f>Table1_1[[#This Row],[NumWebPurchases]]+Table1_1[[#This Row],[NumCatalogPurchases]]+Table1_1[[#This Row],[NumStorePurchases]]</f>
        <v>17</v>
      </c>
      <c r="AD969">
        <f>ROUND(IF(Table1_1[[#This Row],[Total_Purchases]]=0,0,(Table1_1[[#This Row],[Total_Spend]]*(Table1_1[[#This Row],[NumWebPurchases]]/Table1_1[[#This Row],[Total_Purchases]]))),2)</f>
        <v>394.59</v>
      </c>
      <c r="AE969">
        <f>ROUND(IF(Table1_1[[#This Row],[Total_Purchases]]=0,0,(Table1_1[[#This Row],[Total_Spend]]*(Table1_1[[#This Row],[NumStorePurchases]]/Table1_1[[#This Row],[Total_Purchases]]))),2)</f>
        <v>493.24</v>
      </c>
      <c r="AF969">
        <f>ROUND(IF(Table1_1[[#This Row],[Total_Purchases]]=0,0,(Table1_1[[#This Row],[Total_Spend]]*(Table1_1[[#This Row],[NumCatalogPurchases]]/Table1_1[[#This Row],[Total_Purchases]]))),2)</f>
        <v>789.18</v>
      </c>
      <c r="AG9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69" s="6">
        <f ca="1">YEAR(TODAY())-B969</f>
        <v>73</v>
      </c>
      <c r="AI9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69" t="s">
        <v>40</v>
      </c>
    </row>
    <row r="970" spans="1:36" x14ac:dyDescent="0.3">
      <c r="A970">
        <v>4790</v>
      </c>
      <c r="B970">
        <v>1958</v>
      </c>
      <c r="C970" t="s">
        <v>28</v>
      </c>
      <c r="D970" t="s">
        <v>29</v>
      </c>
      <c r="E970">
        <v>79803</v>
      </c>
      <c r="F970">
        <v>0</v>
      </c>
      <c r="G970">
        <v>1</v>
      </c>
      <c r="H970" s="2" t="str">
        <f ca="1">TEXT(Table1_1[[#This Row],[Dt_Customer]],"yyyy-mm-dd")</f>
        <v>2014-06-02</v>
      </c>
      <c r="I970">
        <v>54</v>
      </c>
      <c r="J970">
        <v>574</v>
      </c>
      <c r="K970">
        <v>8</v>
      </c>
      <c r="L970">
        <v>216</v>
      </c>
      <c r="M970">
        <v>21</v>
      </c>
      <c r="N970">
        <v>16</v>
      </c>
      <c r="O970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>Table1_1[[#This Row],[MntWines]]+Table1_1[[#This Row],[MntFruits]]+Table1_1[[#This Row],[MntMeatProducts]]+Table1_1[[#This Row],[MntFishProducts]]+Table1_1[[#This Row],[MntSweetProducts]]+Table1_1[[#This Row],[MntGoldProds]]</f>
        <v>868</v>
      </c>
      <c r="AC970">
        <f>Table1_1[[#This Row],[NumWebPurchases]]+Table1_1[[#This Row],[NumCatalogPurchases]]+Table1_1[[#This Row],[NumStorePurchases]]</f>
        <v>12</v>
      </c>
      <c r="AD970">
        <f>ROUND(IF(Table1_1[[#This Row],[Total_Purchases]]=0,0,(Table1_1[[#This Row],[Total_Spend]]*(Table1_1[[#This Row],[NumWebPurchases]]/Table1_1[[#This Row],[Total_Purchases]]))),2)</f>
        <v>289.33</v>
      </c>
      <c r="AE970">
        <f>ROUND(IF(Table1_1[[#This Row],[Total_Purchases]]=0,0,(Table1_1[[#This Row],[Total_Spend]]*(Table1_1[[#This Row],[NumStorePurchases]]/Table1_1[[#This Row],[Total_Purchases]]))),2)</f>
        <v>361.67</v>
      </c>
      <c r="AF970">
        <f>ROUND(IF(Table1_1[[#This Row],[Total_Purchases]]=0,0,(Table1_1[[#This Row],[Total_Spend]]*(Table1_1[[#This Row],[NumCatalogPurchases]]/Table1_1[[#This Row],[Total_Purchases]]))),2)</f>
        <v>217</v>
      </c>
      <c r="AG9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70" s="6">
        <f ca="1">YEAR(TODAY())-B970</f>
        <v>68</v>
      </c>
      <c r="AI9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70" t="s">
        <v>30</v>
      </c>
    </row>
    <row r="971" spans="1:36" x14ac:dyDescent="0.3">
      <c r="A971">
        <v>4791</v>
      </c>
      <c r="B971">
        <v>1980</v>
      </c>
      <c r="C971" t="s">
        <v>28</v>
      </c>
      <c r="D971" t="s">
        <v>35</v>
      </c>
      <c r="E971">
        <v>44964</v>
      </c>
      <c r="F971">
        <v>1</v>
      </c>
      <c r="G971">
        <v>1</v>
      </c>
      <c r="H971" s="2" t="str">
        <f ca="1">TEXT(Table1_1[[#This Row],[Dt_Customer]],"yyyy-mm-dd")</f>
        <v>2012-12-16</v>
      </c>
      <c r="I971">
        <v>35</v>
      </c>
      <c r="J971">
        <v>19</v>
      </c>
      <c r="K971">
        <v>1</v>
      </c>
      <c r="L971">
        <v>17</v>
      </c>
      <c r="M971">
        <v>2</v>
      </c>
      <c r="N971">
        <v>0</v>
      </c>
      <c r="O971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971">
        <f>Table1_1[[#This Row],[NumWebPurchases]]+Table1_1[[#This Row],[NumCatalogPurchases]]+Table1_1[[#This Row],[NumStorePurchases]]</f>
        <v>4</v>
      </c>
      <c r="AD971">
        <f>ROUND(IF(Table1_1[[#This Row],[Total_Purchases]]=0,0,(Table1_1[[#This Row],[Total_Spend]]*(Table1_1[[#This Row],[NumWebPurchases]]/Table1_1[[#This Row],[Total_Purchases]]))),2)</f>
        <v>10.25</v>
      </c>
      <c r="AE971">
        <f>ROUND(IF(Table1_1[[#This Row],[Total_Purchases]]=0,0,(Table1_1[[#This Row],[Total_Spend]]*(Table1_1[[#This Row],[NumStorePurchases]]/Table1_1[[#This Row],[Total_Purchases]]))),2)</f>
        <v>30.75</v>
      </c>
      <c r="AF971">
        <f>ROUND(IF(Table1_1[[#This Row],[Total_Purchases]]=0,0,(Table1_1[[#This Row],[Total_Spend]]*(Table1_1[[#This Row],[NumCatalogPurchases]]/Table1_1[[#This Row],[Total_Purchases]]))),2)</f>
        <v>0</v>
      </c>
      <c r="AG9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1" s="6">
        <f ca="1">YEAR(TODAY())-B971</f>
        <v>46</v>
      </c>
      <c r="AI9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71" t="s">
        <v>36</v>
      </c>
    </row>
    <row r="972" spans="1:36" x14ac:dyDescent="0.3">
      <c r="A972">
        <v>4796</v>
      </c>
      <c r="B972">
        <v>1952</v>
      </c>
      <c r="C972" t="s">
        <v>28</v>
      </c>
      <c r="D972" t="s">
        <v>29</v>
      </c>
      <c r="E972">
        <v>49638</v>
      </c>
      <c r="F972">
        <v>0</v>
      </c>
      <c r="G972">
        <v>1</v>
      </c>
      <c r="H972" s="2" t="str">
        <f ca="1">TEXT(Table1_1[[#This Row],[Dt_Customer]],"yyyy-mm-dd")</f>
        <v>2014-04-19</v>
      </c>
      <c r="I972">
        <v>71</v>
      </c>
      <c r="J972">
        <v>18</v>
      </c>
      <c r="K972">
        <v>10</v>
      </c>
      <c r="L972">
        <v>3</v>
      </c>
      <c r="M972">
        <v>3</v>
      </c>
      <c r="N972">
        <v>5</v>
      </c>
      <c r="O97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972">
        <f>Table1_1[[#This Row],[NumWebPurchases]]+Table1_1[[#This Row],[NumCatalogPurchases]]+Table1_1[[#This Row],[NumStorePurchases]]</f>
        <v>4</v>
      </c>
      <c r="AD972">
        <f>ROUND(IF(Table1_1[[#This Row],[Total_Purchases]]=0,0,(Table1_1[[#This Row],[Total_Spend]]*(Table1_1[[#This Row],[NumWebPurchases]]/Table1_1[[#This Row],[Total_Purchases]]))),2)</f>
        <v>9.75</v>
      </c>
      <c r="AE972">
        <f>ROUND(IF(Table1_1[[#This Row],[Total_Purchases]]=0,0,(Table1_1[[#This Row],[Total_Spend]]*(Table1_1[[#This Row],[NumStorePurchases]]/Table1_1[[#This Row],[Total_Purchases]]))),2)</f>
        <v>29.25</v>
      </c>
      <c r="AF972">
        <f>ROUND(IF(Table1_1[[#This Row],[Total_Purchases]]=0,0,(Table1_1[[#This Row],[Total_Spend]]*(Table1_1[[#This Row],[NumCatalogPurchases]]/Table1_1[[#This Row],[Total_Purchases]]))),2)</f>
        <v>0</v>
      </c>
      <c r="AG9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2" s="6">
        <f ca="1">YEAR(TODAY())-B972</f>
        <v>74</v>
      </c>
      <c r="AI9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72" t="s">
        <v>30</v>
      </c>
    </row>
    <row r="973" spans="1:36" x14ac:dyDescent="0.3">
      <c r="A973">
        <v>4808</v>
      </c>
      <c r="B973">
        <v>1956</v>
      </c>
      <c r="C973" t="s">
        <v>28</v>
      </c>
      <c r="D973" t="s">
        <v>33</v>
      </c>
      <c r="E973">
        <v>15759</v>
      </c>
      <c r="F973">
        <v>0</v>
      </c>
      <c r="G973">
        <v>0</v>
      </c>
      <c r="H973" s="2" t="str">
        <f ca="1">TEXT(Table1_1[[#This Row],[Dt_Customer]],"yyyy-mm-dd")</f>
        <v>2013-09-05</v>
      </c>
      <c r="I973">
        <v>12</v>
      </c>
      <c r="J973">
        <v>1</v>
      </c>
      <c r="K973">
        <v>2</v>
      </c>
      <c r="L973">
        <v>5</v>
      </c>
      <c r="M973">
        <v>6</v>
      </c>
      <c r="N973">
        <v>0</v>
      </c>
      <c r="O973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973">
        <f>Table1_1[[#This Row],[NumWebPurchases]]+Table1_1[[#This Row],[NumCatalogPurchases]]+Table1_1[[#This Row],[NumStorePurchases]]</f>
        <v>3</v>
      </c>
      <c r="AD973">
        <f>ROUND(IF(Table1_1[[#This Row],[Total_Purchases]]=0,0,(Table1_1[[#This Row],[Total_Spend]]*(Table1_1[[#This Row],[NumWebPurchases]]/Table1_1[[#This Row],[Total_Purchases]]))),2)</f>
        <v>5.67</v>
      </c>
      <c r="AE973">
        <f>ROUND(IF(Table1_1[[#This Row],[Total_Purchases]]=0,0,(Table1_1[[#This Row],[Total_Spend]]*(Table1_1[[#This Row],[NumStorePurchases]]/Table1_1[[#This Row],[Total_Purchases]]))),2)</f>
        <v>11.33</v>
      </c>
      <c r="AF973">
        <f>ROUND(IF(Table1_1[[#This Row],[Total_Purchases]]=0,0,(Table1_1[[#This Row],[Total_Spend]]*(Table1_1[[#This Row],[NumCatalogPurchases]]/Table1_1[[#This Row],[Total_Purchases]]))),2)</f>
        <v>0</v>
      </c>
      <c r="AG9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3" s="6">
        <f ca="1">YEAR(TODAY())-B973</f>
        <v>70</v>
      </c>
      <c r="AI9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73" t="s">
        <v>30</v>
      </c>
    </row>
    <row r="974" spans="1:36" x14ac:dyDescent="0.3">
      <c r="A974">
        <v>4817</v>
      </c>
      <c r="B974">
        <v>1956</v>
      </c>
      <c r="C974" t="s">
        <v>28</v>
      </c>
      <c r="D974" t="s">
        <v>29</v>
      </c>
      <c r="E974">
        <v>22304</v>
      </c>
      <c r="F974">
        <v>0</v>
      </c>
      <c r="G974">
        <v>0</v>
      </c>
      <c r="H974" s="2" t="str">
        <f ca="1">TEXT(Table1_1[[#This Row],[Dt_Customer]],"yyyy-mm-dd")</f>
        <v>2012-08-04</v>
      </c>
      <c r="I974">
        <v>91</v>
      </c>
      <c r="J974">
        <v>3</v>
      </c>
      <c r="K974">
        <v>2</v>
      </c>
      <c r="L974">
        <v>7</v>
      </c>
      <c r="M974">
        <v>0</v>
      </c>
      <c r="N974">
        <v>4</v>
      </c>
      <c r="O974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974">
        <f>Table1_1[[#This Row],[NumWebPurchases]]+Table1_1[[#This Row],[NumCatalogPurchases]]+Table1_1[[#This Row],[NumStorePurchases]]</f>
        <v>3</v>
      </c>
      <c r="AD974">
        <f>ROUND(IF(Table1_1[[#This Row],[Total_Purchases]]=0,0,(Table1_1[[#This Row],[Total_Spend]]*(Table1_1[[#This Row],[NumWebPurchases]]/Table1_1[[#This Row],[Total_Purchases]]))),2)</f>
        <v>6</v>
      </c>
      <c r="AE974">
        <f>ROUND(IF(Table1_1[[#This Row],[Total_Purchases]]=0,0,(Table1_1[[#This Row],[Total_Spend]]*(Table1_1[[#This Row],[NumStorePurchases]]/Table1_1[[#This Row],[Total_Purchases]]))),2)</f>
        <v>12</v>
      </c>
      <c r="AF974">
        <f>ROUND(IF(Table1_1[[#This Row],[Total_Purchases]]=0,0,(Table1_1[[#This Row],[Total_Spend]]*(Table1_1[[#This Row],[NumCatalogPurchases]]/Table1_1[[#This Row],[Total_Purchases]]))),2)</f>
        <v>0</v>
      </c>
      <c r="AG9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4" s="6">
        <f ca="1">YEAR(TODAY())-B974</f>
        <v>70</v>
      </c>
      <c r="AI9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74" t="s">
        <v>30</v>
      </c>
    </row>
    <row r="975" spans="1:36" x14ac:dyDescent="0.3">
      <c r="A975">
        <v>4827</v>
      </c>
      <c r="B975">
        <v>1956</v>
      </c>
      <c r="C975" t="s">
        <v>37</v>
      </c>
      <c r="D975" t="s">
        <v>31</v>
      </c>
      <c r="E975">
        <v>54998</v>
      </c>
      <c r="F975">
        <v>0</v>
      </c>
      <c r="G975">
        <v>1</v>
      </c>
      <c r="H975" s="2" t="str">
        <f ca="1">TEXT(Table1_1[[#This Row],[Dt_Customer]],"yyyy-mm-dd")</f>
        <v>2013-03-10</v>
      </c>
      <c r="I975">
        <v>3</v>
      </c>
      <c r="J975">
        <v>154</v>
      </c>
      <c r="K975">
        <v>22</v>
      </c>
      <c r="L975">
        <v>202</v>
      </c>
      <c r="M975">
        <v>39</v>
      </c>
      <c r="N975">
        <v>30</v>
      </c>
      <c r="O975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f>Table1_1[[#This Row],[MntWines]]+Table1_1[[#This Row],[MntFruits]]+Table1_1[[#This Row],[MntMeatProducts]]+Table1_1[[#This Row],[MntFishProducts]]+Table1_1[[#This Row],[MntSweetProducts]]+Table1_1[[#This Row],[MntGoldProds]]</f>
        <v>455</v>
      </c>
      <c r="AC975">
        <f>Table1_1[[#This Row],[NumWebPurchases]]+Table1_1[[#This Row],[NumCatalogPurchases]]+Table1_1[[#This Row],[NumStorePurchases]]</f>
        <v>15</v>
      </c>
      <c r="AD975">
        <f>ROUND(IF(Table1_1[[#This Row],[Total_Purchases]]=0,0,(Table1_1[[#This Row],[Total_Spend]]*(Table1_1[[#This Row],[NumWebPurchases]]/Table1_1[[#This Row],[Total_Purchases]]))),2)</f>
        <v>121.33</v>
      </c>
      <c r="AE975">
        <f>ROUND(IF(Table1_1[[#This Row],[Total_Purchases]]=0,0,(Table1_1[[#This Row],[Total_Spend]]*(Table1_1[[#This Row],[NumStorePurchases]]/Table1_1[[#This Row],[Total_Purchases]]))),2)</f>
        <v>273</v>
      </c>
      <c r="AF975">
        <f>ROUND(IF(Table1_1[[#This Row],[Total_Purchases]]=0,0,(Table1_1[[#This Row],[Total_Spend]]*(Table1_1[[#This Row],[NumCatalogPurchases]]/Table1_1[[#This Row],[Total_Purchases]]))),2)</f>
        <v>60.67</v>
      </c>
      <c r="AG9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75" s="6">
        <f ca="1">YEAR(TODAY())-B975</f>
        <v>70</v>
      </c>
      <c r="AI9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75" t="s">
        <v>30</v>
      </c>
    </row>
    <row r="976" spans="1:36" x14ac:dyDescent="0.3">
      <c r="A976">
        <v>4828</v>
      </c>
      <c r="B976">
        <v>1954</v>
      </c>
      <c r="C976" t="s">
        <v>28</v>
      </c>
      <c r="D976" t="s">
        <v>29</v>
      </c>
      <c r="E976">
        <v>79865</v>
      </c>
      <c r="F976">
        <v>0</v>
      </c>
      <c r="G976">
        <v>1</v>
      </c>
      <c r="H976" s="2" t="str">
        <f ca="1">TEXT(Table1_1[[#This Row],[Dt_Customer]],"yyyy-mm-dd")</f>
        <v>2014-06-18</v>
      </c>
      <c r="I976">
        <v>12</v>
      </c>
      <c r="J976">
        <v>71</v>
      </c>
      <c r="K976">
        <v>99</v>
      </c>
      <c r="L976">
        <v>278</v>
      </c>
      <c r="M976">
        <v>185</v>
      </c>
      <c r="N976">
        <v>121</v>
      </c>
      <c r="O976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f>Table1_1[[#This Row],[MntWines]]+Table1_1[[#This Row],[MntFruits]]+Table1_1[[#This Row],[MntMeatProducts]]+Table1_1[[#This Row],[MntFishProducts]]+Table1_1[[#This Row],[MntSweetProducts]]+Table1_1[[#This Row],[MntGoldProds]]</f>
        <v>792</v>
      </c>
      <c r="AC976">
        <f>Table1_1[[#This Row],[NumWebPurchases]]+Table1_1[[#This Row],[NumCatalogPurchases]]+Table1_1[[#This Row],[NumStorePurchases]]</f>
        <v>20</v>
      </c>
      <c r="AD976">
        <f>ROUND(IF(Table1_1[[#This Row],[Total_Purchases]]=0,0,(Table1_1[[#This Row],[Total_Spend]]*(Table1_1[[#This Row],[NumWebPurchases]]/Table1_1[[#This Row],[Total_Purchases]]))),2)</f>
        <v>198</v>
      </c>
      <c r="AE976">
        <f>ROUND(IF(Table1_1[[#This Row],[Total_Purchases]]=0,0,(Table1_1[[#This Row],[Total_Spend]]*(Table1_1[[#This Row],[NumStorePurchases]]/Table1_1[[#This Row],[Total_Purchases]]))),2)</f>
        <v>198</v>
      </c>
      <c r="AF976">
        <f>ROUND(IF(Table1_1[[#This Row],[Total_Purchases]]=0,0,(Table1_1[[#This Row],[Total_Spend]]*(Table1_1[[#This Row],[NumCatalogPurchases]]/Table1_1[[#This Row],[Total_Purchases]]))),2)</f>
        <v>396</v>
      </c>
      <c r="AG9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76" s="6">
        <f ca="1">YEAR(TODAY())-B976</f>
        <v>72</v>
      </c>
      <c r="AI9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76" t="s">
        <v>43</v>
      </c>
    </row>
    <row r="977" spans="1:36" x14ac:dyDescent="0.3">
      <c r="A977">
        <v>4832</v>
      </c>
      <c r="B977">
        <v>1979</v>
      </c>
      <c r="C977" t="s">
        <v>28</v>
      </c>
      <c r="D977" t="s">
        <v>33</v>
      </c>
      <c r="E977">
        <v>27244</v>
      </c>
      <c r="F977">
        <v>1</v>
      </c>
      <c r="G977">
        <v>0</v>
      </c>
      <c r="H977" s="2" t="str">
        <f ca="1">TEXT(Table1_1[[#This Row],[Dt_Customer]],"yyyy-mm-dd")</f>
        <v>2014-03-07</v>
      </c>
      <c r="I977">
        <v>84</v>
      </c>
      <c r="J977">
        <v>6</v>
      </c>
      <c r="K977">
        <v>5</v>
      </c>
      <c r="L977">
        <v>17</v>
      </c>
      <c r="M977">
        <v>3</v>
      </c>
      <c r="N977">
        <v>24</v>
      </c>
      <c r="O977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f>Table1_1[[#This Row],[MntWines]]+Table1_1[[#This Row],[MntFruits]]+Table1_1[[#This Row],[MntMeatProducts]]+Table1_1[[#This Row],[MntFishProducts]]+Table1_1[[#This Row],[MntSweetProducts]]+Table1_1[[#This Row],[MntGoldProds]]</f>
        <v>101</v>
      </c>
      <c r="AC977">
        <f>Table1_1[[#This Row],[NumWebPurchases]]+Table1_1[[#This Row],[NumCatalogPurchases]]+Table1_1[[#This Row],[NumStorePurchases]]</f>
        <v>6</v>
      </c>
      <c r="AD977">
        <f>ROUND(IF(Table1_1[[#This Row],[Total_Purchases]]=0,0,(Table1_1[[#This Row],[Total_Spend]]*(Table1_1[[#This Row],[NumWebPurchases]]/Table1_1[[#This Row],[Total_Purchases]]))),2)</f>
        <v>33.67</v>
      </c>
      <c r="AE977">
        <f>ROUND(IF(Table1_1[[#This Row],[Total_Purchases]]=0,0,(Table1_1[[#This Row],[Total_Spend]]*(Table1_1[[#This Row],[NumStorePurchases]]/Table1_1[[#This Row],[Total_Purchases]]))),2)</f>
        <v>33.67</v>
      </c>
      <c r="AF977">
        <f>ROUND(IF(Table1_1[[#This Row],[Total_Purchases]]=0,0,(Table1_1[[#This Row],[Total_Spend]]*(Table1_1[[#This Row],[NumCatalogPurchases]]/Table1_1[[#This Row],[Total_Purchases]]))),2)</f>
        <v>33.67</v>
      </c>
      <c r="AG9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7" s="6">
        <f ca="1">YEAR(TODAY())-B977</f>
        <v>47</v>
      </c>
      <c r="AI9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77" t="s">
        <v>30</v>
      </c>
    </row>
    <row r="978" spans="1:36" x14ac:dyDescent="0.3">
      <c r="A978">
        <v>4837</v>
      </c>
      <c r="B978">
        <v>1965</v>
      </c>
      <c r="C978" t="s">
        <v>37</v>
      </c>
      <c r="D978" t="s">
        <v>33</v>
      </c>
      <c r="E978">
        <v>71322</v>
      </c>
      <c r="F978">
        <v>0</v>
      </c>
      <c r="G978">
        <v>1</v>
      </c>
      <c r="H978" s="2" t="str">
        <f ca="1">TEXT(Table1_1[[#This Row],[Dt_Customer]],"yyyy-mm-dd")</f>
        <v>2013-02-16</v>
      </c>
      <c r="I978">
        <v>57</v>
      </c>
      <c r="J978">
        <v>753</v>
      </c>
      <c r="K978">
        <v>43</v>
      </c>
      <c r="L978">
        <v>226</v>
      </c>
      <c r="M978">
        <v>69</v>
      </c>
      <c r="N978">
        <v>10</v>
      </c>
      <c r="O978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f>Table1_1[[#This Row],[MntWines]]+Table1_1[[#This Row],[MntFruits]]+Table1_1[[#This Row],[MntMeatProducts]]+Table1_1[[#This Row],[MntFishProducts]]+Table1_1[[#This Row],[MntSweetProducts]]+Table1_1[[#This Row],[MntGoldProds]]</f>
        <v>1305</v>
      </c>
      <c r="AC978">
        <f>Table1_1[[#This Row],[NumWebPurchases]]+Table1_1[[#This Row],[NumCatalogPurchases]]+Table1_1[[#This Row],[NumStorePurchases]]</f>
        <v>26</v>
      </c>
      <c r="AD978">
        <f>ROUND(IF(Table1_1[[#This Row],[Total_Purchases]]=0,0,(Table1_1[[#This Row],[Total_Spend]]*(Table1_1[[#This Row],[NumWebPurchases]]/Table1_1[[#This Row],[Total_Purchases]]))),2)</f>
        <v>401.54</v>
      </c>
      <c r="AE978">
        <f>ROUND(IF(Table1_1[[#This Row],[Total_Purchases]]=0,0,(Table1_1[[#This Row],[Total_Spend]]*(Table1_1[[#This Row],[NumStorePurchases]]/Table1_1[[#This Row],[Total_Purchases]]))),2)</f>
        <v>652.5</v>
      </c>
      <c r="AF978">
        <f>ROUND(IF(Table1_1[[#This Row],[Total_Purchases]]=0,0,(Table1_1[[#This Row],[Total_Spend]]*(Table1_1[[#This Row],[NumCatalogPurchases]]/Table1_1[[#This Row],[Total_Purchases]]))),2)</f>
        <v>250.96</v>
      </c>
      <c r="AG9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78" s="6">
        <f ca="1">YEAR(TODAY())-B978</f>
        <v>61</v>
      </c>
      <c r="AI9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78" t="s">
        <v>30</v>
      </c>
    </row>
    <row r="979" spans="1:36" x14ac:dyDescent="0.3">
      <c r="A979">
        <v>4838</v>
      </c>
      <c r="B979">
        <v>1978</v>
      </c>
      <c r="C979" t="s">
        <v>28</v>
      </c>
      <c r="D979" t="s">
        <v>35</v>
      </c>
      <c r="E979">
        <v>22775</v>
      </c>
      <c r="F979">
        <v>1</v>
      </c>
      <c r="G979">
        <v>0</v>
      </c>
      <c r="H979" s="2" t="str">
        <f ca="1">TEXT(Table1_1[[#This Row],[Dt_Customer]],"yyyy-mm-dd")</f>
        <v>2013-06-19</v>
      </c>
      <c r="I979">
        <v>40</v>
      </c>
      <c r="J979">
        <v>5</v>
      </c>
      <c r="K979">
        <v>1</v>
      </c>
      <c r="L979">
        <v>8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979">
        <f>Table1_1[[#This Row],[NumWebPurchases]]+Table1_1[[#This Row],[NumCatalogPurchases]]+Table1_1[[#This Row],[NumStorePurchases]]</f>
        <v>3</v>
      </c>
      <c r="AD979">
        <f>ROUND(IF(Table1_1[[#This Row],[Total_Purchases]]=0,0,(Table1_1[[#This Row],[Total_Spend]]*(Table1_1[[#This Row],[NumWebPurchases]]/Table1_1[[#This Row],[Total_Purchases]]))),2)</f>
        <v>5</v>
      </c>
      <c r="AE979">
        <f>ROUND(IF(Table1_1[[#This Row],[Total_Purchases]]=0,0,(Table1_1[[#This Row],[Total_Spend]]*(Table1_1[[#This Row],[NumStorePurchases]]/Table1_1[[#This Row],[Total_Purchases]]))),2)</f>
        <v>10</v>
      </c>
      <c r="AF979">
        <f>ROUND(IF(Table1_1[[#This Row],[Total_Purchases]]=0,0,(Table1_1[[#This Row],[Total_Spend]]*(Table1_1[[#This Row],[NumCatalogPurchases]]/Table1_1[[#This Row],[Total_Purchases]]))),2)</f>
        <v>0</v>
      </c>
      <c r="AG9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79" s="6">
        <f ca="1">YEAR(TODAY())-B979</f>
        <v>48</v>
      </c>
      <c r="AI9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79" t="s">
        <v>40</v>
      </c>
    </row>
    <row r="980" spans="1:36" x14ac:dyDescent="0.3">
      <c r="A980">
        <v>4843</v>
      </c>
      <c r="B980">
        <v>1952</v>
      </c>
      <c r="C980" t="s">
        <v>28</v>
      </c>
      <c r="D980" t="s">
        <v>31</v>
      </c>
      <c r="E980">
        <v>75127</v>
      </c>
      <c r="F980">
        <v>0</v>
      </c>
      <c r="G980">
        <v>0</v>
      </c>
      <c r="H980" s="2" t="str">
        <f ca="1">TEXT(Table1_1[[#This Row],[Dt_Customer]],"yyyy-mm-dd")</f>
        <v>2014-05-22</v>
      </c>
      <c r="I980">
        <v>92</v>
      </c>
      <c r="J980">
        <v>203</v>
      </c>
      <c r="K980">
        <v>35</v>
      </c>
      <c r="L980">
        <v>305</v>
      </c>
      <c r="M980">
        <v>46</v>
      </c>
      <c r="N980">
        <v>17</v>
      </c>
      <c r="O980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f>Table1_1[[#This Row],[MntWines]]+Table1_1[[#This Row],[MntFruits]]+Table1_1[[#This Row],[MntMeatProducts]]+Table1_1[[#This Row],[MntFishProducts]]+Table1_1[[#This Row],[MntSweetProducts]]+Table1_1[[#This Row],[MntGoldProds]]</f>
        <v>833</v>
      </c>
      <c r="AC980">
        <f>Table1_1[[#This Row],[NumWebPurchases]]+Table1_1[[#This Row],[NumCatalogPurchases]]+Table1_1[[#This Row],[NumStorePurchases]]</f>
        <v>18</v>
      </c>
      <c r="AD980">
        <f>ROUND(IF(Table1_1[[#This Row],[Total_Purchases]]=0,0,(Table1_1[[#This Row],[Total_Spend]]*(Table1_1[[#This Row],[NumWebPurchases]]/Table1_1[[#This Row],[Total_Purchases]]))),2)</f>
        <v>92.56</v>
      </c>
      <c r="AE980">
        <f>ROUND(IF(Table1_1[[#This Row],[Total_Purchases]]=0,0,(Table1_1[[#This Row],[Total_Spend]]*(Table1_1[[#This Row],[NumStorePurchases]]/Table1_1[[#This Row],[Total_Purchases]]))),2)</f>
        <v>231.39</v>
      </c>
      <c r="AF980">
        <f>ROUND(IF(Table1_1[[#This Row],[Total_Purchases]]=0,0,(Table1_1[[#This Row],[Total_Spend]]*(Table1_1[[#This Row],[NumCatalogPurchases]]/Table1_1[[#This Row],[Total_Purchases]]))),2)</f>
        <v>509.06</v>
      </c>
      <c r="AG9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80" s="6">
        <f ca="1">YEAR(TODAY())-B980</f>
        <v>74</v>
      </c>
      <c r="AI9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80" t="s">
        <v>43</v>
      </c>
    </row>
    <row r="981" spans="1:36" x14ac:dyDescent="0.3">
      <c r="A981">
        <v>4855</v>
      </c>
      <c r="B981">
        <v>1974</v>
      </c>
      <c r="C981" t="s">
        <v>37</v>
      </c>
      <c r="D981" t="s">
        <v>35</v>
      </c>
      <c r="E981">
        <v>30351</v>
      </c>
      <c r="F981">
        <v>1</v>
      </c>
      <c r="G981">
        <v>0</v>
      </c>
      <c r="H981" s="2" t="str">
        <f ca="1">TEXT(Table1_1[[#This Row],[Dt_Customer]],"yyyy-mm-dd")</f>
        <v>2013-06-06</v>
      </c>
      <c r="I981">
        <v>19</v>
      </c>
      <c r="J981">
        <v>14</v>
      </c>
      <c r="K981">
        <v>0</v>
      </c>
      <c r="L981">
        <v>24</v>
      </c>
      <c r="M981">
        <v>3</v>
      </c>
      <c r="N981">
        <v>3</v>
      </c>
      <c r="O981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981">
        <f>Table1_1[[#This Row],[NumWebPurchases]]+Table1_1[[#This Row],[NumCatalogPurchases]]+Table1_1[[#This Row],[NumStorePurchases]]</f>
        <v>5</v>
      </c>
      <c r="AD981">
        <f>ROUND(IF(Table1_1[[#This Row],[Total_Purchases]]=0,0,(Table1_1[[#This Row],[Total_Spend]]*(Table1_1[[#This Row],[NumWebPurchases]]/Table1_1[[#This Row],[Total_Purchases]]))),2)</f>
        <v>27.6</v>
      </c>
      <c r="AE981">
        <f>ROUND(IF(Table1_1[[#This Row],[Total_Purchases]]=0,0,(Table1_1[[#This Row],[Total_Spend]]*(Table1_1[[#This Row],[NumStorePurchases]]/Table1_1[[#This Row],[Total_Purchases]]))),2)</f>
        <v>18.399999999999999</v>
      </c>
      <c r="AF981">
        <f>ROUND(IF(Table1_1[[#This Row],[Total_Purchases]]=0,0,(Table1_1[[#This Row],[Total_Spend]]*(Table1_1[[#This Row],[NumCatalogPurchases]]/Table1_1[[#This Row],[Total_Purchases]]))),2)</f>
        <v>0</v>
      </c>
      <c r="AG9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81" s="6">
        <f ca="1">YEAR(TODAY())-B981</f>
        <v>52</v>
      </c>
      <c r="AI9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81" t="s">
        <v>34</v>
      </c>
    </row>
    <row r="982" spans="1:36" x14ac:dyDescent="0.3">
      <c r="A982">
        <v>4856</v>
      </c>
      <c r="B982">
        <v>1957</v>
      </c>
      <c r="C982" t="s">
        <v>38</v>
      </c>
      <c r="D982" t="s">
        <v>33</v>
      </c>
      <c r="E982">
        <v>82347</v>
      </c>
      <c r="F982">
        <v>0</v>
      </c>
      <c r="G982">
        <v>0</v>
      </c>
      <c r="H982" s="2" t="str">
        <f ca="1">TEXT(Table1_1[[#This Row],[Dt_Customer]],"yyyy-mm-dd")</f>
        <v>2012-11-06</v>
      </c>
      <c r="I982">
        <v>38</v>
      </c>
      <c r="J982">
        <v>556</v>
      </c>
      <c r="K982">
        <v>54</v>
      </c>
      <c r="L982">
        <v>845</v>
      </c>
      <c r="M982">
        <v>202</v>
      </c>
      <c r="N982">
        <v>133</v>
      </c>
      <c r="O98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f>Table1_1[[#This Row],[MntWines]]+Table1_1[[#This Row],[MntFruits]]+Table1_1[[#This Row],[MntMeatProducts]]+Table1_1[[#This Row],[MntFishProducts]]+Table1_1[[#This Row],[MntSweetProducts]]+Table1_1[[#This Row],[MntGoldProds]]</f>
        <v>1853</v>
      </c>
      <c r="AC982">
        <f>Table1_1[[#This Row],[NumWebPurchases]]+Table1_1[[#This Row],[NumCatalogPurchases]]+Table1_1[[#This Row],[NumStorePurchases]]</f>
        <v>24</v>
      </c>
      <c r="AD982">
        <f>ROUND(IF(Table1_1[[#This Row],[Total_Purchases]]=0,0,(Table1_1[[#This Row],[Total_Spend]]*(Table1_1[[#This Row],[NumWebPurchases]]/Table1_1[[#This Row],[Total_Purchases]]))),2)</f>
        <v>540.46</v>
      </c>
      <c r="AE982">
        <f>ROUND(IF(Table1_1[[#This Row],[Total_Purchases]]=0,0,(Table1_1[[#This Row],[Total_Spend]]*(Table1_1[[#This Row],[NumStorePurchases]]/Table1_1[[#This Row],[Total_Purchases]]))),2)</f>
        <v>772.08</v>
      </c>
      <c r="AF982">
        <f>ROUND(IF(Table1_1[[#This Row],[Total_Purchases]]=0,0,(Table1_1[[#This Row],[Total_Spend]]*(Table1_1[[#This Row],[NumCatalogPurchases]]/Table1_1[[#This Row],[Total_Purchases]]))),2)</f>
        <v>540.46</v>
      </c>
      <c r="AG9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82" s="6">
        <f ca="1">YEAR(TODAY())-B982</f>
        <v>69</v>
      </c>
      <c r="AI9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82" t="s">
        <v>40</v>
      </c>
    </row>
    <row r="983" spans="1:36" x14ac:dyDescent="0.3">
      <c r="A983">
        <v>4860</v>
      </c>
      <c r="B983">
        <v>1970</v>
      </c>
      <c r="C983" t="s">
        <v>28</v>
      </c>
      <c r="D983" t="s">
        <v>31</v>
      </c>
      <c r="E983">
        <v>24206</v>
      </c>
      <c r="F983">
        <v>1</v>
      </c>
      <c r="G983">
        <v>0</v>
      </c>
      <c r="H983" s="2" t="str">
        <f ca="1">TEXT(Table1_1[[#This Row],[Dt_Customer]],"yyyy-mm-dd")</f>
        <v>2013-03-08</v>
      </c>
      <c r="I983">
        <v>66</v>
      </c>
      <c r="J983">
        <v>7</v>
      </c>
      <c r="K983">
        <v>2</v>
      </c>
      <c r="L983">
        <v>8</v>
      </c>
      <c r="M983">
        <v>3</v>
      </c>
      <c r="N983">
        <v>2</v>
      </c>
      <c r="O983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983">
        <f>Table1_1[[#This Row],[NumWebPurchases]]+Table1_1[[#This Row],[NumCatalogPurchases]]+Table1_1[[#This Row],[NumStorePurchases]]</f>
        <v>4</v>
      </c>
      <c r="AD983">
        <f>ROUND(IF(Table1_1[[#This Row],[Total_Purchases]]=0,0,(Table1_1[[#This Row],[Total_Spend]]*(Table1_1[[#This Row],[NumWebPurchases]]/Table1_1[[#This Row],[Total_Purchases]]))),2)</f>
        <v>6.25</v>
      </c>
      <c r="AE983">
        <f>ROUND(IF(Table1_1[[#This Row],[Total_Purchases]]=0,0,(Table1_1[[#This Row],[Total_Spend]]*(Table1_1[[#This Row],[NumStorePurchases]]/Table1_1[[#This Row],[Total_Purchases]]))),2)</f>
        <v>18.75</v>
      </c>
      <c r="AF983">
        <f>ROUND(IF(Table1_1[[#This Row],[Total_Purchases]]=0,0,(Table1_1[[#This Row],[Total_Spend]]*(Table1_1[[#This Row],[NumCatalogPurchases]]/Table1_1[[#This Row],[Total_Purchases]]))),2)</f>
        <v>0</v>
      </c>
      <c r="AG9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83" s="6">
        <f ca="1">YEAR(TODAY())-B983</f>
        <v>56</v>
      </c>
      <c r="AI9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83" t="s">
        <v>30</v>
      </c>
    </row>
    <row r="984" spans="1:36" x14ac:dyDescent="0.3">
      <c r="A984">
        <v>4864</v>
      </c>
      <c r="B984">
        <v>1977</v>
      </c>
      <c r="C984" t="s">
        <v>28</v>
      </c>
      <c r="D984" t="s">
        <v>33</v>
      </c>
      <c r="E984">
        <v>34380</v>
      </c>
      <c r="F984">
        <v>1</v>
      </c>
      <c r="G984">
        <v>0</v>
      </c>
      <c r="H984" s="2" t="str">
        <f ca="1">TEXT(Table1_1[[#This Row],[Dt_Customer]],"yyyy-mm-dd")</f>
        <v>2013-05-02</v>
      </c>
      <c r="I984">
        <v>68</v>
      </c>
      <c r="J984">
        <v>72</v>
      </c>
      <c r="K984">
        <v>7</v>
      </c>
      <c r="L984">
        <v>58</v>
      </c>
      <c r="M984">
        <v>13</v>
      </c>
      <c r="N984">
        <v>1</v>
      </c>
      <c r="O984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f>Table1_1[[#This Row],[MntWines]]+Table1_1[[#This Row],[MntFruits]]+Table1_1[[#This Row],[MntMeatProducts]]+Table1_1[[#This Row],[MntFishProducts]]+Table1_1[[#This Row],[MntSweetProducts]]+Table1_1[[#This Row],[MntGoldProds]]</f>
        <v>175</v>
      </c>
      <c r="AC984">
        <f>Table1_1[[#This Row],[NumWebPurchases]]+Table1_1[[#This Row],[NumCatalogPurchases]]+Table1_1[[#This Row],[NumStorePurchases]]</f>
        <v>8</v>
      </c>
      <c r="AD984">
        <f>ROUND(IF(Table1_1[[#This Row],[Total_Purchases]]=0,0,(Table1_1[[#This Row],[Total_Spend]]*(Table1_1[[#This Row],[NumWebPurchases]]/Table1_1[[#This Row],[Total_Purchases]]))),2)</f>
        <v>87.5</v>
      </c>
      <c r="AE984">
        <f>ROUND(IF(Table1_1[[#This Row],[Total_Purchases]]=0,0,(Table1_1[[#This Row],[Total_Spend]]*(Table1_1[[#This Row],[NumStorePurchases]]/Table1_1[[#This Row],[Total_Purchases]]))),2)</f>
        <v>65.63</v>
      </c>
      <c r="AF984">
        <f>ROUND(IF(Table1_1[[#This Row],[Total_Purchases]]=0,0,(Table1_1[[#This Row],[Total_Spend]]*(Table1_1[[#This Row],[NumCatalogPurchases]]/Table1_1[[#This Row],[Total_Purchases]]))),2)</f>
        <v>21.88</v>
      </c>
      <c r="AG9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84" s="6">
        <f ca="1">YEAR(TODAY())-B984</f>
        <v>49</v>
      </c>
      <c r="AI9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84" t="s">
        <v>32</v>
      </c>
    </row>
    <row r="985" spans="1:36" x14ac:dyDescent="0.3">
      <c r="A985">
        <v>4865</v>
      </c>
      <c r="B985">
        <v>1974</v>
      </c>
      <c r="C985" t="s">
        <v>41</v>
      </c>
      <c r="D985" t="s">
        <v>29</v>
      </c>
      <c r="E985">
        <v>53367</v>
      </c>
      <c r="F985">
        <v>1</v>
      </c>
      <c r="G985">
        <v>1</v>
      </c>
      <c r="H985" s="2" t="str">
        <f ca="1">TEXT(Table1_1[[#This Row],[Dt_Customer]],"yyyy-mm-dd")</f>
        <v>2013-08-31</v>
      </c>
      <c r="I985">
        <v>2</v>
      </c>
      <c r="J985">
        <v>229</v>
      </c>
      <c r="K985">
        <v>7</v>
      </c>
      <c r="L985">
        <v>140</v>
      </c>
      <c r="M985">
        <v>10</v>
      </c>
      <c r="N985">
        <v>3</v>
      </c>
      <c r="O985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f>Table1_1[[#This Row],[MntWines]]+Table1_1[[#This Row],[MntFruits]]+Table1_1[[#This Row],[MntMeatProducts]]+Table1_1[[#This Row],[MntFishProducts]]+Table1_1[[#This Row],[MntSweetProducts]]+Table1_1[[#This Row],[MntGoldProds]]</f>
        <v>400</v>
      </c>
      <c r="AC985">
        <f>Table1_1[[#This Row],[NumWebPurchases]]+Table1_1[[#This Row],[NumCatalogPurchases]]+Table1_1[[#This Row],[NumStorePurchases]]</f>
        <v>14</v>
      </c>
      <c r="AD985">
        <f>ROUND(IF(Table1_1[[#This Row],[Total_Purchases]]=0,0,(Table1_1[[#This Row],[Total_Spend]]*(Table1_1[[#This Row],[NumWebPurchases]]/Table1_1[[#This Row],[Total_Purchases]]))),2)</f>
        <v>142.86000000000001</v>
      </c>
      <c r="AE985">
        <f>ROUND(IF(Table1_1[[#This Row],[Total_Purchases]]=0,0,(Table1_1[[#This Row],[Total_Spend]]*(Table1_1[[#This Row],[NumStorePurchases]]/Table1_1[[#This Row],[Total_Purchases]]))),2)</f>
        <v>228.57</v>
      </c>
      <c r="AF985">
        <f>ROUND(IF(Table1_1[[#This Row],[Total_Purchases]]=0,0,(Table1_1[[#This Row],[Total_Spend]]*(Table1_1[[#This Row],[NumCatalogPurchases]]/Table1_1[[#This Row],[Total_Purchases]]))),2)</f>
        <v>28.57</v>
      </c>
      <c r="AG9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85" s="6">
        <f ca="1">YEAR(TODAY())-B985</f>
        <v>52</v>
      </c>
      <c r="AI9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85" t="s">
        <v>36</v>
      </c>
    </row>
    <row r="986" spans="1:36" x14ac:dyDescent="0.3">
      <c r="A986">
        <v>4867</v>
      </c>
      <c r="B986">
        <v>1968</v>
      </c>
      <c r="C986" t="s">
        <v>37</v>
      </c>
      <c r="D986" t="s">
        <v>31</v>
      </c>
      <c r="E986">
        <v>38236</v>
      </c>
      <c r="F986">
        <v>1</v>
      </c>
      <c r="G986">
        <v>1</v>
      </c>
      <c r="H986" s="2" t="str">
        <f ca="1">TEXT(Table1_1[[#This Row],[Dt_Customer]],"yyyy-mm-dd")</f>
        <v>2013-09-20</v>
      </c>
      <c r="I986">
        <v>2</v>
      </c>
      <c r="J986">
        <v>58</v>
      </c>
      <c r="K986">
        <v>0</v>
      </c>
      <c r="L986">
        <v>18</v>
      </c>
      <c r="M986">
        <v>2</v>
      </c>
      <c r="N986">
        <v>0</v>
      </c>
      <c r="O986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f>Table1_1[[#This Row],[MntWines]]+Table1_1[[#This Row],[MntFruits]]+Table1_1[[#This Row],[MntMeatProducts]]+Table1_1[[#This Row],[MntFishProducts]]+Table1_1[[#This Row],[MntSweetProducts]]+Table1_1[[#This Row],[MntGoldProds]]</f>
        <v>88</v>
      </c>
      <c r="AC986">
        <f>Table1_1[[#This Row],[NumWebPurchases]]+Table1_1[[#This Row],[NumCatalogPurchases]]+Table1_1[[#This Row],[NumStorePurchases]]</f>
        <v>7</v>
      </c>
      <c r="AD986">
        <f>ROUND(IF(Table1_1[[#This Row],[Total_Purchases]]=0,0,(Table1_1[[#This Row],[Total_Spend]]*(Table1_1[[#This Row],[NumWebPurchases]]/Table1_1[[#This Row],[Total_Purchases]]))),2)</f>
        <v>37.71</v>
      </c>
      <c r="AE986">
        <f>ROUND(IF(Table1_1[[#This Row],[Total_Purchases]]=0,0,(Table1_1[[#This Row],[Total_Spend]]*(Table1_1[[#This Row],[NumStorePurchases]]/Table1_1[[#This Row],[Total_Purchases]]))),2)</f>
        <v>50.29</v>
      </c>
      <c r="AF986">
        <f>ROUND(IF(Table1_1[[#This Row],[Total_Purchases]]=0,0,(Table1_1[[#This Row],[Total_Spend]]*(Table1_1[[#This Row],[NumCatalogPurchases]]/Table1_1[[#This Row],[Total_Purchases]]))),2)</f>
        <v>0</v>
      </c>
      <c r="AG9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86" s="6">
        <f ca="1">YEAR(TODAY())-B986</f>
        <v>58</v>
      </c>
      <c r="AI9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86" t="s">
        <v>30</v>
      </c>
    </row>
    <row r="987" spans="1:36" x14ac:dyDescent="0.3">
      <c r="A987">
        <v>4877</v>
      </c>
      <c r="B987">
        <v>1973</v>
      </c>
      <c r="C987" t="s">
        <v>41</v>
      </c>
      <c r="D987" t="s">
        <v>33</v>
      </c>
      <c r="E987">
        <v>38576</v>
      </c>
      <c r="F987">
        <v>0</v>
      </c>
      <c r="G987">
        <v>1</v>
      </c>
      <c r="H987" s="2" t="str">
        <f ca="1">TEXT(Table1_1[[#This Row],[Dt_Customer]],"yyyy-mm-dd")</f>
        <v>2014-03-04</v>
      </c>
      <c r="I987">
        <v>2</v>
      </c>
      <c r="J987">
        <v>34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987">
        <f>Table1_1[[#This Row],[NumWebPurchases]]+Table1_1[[#This Row],[NumCatalogPurchases]]+Table1_1[[#This Row],[NumStorePurchases]]</f>
        <v>4</v>
      </c>
      <c r="AD987">
        <f>ROUND(IF(Table1_1[[#This Row],[Total_Purchases]]=0,0,(Table1_1[[#This Row],[Total_Spend]]*(Table1_1[[#This Row],[NumWebPurchases]]/Table1_1[[#This Row],[Total_Purchases]]))),2)</f>
        <v>10.25</v>
      </c>
      <c r="AE987">
        <f>ROUND(IF(Table1_1[[#This Row],[Total_Purchases]]=0,0,(Table1_1[[#This Row],[Total_Spend]]*(Table1_1[[#This Row],[NumStorePurchases]]/Table1_1[[#This Row],[Total_Purchases]]))),2)</f>
        <v>30.75</v>
      </c>
      <c r="AF987">
        <f>ROUND(IF(Table1_1[[#This Row],[Total_Purchases]]=0,0,(Table1_1[[#This Row],[Total_Spend]]*(Table1_1[[#This Row],[NumCatalogPurchases]]/Table1_1[[#This Row],[Total_Purchases]]))),2)</f>
        <v>0</v>
      </c>
      <c r="AG98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87" s="6">
        <f ca="1">YEAR(TODAY())-B987</f>
        <v>53</v>
      </c>
      <c r="AI9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87" t="s">
        <v>40</v>
      </c>
    </row>
    <row r="988" spans="1:36" x14ac:dyDescent="0.3">
      <c r="A988">
        <v>4887</v>
      </c>
      <c r="B988">
        <v>1976</v>
      </c>
      <c r="C988" t="s">
        <v>37</v>
      </c>
      <c r="D988" t="s">
        <v>29</v>
      </c>
      <c r="E988">
        <v>55412</v>
      </c>
      <c r="F988">
        <v>1</v>
      </c>
      <c r="G988">
        <v>1</v>
      </c>
      <c r="H988" s="2" t="str">
        <f ca="1">TEXT(Table1_1[[#This Row],[Dt_Customer]],"yyyy-mm-dd")</f>
        <v>2013-11-22</v>
      </c>
      <c r="I988">
        <v>65</v>
      </c>
      <c r="J988">
        <v>10</v>
      </c>
      <c r="K988">
        <v>5</v>
      </c>
      <c r="L988">
        <v>28</v>
      </c>
      <c r="M988">
        <v>11</v>
      </c>
      <c r="N988">
        <v>1</v>
      </c>
      <c r="O988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988">
        <f>Table1_1[[#This Row],[NumWebPurchases]]+Table1_1[[#This Row],[NumCatalogPurchases]]+Table1_1[[#This Row],[NumStorePurchases]]</f>
        <v>5</v>
      </c>
      <c r="AD988">
        <f>ROUND(IF(Table1_1[[#This Row],[Total_Purchases]]=0,0,(Table1_1[[#This Row],[Total_Spend]]*(Table1_1[[#This Row],[NumWebPurchases]]/Table1_1[[#This Row],[Total_Purchases]]))),2)</f>
        <v>25.2</v>
      </c>
      <c r="AE988">
        <f>ROUND(IF(Table1_1[[#This Row],[Total_Purchases]]=0,0,(Table1_1[[#This Row],[Total_Spend]]*(Table1_1[[#This Row],[NumStorePurchases]]/Table1_1[[#This Row],[Total_Purchases]]))),2)</f>
        <v>37.799999999999997</v>
      </c>
      <c r="AF988">
        <f>ROUND(IF(Table1_1[[#This Row],[Total_Purchases]]=0,0,(Table1_1[[#This Row],[Total_Spend]]*(Table1_1[[#This Row],[NumCatalogPurchases]]/Table1_1[[#This Row],[Total_Purchases]]))),2)</f>
        <v>0</v>
      </c>
      <c r="AG9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88" s="6">
        <f ca="1">YEAR(TODAY())-B988</f>
        <v>50</v>
      </c>
      <c r="AI9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88" t="s">
        <v>32</v>
      </c>
    </row>
    <row r="989" spans="1:36" x14ac:dyDescent="0.3">
      <c r="A989">
        <v>4910</v>
      </c>
      <c r="B989">
        <v>1967</v>
      </c>
      <c r="C989" t="s">
        <v>28</v>
      </c>
      <c r="D989" t="s">
        <v>29</v>
      </c>
      <c r="E989">
        <v>68743</v>
      </c>
      <c r="F989">
        <v>0</v>
      </c>
      <c r="G989">
        <v>0</v>
      </c>
      <c r="H989" s="2" t="str">
        <f ca="1">TEXT(Table1_1[[#This Row],[Dt_Customer]],"yyyy-mm-dd")</f>
        <v>2012-08-30</v>
      </c>
      <c r="I989">
        <v>81</v>
      </c>
      <c r="J989">
        <v>1132</v>
      </c>
      <c r="K989">
        <v>134</v>
      </c>
      <c r="L989">
        <v>384</v>
      </c>
      <c r="M989">
        <v>175</v>
      </c>
      <c r="N989">
        <v>134</v>
      </c>
      <c r="O989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f>Table1_1[[#This Row],[MntWines]]+Table1_1[[#This Row],[MntFruits]]+Table1_1[[#This Row],[MntMeatProducts]]+Table1_1[[#This Row],[MntFishProducts]]+Table1_1[[#This Row],[MntSweetProducts]]+Table1_1[[#This Row],[MntGoldProds]]</f>
        <v>2074</v>
      </c>
      <c r="AC989">
        <f>Table1_1[[#This Row],[NumWebPurchases]]+Table1_1[[#This Row],[NumCatalogPurchases]]+Table1_1[[#This Row],[NumStorePurchases]]</f>
        <v>29</v>
      </c>
      <c r="AD989">
        <f>ROUND(IF(Table1_1[[#This Row],[Total_Purchases]]=0,0,(Table1_1[[#This Row],[Total_Spend]]*(Table1_1[[#This Row],[NumWebPurchases]]/Table1_1[[#This Row],[Total_Purchases]]))),2)</f>
        <v>786.69</v>
      </c>
      <c r="AE989">
        <f>ROUND(IF(Table1_1[[#This Row],[Total_Purchases]]=0,0,(Table1_1[[#This Row],[Total_Spend]]*(Table1_1[[#This Row],[NumStorePurchases]]/Table1_1[[#This Row],[Total_Purchases]]))),2)</f>
        <v>929.72</v>
      </c>
      <c r="AF989">
        <f>ROUND(IF(Table1_1[[#This Row],[Total_Purchases]]=0,0,(Table1_1[[#This Row],[Total_Spend]]*(Table1_1[[#This Row],[NumCatalogPurchases]]/Table1_1[[#This Row],[Total_Purchases]]))),2)</f>
        <v>357.59</v>
      </c>
      <c r="AG9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89" s="6">
        <f ca="1">YEAR(TODAY())-B989</f>
        <v>59</v>
      </c>
      <c r="AI9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89" t="s">
        <v>34</v>
      </c>
    </row>
    <row r="990" spans="1:36" x14ac:dyDescent="0.3">
      <c r="A990">
        <v>4915</v>
      </c>
      <c r="B990">
        <v>1956</v>
      </c>
      <c r="C990" t="s">
        <v>38</v>
      </c>
      <c r="D990" t="s">
        <v>33</v>
      </c>
      <c r="E990">
        <v>53230</v>
      </c>
      <c r="F990">
        <v>0</v>
      </c>
      <c r="G990">
        <v>1</v>
      </c>
      <c r="H990" s="2" t="str">
        <f ca="1">TEXT(Table1_1[[#This Row],[Dt_Customer]],"yyyy-mm-dd")</f>
        <v>2012-08-03</v>
      </c>
      <c r="I990">
        <v>86</v>
      </c>
      <c r="J990">
        <v>176</v>
      </c>
      <c r="K990">
        <v>72</v>
      </c>
      <c r="L990">
        <v>98</v>
      </c>
      <c r="M990">
        <v>136</v>
      </c>
      <c r="N990">
        <v>21</v>
      </c>
      <c r="O990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f>Table1_1[[#This Row],[MntWines]]+Table1_1[[#This Row],[MntFruits]]+Table1_1[[#This Row],[MntMeatProducts]]+Table1_1[[#This Row],[MntFishProducts]]+Table1_1[[#This Row],[MntSweetProducts]]+Table1_1[[#This Row],[MntGoldProds]]</f>
        <v>732</v>
      </c>
      <c r="AC990">
        <f>Table1_1[[#This Row],[NumWebPurchases]]+Table1_1[[#This Row],[NumCatalogPurchases]]+Table1_1[[#This Row],[NumStorePurchases]]</f>
        <v>19</v>
      </c>
      <c r="AD990">
        <f>ROUND(IF(Table1_1[[#This Row],[Total_Purchases]]=0,0,(Table1_1[[#This Row],[Total_Spend]]*(Table1_1[[#This Row],[NumWebPurchases]]/Table1_1[[#This Row],[Total_Purchases]]))),2)</f>
        <v>192.63</v>
      </c>
      <c r="AE990">
        <f>ROUND(IF(Table1_1[[#This Row],[Total_Purchases]]=0,0,(Table1_1[[#This Row],[Total_Spend]]*(Table1_1[[#This Row],[NumStorePurchases]]/Table1_1[[#This Row],[Total_Purchases]]))),2)</f>
        <v>462.32</v>
      </c>
      <c r="AF990">
        <f>ROUND(IF(Table1_1[[#This Row],[Total_Purchases]]=0,0,(Table1_1[[#This Row],[Total_Spend]]*(Table1_1[[#This Row],[NumCatalogPurchases]]/Table1_1[[#This Row],[Total_Purchases]]))),2)</f>
        <v>77.05</v>
      </c>
      <c r="AG9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90" s="6">
        <f ca="1">YEAR(TODAY())-B990</f>
        <v>70</v>
      </c>
      <c r="AI9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90" t="s">
        <v>39</v>
      </c>
    </row>
    <row r="991" spans="1:36" x14ac:dyDescent="0.3">
      <c r="A991">
        <v>4927</v>
      </c>
      <c r="B991">
        <v>1971</v>
      </c>
      <c r="C991" t="s">
        <v>28</v>
      </c>
      <c r="D991" t="s">
        <v>35</v>
      </c>
      <c r="E991">
        <v>16626</v>
      </c>
      <c r="F991">
        <v>2</v>
      </c>
      <c r="G991">
        <v>0</v>
      </c>
      <c r="H991" s="2" t="str">
        <f ca="1">TEXT(Table1_1[[#This Row],[Dt_Customer]],"yyyy-mm-dd")</f>
        <v>2014-01-15</v>
      </c>
      <c r="I991">
        <v>76</v>
      </c>
      <c r="J991">
        <v>8</v>
      </c>
      <c r="K991">
        <v>3</v>
      </c>
      <c r="L991">
        <v>22</v>
      </c>
      <c r="M991">
        <v>21</v>
      </c>
      <c r="N991">
        <v>1</v>
      </c>
      <c r="O991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991">
        <f>Table1_1[[#This Row],[NumWebPurchases]]+Table1_1[[#This Row],[NumCatalogPurchases]]+Table1_1[[#This Row],[NumStorePurchases]]</f>
        <v>6</v>
      </c>
      <c r="AD991">
        <f>ROUND(IF(Table1_1[[#This Row],[Total_Purchases]]=0,0,(Table1_1[[#This Row],[Total_Spend]]*(Table1_1[[#This Row],[NumWebPurchases]]/Table1_1[[#This Row],[Total_Purchases]]))),2)</f>
        <v>34</v>
      </c>
      <c r="AE991">
        <f>ROUND(IF(Table1_1[[#This Row],[Total_Purchases]]=0,0,(Table1_1[[#This Row],[Total_Spend]]*(Table1_1[[#This Row],[NumStorePurchases]]/Table1_1[[#This Row],[Total_Purchases]]))),2)</f>
        <v>34</v>
      </c>
      <c r="AF991">
        <f>ROUND(IF(Table1_1[[#This Row],[Total_Purchases]]=0,0,(Table1_1[[#This Row],[Total_Spend]]*(Table1_1[[#This Row],[NumCatalogPurchases]]/Table1_1[[#This Row],[Total_Purchases]]))),2)</f>
        <v>0</v>
      </c>
      <c r="AG9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91" s="6">
        <f ca="1">YEAR(TODAY())-B991</f>
        <v>55</v>
      </c>
      <c r="AI9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91" t="s">
        <v>43</v>
      </c>
    </row>
    <row r="992" spans="1:36" x14ac:dyDescent="0.3">
      <c r="A992">
        <v>4931</v>
      </c>
      <c r="B992">
        <v>1977</v>
      </c>
      <c r="C992" t="s">
        <v>28</v>
      </c>
      <c r="D992" t="s">
        <v>35</v>
      </c>
      <c r="E992">
        <v>157146</v>
      </c>
      <c r="F992">
        <v>0</v>
      </c>
      <c r="G992">
        <v>0</v>
      </c>
      <c r="H992" s="2" t="str">
        <f ca="1">TEXT(Table1_1[[#This Row],[Dt_Customer]],"yyyy-mm-dd")</f>
        <v>2013-04-29</v>
      </c>
      <c r="I992">
        <v>13</v>
      </c>
      <c r="J992">
        <v>1</v>
      </c>
      <c r="K992">
        <v>0</v>
      </c>
      <c r="L992">
        <v>1725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f>Table1_1[[#This Row],[MntWines]]+Table1_1[[#This Row],[MntFruits]]+Table1_1[[#This Row],[MntMeatProducts]]+Table1_1[[#This Row],[MntFishProducts]]+Table1_1[[#This Row],[MntSweetProducts]]+Table1_1[[#This Row],[MntGoldProds]]</f>
        <v>1730</v>
      </c>
      <c r="AC992">
        <f>Table1_1[[#This Row],[NumWebPurchases]]+Table1_1[[#This Row],[NumCatalogPurchases]]+Table1_1[[#This Row],[NumStorePurchases]]</f>
        <v>28</v>
      </c>
      <c r="AD992">
        <f>ROUND(IF(Table1_1[[#This Row],[Total_Purchases]]=0,0,(Table1_1[[#This Row],[Total_Spend]]*(Table1_1[[#This Row],[NumWebPurchases]]/Table1_1[[#This Row],[Total_Purchases]]))),2)</f>
        <v>0</v>
      </c>
      <c r="AE992">
        <f>ROUND(IF(Table1_1[[#This Row],[Total_Purchases]]=0,0,(Table1_1[[#This Row],[Total_Spend]]*(Table1_1[[#This Row],[NumStorePurchases]]/Table1_1[[#This Row],[Total_Purchases]]))),2)</f>
        <v>0</v>
      </c>
      <c r="AF992">
        <f>ROUND(IF(Table1_1[[#This Row],[Total_Purchases]]=0,0,(Table1_1[[#This Row],[Total_Spend]]*(Table1_1[[#This Row],[NumCatalogPurchases]]/Table1_1[[#This Row],[Total_Purchases]]))),2)</f>
        <v>1730</v>
      </c>
      <c r="AG992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992" s="6">
        <f ca="1">YEAR(TODAY())-B992</f>
        <v>49</v>
      </c>
      <c r="AI9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92" t="s">
        <v>43</v>
      </c>
    </row>
    <row r="993" spans="1:36" x14ac:dyDescent="0.3">
      <c r="A993">
        <v>4937</v>
      </c>
      <c r="B993">
        <v>1973</v>
      </c>
      <c r="C993" t="s">
        <v>38</v>
      </c>
      <c r="D993" t="s">
        <v>33</v>
      </c>
      <c r="E993">
        <v>46094</v>
      </c>
      <c r="F993">
        <v>1</v>
      </c>
      <c r="G993">
        <v>1</v>
      </c>
      <c r="H993" s="2" t="str">
        <f ca="1">TEXT(Table1_1[[#This Row],[Dt_Customer]],"yyyy-mm-dd")</f>
        <v>2014-06-10</v>
      </c>
      <c r="I993">
        <v>62</v>
      </c>
      <c r="J993">
        <v>12</v>
      </c>
      <c r="K993">
        <v>2</v>
      </c>
      <c r="L993">
        <v>20</v>
      </c>
      <c r="M993">
        <v>3</v>
      </c>
      <c r="N993">
        <v>2</v>
      </c>
      <c r="O993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993">
        <f>Table1_1[[#This Row],[NumWebPurchases]]+Table1_1[[#This Row],[NumCatalogPurchases]]+Table1_1[[#This Row],[NumStorePurchases]]</f>
        <v>4</v>
      </c>
      <c r="AD993">
        <f>ROUND(IF(Table1_1[[#This Row],[Total_Purchases]]=0,0,(Table1_1[[#This Row],[Total_Spend]]*(Table1_1[[#This Row],[NumWebPurchases]]/Table1_1[[#This Row],[Total_Purchases]]))),2)</f>
        <v>11</v>
      </c>
      <c r="AE993">
        <f>ROUND(IF(Table1_1[[#This Row],[Total_Purchases]]=0,0,(Table1_1[[#This Row],[Total_Spend]]*(Table1_1[[#This Row],[NumStorePurchases]]/Table1_1[[#This Row],[Total_Purchases]]))),2)</f>
        <v>33</v>
      </c>
      <c r="AF993">
        <f>ROUND(IF(Table1_1[[#This Row],[Total_Purchases]]=0,0,(Table1_1[[#This Row],[Total_Spend]]*(Table1_1[[#This Row],[NumCatalogPurchases]]/Table1_1[[#This Row],[Total_Purchases]]))),2)</f>
        <v>0</v>
      </c>
      <c r="AG9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93" s="6">
        <f ca="1">YEAR(TODAY())-B993</f>
        <v>53</v>
      </c>
      <c r="AI9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993" t="s">
        <v>30</v>
      </c>
    </row>
    <row r="994" spans="1:36" x14ac:dyDescent="0.3">
      <c r="A994">
        <v>4939</v>
      </c>
      <c r="B994">
        <v>1946</v>
      </c>
      <c r="C994" t="s">
        <v>28</v>
      </c>
      <c r="D994" t="s">
        <v>35</v>
      </c>
      <c r="E994">
        <v>37760</v>
      </c>
      <c r="F994">
        <v>0</v>
      </c>
      <c r="G994">
        <v>0</v>
      </c>
      <c r="H994" s="2" t="str">
        <f ca="1">TEXT(Table1_1[[#This Row],[Dt_Customer]],"yyyy-mm-dd")</f>
        <v>2012-08-31</v>
      </c>
      <c r="I994">
        <v>20</v>
      </c>
      <c r="J994">
        <v>84</v>
      </c>
      <c r="K994">
        <v>5</v>
      </c>
      <c r="L994">
        <v>38</v>
      </c>
      <c r="M994">
        <v>150</v>
      </c>
      <c r="N994">
        <v>12</v>
      </c>
      <c r="O994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f>Table1_1[[#This Row],[MntWines]]+Table1_1[[#This Row],[MntFruits]]+Table1_1[[#This Row],[MntMeatProducts]]+Table1_1[[#This Row],[MntFishProducts]]+Table1_1[[#This Row],[MntSweetProducts]]+Table1_1[[#This Row],[MntGoldProds]]</f>
        <v>317</v>
      </c>
      <c r="AC994">
        <f>Table1_1[[#This Row],[NumWebPurchases]]+Table1_1[[#This Row],[NumCatalogPurchases]]+Table1_1[[#This Row],[NumStorePurchases]]</f>
        <v>11</v>
      </c>
      <c r="AD994">
        <f>ROUND(IF(Table1_1[[#This Row],[Total_Purchases]]=0,0,(Table1_1[[#This Row],[Total_Spend]]*(Table1_1[[#This Row],[NumWebPurchases]]/Table1_1[[#This Row],[Total_Purchases]]))),2)</f>
        <v>115.27</v>
      </c>
      <c r="AE994">
        <f>ROUND(IF(Table1_1[[#This Row],[Total_Purchases]]=0,0,(Table1_1[[#This Row],[Total_Spend]]*(Table1_1[[#This Row],[NumStorePurchases]]/Table1_1[[#This Row],[Total_Purchases]]))),2)</f>
        <v>172.91</v>
      </c>
      <c r="AF994">
        <f>ROUND(IF(Table1_1[[#This Row],[Total_Purchases]]=0,0,(Table1_1[[#This Row],[Total_Spend]]*(Table1_1[[#This Row],[NumCatalogPurchases]]/Table1_1[[#This Row],[Total_Purchases]]))),2)</f>
        <v>28.82</v>
      </c>
      <c r="AG9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94" s="6">
        <f ca="1">YEAR(TODAY())-B994</f>
        <v>80</v>
      </c>
      <c r="AI9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94" t="s">
        <v>34</v>
      </c>
    </row>
    <row r="995" spans="1:36" x14ac:dyDescent="0.3">
      <c r="A995">
        <v>4943</v>
      </c>
      <c r="B995">
        <v>1953</v>
      </c>
      <c r="C995" t="s">
        <v>28</v>
      </c>
      <c r="D995" t="s">
        <v>33</v>
      </c>
      <c r="E995">
        <v>70503</v>
      </c>
      <c r="F995">
        <v>0</v>
      </c>
      <c r="G995">
        <v>0</v>
      </c>
      <c r="H995" s="2" t="str">
        <f ca="1">TEXT(Table1_1[[#This Row],[Dt_Customer]],"yyyy-mm-dd")</f>
        <v>2012-09-30</v>
      </c>
      <c r="I995">
        <v>73</v>
      </c>
      <c r="J995">
        <v>1379</v>
      </c>
      <c r="K995">
        <v>33</v>
      </c>
      <c r="L995">
        <v>216</v>
      </c>
      <c r="M995">
        <v>0</v>
      </c>
      <c r="N995">
        <v>33</v>
      </c>
      <c r="O995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f>Table1_1[[#This Row],[MntWines]]+Table1_1[[#This Row],[MntFruits]]+Table1_1[[#This Row],[MntMeatProducts]]+Table1_1[[#This Row],[MntFishProducts]]+Table1_1[[#This Row],[MntSweetProducts]]+Table1_1[[#This Row],[MntGoldProds]]</f>
        <v>1727</v>
      </c>
      <c r="AC995">
        <f>Table1_1[[#This Row],[NumWebPurchases]]+Table1_1[[#This Row],[NumCatalogPurchases]]+Table1_1[[#This Row],[NumStorePurchases]]</f>
        <v>15</v>
      </c>
      <c r="AD995">
        <f>ROUND(IF(Table1_1[[#This Row],[Total_Purchases]]=0,0,(Table1_1[[#This Row],[Total_Spend]]*(Table1_1[[#This Row],[NumWebPurchases]]/Table1_1[[#This Row],[Total_Purchases]]))),2)</f>
        <v>230.27</v>
      </c>
      <c r="AE995">
        <f>ROUND(IF(Table1_1[[#This Row],[Total_Purchases]]=0,0,(Table1_1[[#This Row],[Total_Spend]]*(Table1_1[[#This Row],[NumStorePurchases]]/Table1_1[[#This Row],[Total_Purchases]]))),2)</f>
        <v>1036.2</v>
      </c>
      <c r="AF995">
        <f>ROUND(IF(Table1_1[[#This Row],[Total_Purchases]]=0,0,(Table1_1[[#This Row],[Total_Spend]]*(Table1_1[[#This Row],[NumCatalogPurchases]]/Table1_1[[#This Row],[Total_Purchases]]))),2)</f>
        <v>460.53</v>
      </c>
      <c r="AG9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95" s="6">
        <f ca="1">YEAR(TODAY())-B995</f>
        <v>73</v>
      </c>
      <c r="AI9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95" t="s">
        <v>30</v>
      </c>
    </row>
    <row r="996" spans="1:36" x14ac:dyDescent="0.3">
      <c r="A996">
        <v>4944</v>
      </c>
      <c r="B996">
        <v>1959</v>
      </c>
      <c r="C996" t="s">
        <v>28</v>
      </c>
      <c r="D996" t="s">
        <v>35</v>
      </c>
      <c r="E996">
        <v>71367</v>
      </c>
      <c r="F996">
        <v>0</v>
      </c>
      <c r="G996">
        <v>0</v>
      </c>
      <c r="H996" s="2" t="str">
        <f ca="1">TEXT(Table1_1[[#This Row],[Dt_Customer]],"yyyy-mm-dd")</f>
        <v>2013-08-23</v>
      </c>
      <c r="I996">
        <v>24</v>
      </c>
      <c r="J996">
        <v>227</v>
      </c>
      <c r="K996">
        <v>23</v>
      </c>
      <c r="L996">
        <v>389</v>
      </c>
      <c r="M996">
        <v>42</v>
      </c>
      <c r="N996">
        <v>21</v>
      </c>
      <c r="O996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f>Table1_1[[#This Row],[MntWines]]+Table1_1[[#This Row],[MntFruits]]+Table1_1[[#This Row],[MntMeatProducts]]+Table1_1[[#This Row],[MntFishProducts]]+Table1_1[[#This Row],[MntSweetProducts]]+Table1_1[[#This Row],[MntGoldProds]]</f>
        <v>777</v>
      </c>
      <c r="AC996">
        <f>Table1_1[[#This Row],[NumWebPurchases]]+Table1_1[[#This Row],[NumCatalogPurchases]]+Table1_1[[#This Row],[NumStorePurchases]]</f>
        <v>16</v>
      </c>
      <c r="AD996">
        <f>ROUND(IF(Table1_1[[#This Row],[Total_Purchases]]=0,0,(Table1_1[[#This Row],[Total_Spend]]*(Table1_1[[#This Row],[NumWebPurchases]]/Table1_1[[#This Row],[Total_Purchases]]))),2)</f>
        <v>194.25</v>
      </c>
      <c r="AE996">
        <f>ROUND(IF(Table1_1[[#This Row],[Total_Purchases]]=0,0,(Table1_1[[#This Row],[Total_Spend]]*(Table1_1[[#This Row],[NumStorePurchases]]/Table1_1[[#This Row],[Total_Purchases]]))),2)</f>
        <v>339.94</v>
      </c>
      <c r="AF996">
        <f>ROUND(IF(Table1_1[[#This Row],[Total_Purchases]]=0,0,(Table1_1[[#This Row],[Total_Spend]]*(Table1_1[[#This Row],[NumCatalogPurchases]]/Table1_1[[#This Row],[Total_Purchases]]))),2)</f>
        <v>242.81</v>
      </c>
      <c r="AG9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96" s="6">
        <f ca="1">YEAR(TODAY())-B996</f>
        <v>67</v>
      </c>
      <c r="AI9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96" t="s">
        <v>30</v>
      </c>
    </row>
    <row r="997" spans="1:36" x14ac:dyDescent="0.3">
      <c r="A997">
        <v>4945</v>
      </c>
      <c r="B997">
        <v>1953</v>
      </c>
      <c r="C997" t="s">
        <v>28</v>
      </c>
      <c r="D997" t="s">
        <v>42</v>
      </c>
      <c r="E997">
        <v>53653</v>
      </c>
      <c r="F997">
        <v>0</v>
      </c>
      <c r="G997">
        <v>0</v>
      </c>
      <c r="H997" s="2" t="str">
        <f ca="1">TEXT(Table1_1[[#This Row],[Dt_Customer]],"yyyy-mm-dd")</f>
        <v>2012-11-07</v>
      </c>
      <c r="I997">
        <v>29</v>
      </c>
      <c r="J997">
        <v>815</v>
      </c>
      <c r="K997">
        <v>10</v>
      </c>
      <c r="L997">
        <v>239</v>
      </c>
      <c r="M997">
        <v>28</v>
      </c>
      <c r="N997">
        <v>10</v>
      </c>
      <c r="O997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f>Table1_1[[#This Row],[MntWines]]+Table1_1[[#This Row],[MntFruits]]+Table1_1[[#This Row],[MntMeatProducts]]+Table1_1[[#This Row],[MntFishProducts]]+Table1_1[[#This Row],[MntSweetProducts]]+Table1_1[[#This Row],[MntGoldProds]]</f>
        <v>1210</v>
      </c>
      <c r="AC997">
        <f>Table1_1[[#This Row],[NumWebPurchases]]+Table1_1[[#This Row],[NumCatalogPurchases]]+Table1_1[[#This Row],[NumStorePurchases]]</f>
        <v>26</v>
      </c>
      <c r="AD997">
        <f>ROUND(IF(Table1_1[[#This Row],[Total_Purchases]]=0,0,(Table1_1[[#This Row],[Total_Spend]]*(Table1_1[[#This Row],[NumWebPurchases]]/Table1_1[[#This Row],[Total_Purchases]]))),2)</f>
        <v>465.38</v>
      </c>
      <c r="AE997">
        <f>ROUND(IF(Table1_1[[#This Row],[Total_Purchases]]=0,0,(Table1_1[[#This Row],[Total_Spend]]*(Table1_1[[#This Row],[NumStorePurchases]]/Table1_1[[#This Row],[Total_Purchases]]))),2)</f>
        <v>558.46</v>
      </c>
      <c r="AF997">
        <f>ROUND(IF(Table1_1[[#This Row],[Total_Purchases]]=0,0,(Table1_1[[#This Row],[Total_Spend]]*(Table1_1[[#This Row],[NumCatalogPurchases]]/Table1_1[[#This Row],[Total_Purchases]]))),2)</f>
        <v>186.15</v>
      </c>
      <c r="AG9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97" s="6">
        <f ca="1">YEAR(TODAY())-B997</f>
        <v>73</v>
      </c>
      <c r="AI9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997" t="s">
        <v>30</v>
      </c>
    </row>
    <row r="998" spans="1:36" x14ac:dyDescent="0.3">
      <c r="A998">
        <v>4947</v>
      </c>
      <c r="B998">
        <v>1966</v>
      </c>
      <c r="C998" t="s">
        <v>38</v>
      </c>
      <c r="D998" t="s">
        <v>31</v>
      </c>
      <c r="E998">
        <v>89572</v>
      </c>
      <c r="F998">
        <v>0</v>
      </c>
      <c r="G998">
        <v>0</v>
      </c>
      <c r="H998" s="2" t="str">
        <f ca="1">TEXT(Table1_1[[#This Row],[Dt_Customer]],"yyyy-mm-dd")</f>
        <v>2012-09-15</v>
      </c>
      <c r="I998">
        <v>44</v>
      </c>
      <c r="J998">
        <v>606</v>
      </c>
      <c r="K998">
        <v>24</v>
      </c>
      <c r="L998">
        <v>974</v>
      </c>
      <c r="M998">
        <v>197</v>
      </c>
      <c r="N998">
        <v>194</v>
      </c>
      <c r="O998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f>Table1_1[[#This Row],[MntWines]]+Table1_1[[#This Row],[MntFruits]]+Table1_1[[#This Row],[MntMeatProducts]]+Table1_1[[#This Row],[MntFishProducts]]+Table1_1[[#This Row],[MntSweetProducts]]+Table1_1[[#This Row],[MntGoldProds]]</f>
        <v>2059</v>
      </c>
      <c r="AC998">
        <f>Table1_1[[#This Row],[NumWebPurchases]]+Table1_1[[#This Row],[NumCatalogPurchases]]+Table1_1[[#This Row],[NumStorePurchases]]</f>
        <v>23</v>
      </c>
      <c r="AD998">
        <f>ROUND(IF(Table1_1[[#This Row],[Total_Purchases]]=0,0,(Table1_1[[#This Row],[Total_Spend]]*(Table1_1[[#This Row],[NumWebPurchases]]/Table1_1[[#This Row],[Total_Purchases]]))),2)</f>
        <v>626.65</v>
      </c>
      <c r="AE998">
        <f>ROUND(IF(Table1_1[[#This Row],[Total_Purchases]]=0,0,(Table1_1[[#This Row],[Total_Spend]]*(Table1_1[[#This Row],[NumStorePurchases]]/Table1_1[[#This Row],[Total_Purchases]]))),2)</f>
        <v>805.7</v>
      </c>
      <c r="AF998">
        <f>ROUND(IF(Table1_1[[#This Row],[Total_Purchases]]=0,0,(Table1_1[[#This Row],[Total_Spend]]*(Table1_1[[#This Row],[NumCatalogPurchases]]/Table1_1[[#This Row],[Total_Purchases]]))),2)</f>
        <v>626.65</v>
      </c>
      <c r="AG9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998" s="6">
        <f ca="1">YEAR(TODAY())-B998</f>
        <v>60</v>
      </c>
      <c r="AI9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98" t="s">
        <v>30</v>
      </c>
    </row>
    <row r="999" spans="1:36" x14ac:dyDescent="0.3">
      <c r="A999">
        <v>4954</v>
      </c>
      <c r="B999">
        <v>1956</v>
      </c>
      <c r="C999" t="s">
        <v>28</v>
      </c>
      <c r="D999" t="s">
        <v>33</v>
      </c>
      <c r="E999">
        <v>48195</v>
      </c>
      <c r="F999">
        <v>1</v>
      </c>
      <c r="G999">
        <v>1</v>
      </c>
      <c r="H999" s="2" t="str">
        <f ca="1">TEXT(Table1_1[[#This Row],[Dt_Customer]],"yyyy-mm-dd")</f>
        <v>2014-01-21</v>
      </c>
      <c r="I999">
        <v>53</v>
      </c>
      <c r="J999">
        <v>106</v>
      </c>
      <c r="K999">
        <v>27</v>
      </c>
      <c r="L999">
        <v>68</v>
      </c>
      <c r="M999">
        <v>52</v>
      </c>
      <c r="N999">
        <v>7</v>
      </c>
      <c r="O999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f>Table1_1[[#This Row],[MntWines]]+Table1_1[[#This Row],[MntFruits]]+Table1_1[[#This Row],[MntMeatProducts]]+Table1_1[[#This Row],[MntFishProducts]]+Table1_1[[#This Row],[MntSweetProducts]]+Table1_1[[#This Row],[MntGoldProds]]</f>
        <v>265</v>
      </c>
      <c r="AC999">
        <f>Table1_1[[#This Row],[NumWebPurchases]]+Table1_1[[#This Row],[NumCatalogPurchases]]+Table1_1[[#This Row],[NumStorePurchases]]</f>
        <v>11</v>
      </c>
      <c r="AD999">
        <f>ROUND(IF(Table1_1[[#This Row],[Total_Purchases]]=0,0,(Table1_1[[#This Row],[Total_Spend]]*(Table1_1[[#This Row],[NumWebPurchases]]/Table1_1[[#This Row],[Total_Purchases]]))),2)</f>
        <v>96.36</v>
      </c>
      <c r="AE999">
        <f>ROUND(IF(Table1_1[[#This Row],[Total_Purchases]]=0,0,(Table1_1[[#This Row],[Total_Spend]]*(Table1_1[[#This Row],[NumStorePurchases]]/Table1_1[[#This Row],[Total_Purchases]]))),2)</f>
        <v>120.45</v>
      </c>
      <c r="AF999">
        <f>ROUND(IF(Table1_1[[#This Row],[Total_Purchases]]=0,0,(Table1_1[[#This Row],[Total_Spend]]*(Table1_1[[#This Row],[NumCatalogPurchases]]/Table1_1[[#This Row],[Total_Purchases]]))),2)</f>
        <v>48.18</v>
      </c>
      <c r="AG9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999" s="6">
        <f ca="1">YEAR(TODAY())-B999</f>
        <v>70</v>
      </c>
      <c r="AI9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999" t="s">
        <v>30</v>
      </c>
    </row>
    <row r="1000" spans="1:36" x14ac:dyDescent="0.3">
      <c r="A1000">
        <v>4961</v>
      </c>
      <c r="B1000">
        <v>1974</v>
      </c>
      <c r="C1000" t="s">
        <v>41</v>
      </c>
      <c r="D1000" t="s">
        <v>35</v>
      </c>
      <c r="E1000">
        <v>21255</v>
      </c>
      <c r="F1000">
        <v>1</v>
      </c>
      <c r="G1000">
        <v>0</v>
      </c>
      <c r="H1000" s="2" t="str">
        <f ca="1">TEXT(Table1_1[[#This Row],[Dt_Customer]],"yyyy-mm-dd")</f>
        <v>2014-01-21</v>
      </c>
      <c r="I1000">
        <v>56</v>
      </c>
      <c r="J1000">
        <v>29</v>
      </c>
      <c r="K1000">
        <v>0</v>
      </c>
      <c r="L1000">
        <v>25</v>
      </c>
      <c r="M1000">
        <v>2</v>
      </c>
      <c r="N1000">
        <v>2</v>
      </c>
      <c r="O1000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1000">
        <f>Table1_1[[#This Row],[NumWebPurchases]]+Table1_1[[#This Row],[NumCatalogPurchases]]+Table1_1[[#This Row],[NumStorePurchases]]</f>
        <v>7</v>
      </c>
      <c r="AD1000">
        <f>ROUND(IF(Table1_1[[#This Row],[Total_Purchases]]=0,0,(Table1_1[[#This Row],[Total_Spend]]*(Table1_1[[#This Row],[NumWebPurchases]]/Table1_1[[#This Row],[Total_Purchases]]))),2)</f>
        <v>17.43</v>
      </c>
      <c r="AE1000">
        <f>ROUND(IF(Table1_1[[#This Row],[Total_Purchases]]=0,0,(Table1_1[[#This Row],[Total_Spend]]*(Table1_1[[#This Row],[NumStorePurchases]]/Table1_1[[#This Row],[Total_Purchases]]))),2)</f>
        <v>34.86</v>
      </c>
      <c r="AF1000">
        <f>ROUND(IF(Table1_1[[#This Row],[Total_Purchases]]=0,0,(Table1_1[[#This Row],[Total_Spend]]*(Table1_1[[#This Row],[NumCatalogPurchases]]/Table1_1[[#This Row],[Total_Purchases]]))),2)</f>
        <v>8.7100000000000009</v>
      </c>
      <c r="AG10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0" s="6">
        <f ca="1">YEAR(TODAY())-B1000</f>
        <v>52</v>
      </c>
      <c r="AI10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00" t="s">
        <v>30</v>
      </c>
    </row>
    <row r="1001" spans="1:36" x14ac:dyDescent="0.3">
      <c r="A1001">
        <v>4964</v>
      </c>
      <c r="B1001">
        <v>1958</v>
      </c>
      <c r="C1001" t="s">
        <v>37</v>
      </c>
      <c r="D1001" t="s">
        <v>35</v>
      </c>
      <c r="E1001">
        <v>74250</v>
      </c>
      <c r="F1001">
        <v>0</v>
      </c>
      <c r="G1001">
        <v>0</v>
      </c>
      <c r="H1001" s="2" t="str">
        <f ca="1">TEXT(Table1_1[[#This Row],[Dt_Customer]],"yyyy-mm-dd")</f>
        <v>2014-01-26</v>
      </c>
      <c r="I1001">
        <v>90</v>
      </c>
      <c r="J1001">
        <v>680</v>
      </c>
      <c r="K1001">
        <v>11</v>
      </c>
      <c r="L1001">
        <v>392</v>
      </c>
      <c r="M1001">
        <v>75</v>
      </c>
      <c r="N1001">
        <v>0</v>
      </c>
      <c r="O1001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f>Table1_1[[#This Row],[MntWines]]+Table1_1[[#This Row],[MntFruits]]+Table1_1[[#This Row],[MntMeatProducts]]+Table1_1[[#This Row],[MntFishProducts]]+Table1_1[[#This Row],[MntSweetProducts]]+Table1_1[[#This Row],[MntGoldProds]]</f>
        <v>1158</v>
      </c>
      <c r="AC1001">
        <f>Table1_1[[#This Row],[NumWebPurchases]]+Table1_1[[#This Row],[NumCatalogPurchases]]+Table1_1[[#This Row],[NumStorePurchases]]</f>
        <v>17</v>
      </c>
      <c r="AD1001">
        <f>ROUND(IF(Table1_1[[#This Row],[Total_Purchases]]=0,0,(Table1_1[[#This Row],[Total_Spend]]*(Table1_1[[#This Row],[NumWebPurchases]]/Table1_1[[#This Row],[Total_Purchases]]))),2)</f>
        <v>136.24</v>
      </c>
      <c r="AE1001">
        <f>ROUND(IF(Table1_1[[#This Row],[Total_Purchases]]=0,0,(Table1_1[[#This Row],[Total_Spend]]*(Table1_1[[#This Row],[NumStorePurchases]]/Table1_1[[#This Row],[Total_Purchases]]))),2)</f>
        <v>272.47000000000003</v>
      </c>
      <c r="AF1001">
        <f>ROUND(IF(Table1_1[[#This Row],[Total_Purchases]]=0,0,(Table1_1[[#This Row],[Total_Spend]]*(Table1_1[[#This Row],[NumCatalogPurchases]]/Table1_1[[#This Row],[Total_Purchases]]))),2)</f>
        <v>749.29</v>
      </c>
      <c r="AG10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01" s="6">
        <f ca="1">YEAR(TODAY())-B1001</f>
        <v>68</v>
      </c>
      <c r="AI10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01" t="s">
        <v>32</v>
      </c>
    </row>
    <row r="1002" spans="1:36" x14ac:dyDescent="0.3">
      <c r="A1002">
        <v>4967</v>
      </c>
      <c r="B1002">
        <v>1960</v>
      </c>
      <c r="C1002" t="s">
        <v>37</v>
      </c>
      <c r="D1002" t="s">
        <v>35</v>
      </c>
      <c r="E1002">
        <v>38201</v>
      </c>
      <c r="F1002">
        <v>0</v>
      </c>
      <c r="G1002">
        <v>1</v>
      </c>
      <c r="H1002" s="2" t="str">
        <f ca="1">TEXT(Table1_1[[#This Row],[Dt_Customer]],"yyyy-mm-dd")</f>
        <v>2013-03-29</v>
      </c>
      <c r="I1002">
        <v>19</v>
      </c>
      <c r="J1002">
        <v>233</v>
      </c>
      <c r="K1002">
        <v>0</v>
      </c>
      <c r="L1002">
        <v>23</v>
      </c>
      <c r="M1002">
        <v>0</v>
      </c>
      <c r="N1002">
        <v>0</v>
      </c>
      <c r="O100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f>Table1_1[[#This Row],[MntWines]]+Table1_1[[#This Row],[MntFruits]]+Table1_1[[#This Row],[MntMeatProducts]]+Table1_1[[#This Row],[MntFishProducts]]+Table1_1[[#This Row],[MntSweetProducts]]+Table1_1[[#This Row],[MntGoldProds]]</f>
        <v>268</v>
      </c>
      <c r="AC1002">
        <f>Table1_1[[#This Row],[NumWebPurchases]]+Table1_1[[#This Row],[NumCatalogPurchases]]+Table1_1[[#This Row],[NumStorePurchases]]</f>
        <v>11</v>
      </c>
      <c r="AD1002">
        <f>ROUND(IF(Table1_1[[#This Row],[Total_Purchases]]=0,0,(Table1_1[[#This Row],[Total_Spend]]*(Table1_1[[#This Row],[NumWebPurchases]]/Table1_1[[#This Row],[Total_Purchases]]))),2)</f>
        <v>121.82</v>
      </c>
      <c r="AE1002">
        <f>ROUND(IF(Table1_1[[#This Row],[Total_Purchases]]=0,0,(Table1_1[[#This Row],[Total_Spend]]*(Table1_1[[#This Row],[NumStorePurchases]]/Table1_1[[#This Row],[Total_Purchases]]))),2)</f>
        <v>121.82</v>
      </c>
      <c r="AF1002">
        <f>ROUND(IF(Table1_1[[#This Row],[Total_Purchases]]=0,0,(Table1_1[[#This Row],[Total_Spend]]*(Table1_1[[#This Row],[NumCatalogPurchases]]/Table1_1[[#This Row],[Total_Purchases]]))),2)</f>
        <v>24.36</v>
      </c>
      <c r="AG10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2" s="6">
        <f ca="1">YEAR(TODAY())-B1002</f>
        <v>66</v>
      </c>
      <c r="AI10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02" t="s">
        <v>43</v>
      </c>
    </row>
    <row r="1003" spans="1:36" x14ac:dyDescent="0.3">
      <c r="A1003">
        <v>4971</v>
      </c>
      <c r="B1003">
        <v>1962</v>
      </c>
      <c r="C1003" t="s">
        <v>37</v>
      </c>
      <c r="D1003" t="s">
        <v>35</v>
      </c>
      <c r="E1003">
        <v>31497</v>
      </c>
      <c r="F1003">
        <v>0</v>
      </c>
      <c r="G1003">
        <v>1</v>
      </c>
      <c r="H1003" s="2" t="str">
        <f ca="1">TEXT(Table1_1[[#This Row],[Dt_Customer]],"yyyy-mm-dd")</f>
        <v>2012-12-06</v>
      </c>
      <c r="I1003">
        <v>22</v>
      </c>
      <c r="J1003">
        <v>108</v>
      </c>
      <c r="K1003">
        <v>1</v>
      </c>
      <c r="L1003">
        <v>28</v>
      </c>
      <c r="M1003">
        <v>13</v>
      </c>
      <c r="N1003">
        <v>1</v>
      </c>
      <c r="O1003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f>Table1_1[[#This Row],[MntWines]]+Table1_1[[#This Row],[MntFruits]]+Table1_1[[#This Row],[MntMeatProducts]]+Table1_1[[#This Row],[MntFishProducts]]+Table1_1[[#This Row],[MntSweetProducts]]+Table1_1[[#This Row],[MntGoldProds]]</f>
        <v>155</v>
      </c>
      <c r="AC1003">
        <f>Table1_1[[#This Row],[NumWebPurchases]]+Table1_1[[#This Row],[NumCatalogPurchases]]+Table1_1[[#This Row],[NumStorePurchases]]</f>
        <v>8</v>
      </c>
      <c r="AD1003">
        <f>ROUND(IF(Table1_1[[#This Row],[Total_Purchases]]=0,0,(Table1_1[[#This Row],[Total_Spend]]*(Table1_1[[#This Row],[NumWebPurchases]]/Table1_1[[#This Row],[Total_Purchases]]))),2)</f>
        <v>58.13</v>
      </c>
      <c r="AE1003">
        <f>ROUND(IF(Table1_1[[#This Row],[Total_Purchases]]=0,0,(Table1_1[[#This Row],[Total_Spend]]*(Table1_1[[#This Row],[NumStorePurchases]]/Table1_1[[#This Row],[Total_Purchases]]))),2)</f>
        <v>77.5</v>
      </c>
      <c r="AF1003">
        <f>ROUND(IF(Table1_1[[#This Row],[Total_Purchases]]=0,0,(Table1_1[[#This Row],[Total_Spend]]*(Table1_1[[#This Row],[NumCatalogPurchases]]/Table1_1[[#This Row],[Total_Purchases]]))),2)</f>
        <v>19.38</v>
      </c>
      <c r="AG10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3" s="6">
        <f ca="1">YEAR(TODAY())-B1003</f>
        <v>64</v>
      </c>
      <c r="AI10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03" t="s">
        <v>43</v>
      </c>
    </row>
    <row r="1004" spans="1:36" x14ac:dyDescent="0.3">
      <c r="A1004">
        <v>4973</v>
      </c>
      <c r="B1004">
        <v>1970</v>
      </c>
      <c r="C1004" t="s">
        <v>28</v>
      </c>
      <c r="D1004" t="s">
        <v>31</v>
      </c>
      <c r="E1004">
        <v>20587</v>
      </c>
      <c r="F1004">
        <v>1</v>
      </c>
      <c r="G1004">
        <v>0</v>
      </c>
      <c r="H1004" s="2" t="str">
        <f ca="1">TEXT(Table1_1[[#This Row],[Dt_Customer]],"yyyy-mm-dd")</f>
        <v>2014-05-11</v>
      </c>
      <c r="I1004">
        <v>39</v>
      </c>
      <c r="J1004">
        <v>2</v>
      </c>
      <c r="K1004">
        <v>3</v>
      </c>
      <c r="L1004">
        <v>6</v>
      </c>
      <c r="M1004">
        <v>4</v>
      </c>
      <c r="N1004">
        <v>1</v>
      </c>
      <c r="O1004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1004">
        <f>Table1_1[[#This Row],[NumWebPurchases]]+Table1_1[[#This Row],[NumCatalogPurchases]]+Table1_1[[#This Row],[NumStorePurchases]]</f>
        <v>4</v>
      </c>
      <c r="AD1004">
        <f>ROUND(IF(Table1_1[[#This Row],[Total_Purchases]]=0,0,(Table1_1[[#This Row],[Total_Spend]]*(Table1_1[[#This Row],[NumWebPurchases]]/Table1_1[[#This Row],[Total_Purchases]]))),2)</f>
        <v>6.25</v>
      </c>
      <c r="AE1004">
        <f>ROUND(IF(Table1_1[[#This Row],[Total_Purchases]]=0,0,(Table1_1[[#This Row],[Total_Spend]]*(Table1_1[[#This Row],[NumStorePurchases]]/Table1_1[[#This Row],[Total_Purchases]]))),2)</f>
        <v>12.5</v>
      </c>
      <c r="AF1004">
        <f>ROUND(IF(Table1_1[[#This Row],[Total_Purchases]]=0,0,(Table1_1[[#This Row],[Total_Spend]]*(Table1_1[[#This Row],[NumCatalogPurchases]]/Table1_1[[#This Row],[Total_Purchases]]))),2)</f>
        <v>6.25</v>
      </c>
      <c r="AG10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4" s="6">
        <f ca="1">YEAR(TODAY())-B1004</f>
        <v>56</v>
      </c>
      <c r="AI10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04" t="s">
        <v>32</v>
      </c>
    </row>
    <row r="1005" spans="1:36" x14ac:dyDescent="0.3">
      <c r="A1005">
        <v>4974</v>
      </c>
      <c r="B1005">
        <v>1970</v>
      </c>
      <c r="C1005" t="s">
        <v>28</v>
      </c>
      <c r="D1005" t="s">
        <v>31</v>
      </c>
      <c r="E1005">
        <v>83273</v>
      </c>
      <c r="F1005">
        <v>1</v>
      </c>
      <c r="G1005">
        <v>2</v>
      </c>
      <c r="H1005" s="2" t="str">
        <f ca="1">TEXT(Table1_1[[#This Row],[Dt_Customer]],"yyyy-mm-dd")</f>
        <v>2012-09-25</v>
      </c>
      <c r="I1005">
        <v>98</v>
      </c>
      <c r="J1005">
        <v>433</v>
      </c>
      <c r="K1005">
        <v>89</v>
      </c>
      <c r="L1005">
        <v>650</v>
      </c>
      <c r="M1005">
        <v>16</v>
      </c>
      <c r="N1005">
        <v>102</v>
      </c>
      <c r="O1005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f>Table1_1[[#This Row],[MntWines]]+Table1_1[[#This Row],[MntFruits]]+Table1_1[[#This Row],[MntMeatProducts]]+Table1_1[[#This Row],[MntFishProducts]]+Table1_1[[#This Row],[MntSweetProducts]]+Table1_1[[#This Row],[MntGoldProds]]</f>
        <v>1392</v>
      </c>
      <c r="AC1005">
        <f>Table1_1[[#This Row],[NumWebPurchases]]+Table1_1[[#This Row],[NumCatalogPurchases]]+Table1_1[[#This Row],[NumStorePurchases]]</f>
        <v>19</v>
      </c>
      <c r="AD1005">
        <f>ROUND(IF(Table1_1[[#This Row],[Total_Purchases]]=0,0,(Table1_1[[#This Row],[Total_Spend]]*(Table1_1[[#This Row],[NumWebPurchases]]/Table1_1[[#This Row],[Total_Purchases]]))),2)</f>
        <v>293.05</v>
      </c>
      <c r="AE1005">
        <f>ROUND(IF(Table1_1[[#This Row],[Total_Purchases]]=0,0,(Table1_1[[#This Row],[Total_Spend]]*(Table1_1[[#This Row],[NumStorePurchases]]/Table1_1[[#This Row],[Total_Purchases]]))),2)</f>
        <v>659.37</v>
      </c>
      <c r="AF1005">
        <f>ROUND(IF(Table1_1[[#This Row],[Total_Purchases]]=0,0,(Table1_1[[#This Row],[Total_Spend]]*(Table1_1[[#This Row],[NumCatalogPurchases]]/Table1_1[[#This Row],[Total_Purchases]]))),2)</f>
        <v>439.58</v>
      </c>
      <c r="AG10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05" s="6">
        <f ca="1">YEAR(TODAY())-B1005</f>
        <v>56</v>
      </c>
      <c r="AI10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05" t="s">
        <v>34</v>
      </c>
    </row>
    <row r="1006" spans="1:36" x14ac:dyDescent="0.3">
      <c r="A1006">
        <v>4988</v>
      </c>
      <c r="B1006">
        <v>1948</v>
      </c>
      <c r="C1006" t="s">
        <v>37</v>
      </c>
      <c r="D1006" t="s">
        <v>33</v>
      </c>
      <c r="E1006">
        <v>34469</v>
      </c>
      <c r="F1006">
        <v>1</v>
      </c>
      <c r="G1006">
        <v>1</v>
      </c>
      <c r="H1006" s="2" t="str">
        <f ca="1">TEXT(Table1_1[[#This Row],[Dt_Customer]],"yyyy-mm-dd")</f>
        <v>2014-05-04</v>
      </c>
      <c r="I1006">
        <v>58</v>
      </c>
      <c r="J1006">
        <v>19</v>
      </c>
      <c r="K1006">
        <v>6</v>
      </c>
      <c r="L1006">
        <v>20</v>
      </c>
      <c r="M1006">
        <v>0</v>
      </c>
      <c r="N1006">
        <v>5</v>
      </c>
      <c r="O1006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1006">
        <f>Table1_1[[#This Row],[NumWebPurchases]]+Table1_1[[#This Row],[NumCatalogPurchases]]+Table1_1[[#This Row],[NumStorePurchases]]</f>
        <v>6</v>
      </c>
      <c r="AD1006">
        <f>ROUND(IF(Table1_1[[#This Row],[Total_Purchases]]=0,0,(Table1_1[[#This Row],[Total_Spend]]*(Table1_1[[#This Row],[NumWebPurchases]]/Table1_1[[#This Row],[Total_Purchases]]))),2)</f>
        <v>10.33</v>
      </c>
      <c r="AE1006">
        <f>ROUND(IF(Table1_1[[#This Row],[Total_Purchases]]=0,0,(Table1_1[[#This Row],[Total_Spend]]*(Table1_1[[#This Row],[NumStorePurchases]]/Table1_1[[#This Row],[Total_Purchases]]))),2)</f>
        <v>41.33</v>
      </c>
      <c r="AF1006">
        <f>ROUND(IF(Table1_1[[#This Row],[Total_Purchases]]=0,0,(Table1_1[[#This Row],[Total_Spend]]*(Table1_1[[#This Row],[NumCatalogPurchases]]/Table1_1[[#This Row],[Total_Purchases]]))),2)</f>
        <v>10.33</v>
      </c>
      <c r="AG10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6" s="6">
        <f ca="1">YEAR(TODAY())-B1006</f>
        <v>78</v>
      </c>
      <c r="AI10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06" t="s">
        <v>43</v>
      </c>
    </row>
    <row r="1007" spans="1:36" x14ac:dyDescent="0.3">
      <c r="A1007">
        <v>4990</v>
      </c>
      <c r="B1007">
        <v>1954</v>
      </c>
      <c r="C1007" t="s">
        <v>28</v>
      </c>
      <c r="D1007" t="s">
        <v>33</v>
      </c>
      <c r="E1007">
        <v>59111</v>
      </c>
      <c r="F1007">
        <v>0</v>
      </c>
      <c r="G1007">
        <v>0</v>
      </c>
      <c r="H1007" s="2" t="str">
        <f ca="1">TEXT(Table1_1[[#This Row],[Dt_Customer]],"yyyy-mm-dd")</f>
        <v>2013-05-02</v>
      </c>
      <c r="I1007">
        <v>90</v>
      </c>
      <c r="J1007">
        <v>524</v>
      </c>
      <c r="K1007">
        <v>0</v>
      </c>
      <c r="L1007">
        <v>134</v>
      </c>
      <c r="M1007">
        <v>28</v>
      </c>
      <c r="N1007">
        <v>28</v>
      </c>
      <c r="O1007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f>Table1_1[[#This Row],[MntWines]]+Table1_1[[#This Row],[MntFruits]]+Table1_1[[#This Row],[MntMeatProducts]]+Table1_1[[#This Row],[MntFishProducts]]+Table1_1[[#This Row],[MntSweetProducts]]+Table1_1[[#This Row],[MntGoldProds]]</f>
        <v>869</v>
      </c>
      <c r="AC1007">
        <f>Table1_1[[#This Row],[NumWebPurchases]]+Table1_1[[#This Row],[NumCatalogPurchases]]+Table1_1[[#This Row],[NumStorePurchases]]</f>
        <v>20</v>
      </c>
      <c r="AD1007">
        <f>ROUND(IF(Table1_1[[#This Row],[Total_Purchases]]=0,0,(Table1_1[[#This Row],[Total_Spend]]*(Table1_1[[#This Row],[NumWebPurchases]]/Table1_1[[#This Row],[Total_Purchases]]))),2)</f>
        <v>477.95</v>
      </c>
      <c r="AE1007">
        <f>ROUND(IF(Table1_1[[#This Row],[Total_Purchases]]=0,0,(Table1_1[[#This Row],[Total_Spend]]*(Table1_1[[#This Row],[NumStorePurchases]]/Table1_1[[#This Row],[Total_Purchases]]))),2)</f>
        <v>347.6</v>
      </c>
      <c r="AF1007">
        <f>ROUND(IF(Table1_1[[#This Row],[Total_Purchases]]=0,0,(Table1_1[[#This Row],[Total_Spend]]*(Table1_1[[#This Row],[NumCatalogPurchases]]/Table1_1[[#This Row],[Total_Purchases]]))),2)</f>
        <v>43.45</v>
      </c>
      <c r="AG10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07" s="6">
        <f ca="1">YEAR(TODAY())-B1007</f>
        <v>72</v>
      </c>
      <c r="AI10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07" t="s">
        <v>36</v>
      </c>
    </row>
    <row r="1008" spans="1:36" x14ac:dyDescent="0.3">
      <c r="A1008">
        <v>4992</v>
      </c>
      <c r="B1008">
        <v>1975</v>
      </c>
      <c r="C1008" t="s">
        <v>41</v>
      </c>
      <c r="D1008" t="s">
        <v>35</v>
      </c>
      <c r="E1008">
        <v>17459</v>
      </c>
      <c r="F1008">
        <v>1</v>
      </c>
      <c r="G1008">
        <v>0</v>
      </c>
      <c r="H1008" s="2" t="str">
        <f ca="1">TEXT(Table1_1[[#This Row],[Dt_Customer]],"yyyy-mm-dd")</f>
        <v>2013-09-19</v>
      </c>
      <c r="I1008">
        <v>12</v>
      </c>
      <c r="J1008">
        <v>6</v>
      </c>
      <c r="K1008">
        <v>4</v>
      </c>
      <c r="L1008">
        <v>16</v>
      </c>
      <c r="M1008">
        <v>3</v>
      </c>
      <c r="N1008">
        <v>10</v>
      </c>
      <c r="O1008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1008">
        <f>Table1_1[[#This Row],[NumWebPurchases]]+Table1_1[[#This Row],[NumCatalogPurchases]]+Table1_1[[#This Row],[NumStorePurchases]]</f>
        <v>6</v>
      </c>
      <c r="AD1008">
        <f>ROUND(IF(Table1_1[[#This Row],[Total_Purchases]]=0,0,(Table1_1[[#This Row],[Total_Spend]]*(Table1_1[[#This Row],[NumWebPurchases]]/Table1_1[[#This Row],[Total_Purchases]]))),2)</f>
        <v>34.5</v>
      </c>
      <c r="AE1008">
        <f>ROUND(IF(Table1_1[[#This Row],[Total_Purchases]]=0,0,(Table1_1[[#This Row],[Total_Spend]]*(Table1_1[[#This Row],[NumStorePurchases]]/Table1_1[[#This Row],[Total_Purchases]]))),2)</f>
        <v>23</v>
      </c>
      <c r="AF1008">
        <f>ROUND(IF(Table1_1[[#This Row],[Total_Purchases]]=0,0,(Table1_1[[#This Row],[Total_Spend]]*(Table1_1[[#This Row],[NumCatalogPurchases]]/Table1_1[[#This Row],[Total_Purchases]]))),2)</f>
        <v>11.5</v>
      </c>
      <c r="AG10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08" s="6">
        <f ca="1">YEAR(TODAY())-B1008</f>
        <v>51</v>
      </c>
      <c r="AI10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08" t="s">
        <v>30</v>
      </c>
    </row>
    <row r="1009" spans="1:36" x14ac:dyDescent="0.3">
      <c r="A1009">
        <v>4994</v>
      </c>
      <c r="B1009">
        <v>1943</v>
      </c>
      <c r="C1009" t="s">
        <v>41</v>
      </c>
      <c r="D1009" t="s">
        <v>31</v>
      </c>
      <c r="E1009">
        <v>77598</v>
      </c>
      <c r="F1009">
        <v>0</v>
      </c>
      <c r="G1009">
        <v>0</v>
      </c>
      <c r="H1009" s="2" t="str">
        <f ca="1">TEXT(Table1_1[[#This Row],[Dt_Customer]],"yyyy-mm-dd")</f>
        <v>2013-10-01</v>
      </c>
      <c r="I1009">
        <v>53</v>
      </c>
      <c r="J1009">
        <v>1193</v>
      </c>
      <c r="K1009">
        <v>33</v>
      </c>
      <c r="L1009">
        <v>281</v>
      </c>
      <c r="M1009">
        <v>129</v>
      </c>
      <c r="N1009">
        <v>66</v>
      </c>
      <c r="O1009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f>Table1_1[[#This Row],[MntWines]]+Table1_1[[#This Row],[MntFruits]]+Table1_1[[#This Row],[MntMeatProducts]]+Table1_1[[#This Row],[MntFishProducts]]+Table1_1[[#This Row],[MntSweetProducts]]+Table1_1[[#This Row],[MntGoldProds]]</f>
        <v>1735</v>
      </c>
      <c r="AC1009">
        <f>Table1_1[[#This Row],[NumWebPurchases]]+Table1_1[[#This Row],[NumCatalogPurchases]]+Table1_1[[#This Row],[NumStorePurchases]]</f>
        <v>25</v>
      </c>
      <c r="AD1009">
        <f>ROUND(IF(Table1_1[[#This Row],[Total_Purchases]]=0,0,(Table1_1[[#This Row],[Total_Spend]]*(Table1_1[[#This Row],[NumWebPurchases]]/Table1_1[[#This Row],[Total_Purchases]]))),2)</f>
        <v>485.8</v>
      </c>
      <c r="AE1009">
        <f>ROUND(IF(Table1_1[[#This Row],[Total_Purchases]]=0,0,(Table1_1[[#This Row],[Total_Spend]]*(Table1_1[[#This Row],[NumStorePurchases]]/Table1_1[[#This Row],[Total_Purchases]]))),2)</f>
        <v>902.2</v>
      </c>
      <c r="AF1009">
        <f>ROUND(IF(Table1_1[[#This Row],[Total_Purchases]]=0,0,(Table1_1[[#This Row],[Total_Spend]]*(Table1_1[[#This Row],[NumCatalogPurchases]]/Table1_1[[#This Row],[Total_Purchases]]))),2)</f>
        <v>347</v>
      </c>
      <c r="AG10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09" s="6">
        <f ca="1">YEAR(TODAY())-B1009</f>
        <v>83</v>
      </c>
      <c r="AI10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09" t="s">
        <v>30</v>
      </c>
    </row>
    <row r="1010" spans="1:36" x14ac:dyDescent="0.3">
      <c r="A1010">
        <v>4998</v>
      </c>
      <c r="B1010">
        <v>1962</v>
      </c>
      <c r="C1010" t="s">
        <v>28</v>
      </c>
      <c r="D1010" t="s">
        <v>35</v>
      </c>
      <c r="E1010">
        <v>76081</v>
      </c>
      <c r="F1010">
        <v>0</v>
      </c>
      <c r="G1010">
        <v>0</v>
      </c>
      <c r="H1010" s="2" t="str">
        <f ca="1">TEXT(Table1_1[[#This Row],[Dt_Customer]],"yyyy-mm-dd")</f>
        <v>2014-05-23</v>
      </c>
      <c r="I1010">
        <v>85</v>
      </c>
      <c r="J1010">
        <v>292</v>
      </c>
      <c r="K1010">
        <v>30</v>
      </c>
      <c r="L1010">
        <v>415</v>
      </c>
      <c r="M1010">
        <v>63</v>
      </c>
      <c r="N1010">
        <v>33</v>
      </c>
      <c r="O1010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f>Table1_1[[#This Row],[MntWines]]+Table1_1[[#This Row],[MntFruits]]+Table1_1[[#This Row],[MntMeatProducts]]+Table1_1[[#This Row],[MntFishProducts]]+Table1_1[[#This Row],[MntSweetProducts]]+Table1_1[[#This Row],[MntGoldProds]]</f>
        <v>1033</v>
      </c>
      <c r="AC1010">
        <f>Table1_1[[#This Row],[NumWebPurchases]]+Table1_1[[#This Row],[NumCatalogPurchases]]+Table1_1[[#This Row],[NumStorePurchases]]</f>
        <v>13</v>
      </c>
      <c r="AD1010">
        <f>ROUND(IF(Table1_1[[#This Row],[Total_Purchases]]=0,0,(Table1_1[[#This Row],[Total_Spend]]*(Table1_1[[#This Row],[NumWebPurchases]]/Table1_1[[#This Row],[Total_Purchases]]))),2)</f>
        <v>317.85000000000002</v>
      </c>
      <c r="AE1010">
        <f>ROUND(IF(Table1_1[[#This Row],[Total_Purchases]]=0,0,(Table1_1[[#This Row],[Total_Spend]]*(Table1_1[[#This Row],[NumStorePurchases]]/Table1_1[[#This Row],[Total_Purchases]]))),2)</f>
        <v>317.85000000000002</v>
      </c>
      <c r="AF1010">
        <f>ROUND(IF(Table1_1[[#This Row],[Total_Purchases]]=0,0,(Table1_1[[#This Row],[Total_Spend]]*(Table1_1[[#This Row],[NumCatalogPurchases]]/Table1_1[[#This Row],[Total_Purchases]]))),2)</f>
        <v>397.31</v>
      </c>
      <c r="AG10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10" s="6">
        <f ca="1">YEAR(TODAY())-B1010</f>
        <v>64</v>
      </c>
      <c r="AI10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10" t="s">
        <v>30</v>
      </c>
    </row>
    <row r="1011" spans="1:36" x14ac:dyDescent="0.3">
      <c r="A1011">
        <v>5010</v>
      </c>
      <c r="B1011">
        <v>1988</v>
      </c>
      <c r="C1011" t="s">
        <v>28</v>
      </c>
      <c r="D1011" t="s">
        <v>31</v>
      </c>
      <c r="E1011">
        <v>25008</v>
      </c>
      <c r="F1011">
        <v>1</v>
      </c>
      <c r="G1011">
        <v>0</v>
      </c>
      <c r="H1011" s="2" t="str">
        <f ca="1">TEXT(Table1_1[[#This Row],[Dt_Customer]],"yyyy-mm-dd")</f>
        <v>2014-02-02</v>
      </c>
      <c r="I1011">
        <v>72</v>
      </c>
      <c r="J1011">
        <v>2</v>
      </c>
      <c r="K1011">
        <v>8</v>
      </c>
      <c r="L1011">
        <v>8</v>
      </c>
      <c r="M1011">
        <v>6</v>
      </c>
      <c r="N1011">
        <v>1</v>
      </c>
      <c r="O1011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011">
        <f>Table1_1[[#This Row],[NumWebPurchases]]+Table1_1[[#This Row],[NumCatalogPurchases]]+Table1_1[[#This Row],[NumStorePurchases]]</f>
        <v>4</v>
      </c>
      <c r="AD1011">
        <f>ROUND(IF(Table1_1[[#This Row],[Total_Purchases]]=0,0,(Table1_1[[#This Row],[Total_Spend]]*(Table1_1[[#This Row],[NumWebPurchases]]/Table1_1[[#This Row],[Total_Purchases]]))),2)</f>
        <v>8.5</v>
      </c>
      <c r="AE1011">
        <f>ROUND(IF(Table1_1[[#This Row],[Total_Purchases]]=0,0,(Table1_1[[#This Row],[Total_Spend]]*(Table1_1[[#This Row],[NumStorePurchases]]/Table1_1[[#This Row],[Total_Purchases]]))),2)</f>
        <v>25.5</v>
      </c>
      <c r="AF1011">
        <f>ROUND(IF(Table1_1[[#This Row],[Total_Purchases]]=0,0,(Table1_1[[#This Row],[Total_Spend]]*(Table1_1[[#This Row],[NumCatalogPurchases]]/Table1_1[[#This Row],[Total_Purchases]]))),2)</f>
        <v>0</v>
      </c>
      <c r="AG10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1" s="6">
        <f ca="1">YEAR(TODAY())-B1011</f>
        <v>38</v>
      </c>
      <c r="AI10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11" t="s">
        <v>30</v>
      </c>
    </row>
    <row r="1012" spans="1:36" x14ac:dyDescent="0.3">
      <c r="A1012">
        <v>5011</v>
      </c>
      <c r="B1012">
        <v>1963</v>
      </c>
      <c r="C1012" t="s">
        <v>28</v>
      </c>
      <c r="D1012" t="s">
        <v>29</v>
      </c>
      <c r="E1012">
        <v>68118</v>
      </c>
      <c r="F1012">
        <v>0</v>
      </c>
      <c r="G1012">
        <v>1</v>
      </c>
      <c r="H1012" s="2" t="str">
        <f ca="1">TEXT(Table1_1[[#This Row],[Dt_Customer]],"yyyy-mm-dd")</f>
        <v>2013-10-18</v>
      </c>
      <c r="I1012">
        <v>51</v>
      </c>
      <c r="J1012">
        <v>595</v>
      </c>
      <c r="K1012">
        <v>23</v>
      </c>
      <c r="L1012">
        <v>123</v>
      </c>
      <c r="M1012">
        <v>10</v>
      </c>
      <c r="N1012">
        <v>23</v>
      </c>
      <c r="O101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f>Table1_1[[#This Row],[MntWines]]+Table1_1[[#This Row],[MntFruits]]+Table1_1[[#This Row],[MntMeatProducts]]+Table1_1[[#This Row],[MntFishProducts]]+Table1_1[[#This Row],[MntSweetProducts]]+Table1_1[[#This Row],[MntGoldProds]]</f>
        <v>928</v>
      </c>
      <c r="AC1012">
        <f>Table1_1[[#This Row],[NumWebPurchases]]+Table1_1[[#This Row],[NumCatalogPurchases]]+Table1_1[[#This Row],[NumStorePurchases]]</f>
        <v>21</v>
      </c>
      <c r="AD1012">
        <f>ROUND(IF(Table1_1[[#This Row],[Total_Purchases]]=0,0,(Table1_1[[#This Row],[Total_Spend]]*(Table1_1[[#This Row],[NumWebPurchases]]/Table1_1[[#This Row],[Total_Purchases]]))),2)</f>
        <v>353.52</v>
      </c>
      <c r="AE1012">
        <f>ROUND(IF(Table1_1[[#This Row],[Total_Purchases]]=0,0,(Table1_1[[#This Row],[Total_Spend]]*(Table1_1[[#This Row],[NumStorePurchases]]/Table1_1[[#This Row],[Total_Purchases]]))),2)</f>
        <v>176.76</v>
      </c>
      <c r="AF1012">
        <f>ROUND(IF(Table1_1[[#This Row],[Total_Purchases]]=0,0,(Table1_1[[#This Row],[Total_Spend]]*(Table1_1[[#This Row],[NumCatalogPurchases]]/Table1_1[[#This Row],[Total_Purchases]]))),2)</f>
        <v>397.71</v>
      </c>
      <c r="AG10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12" s="6">
        <f ca="1">YEAR(TODAY())-B1012</f>
        <v>63</v>
      </c>
      <c r="AI10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12" t="s">
        <v>30</v>
      </c>
    </row>
    <row r="1013" spans="1:36" x14ac:dyDescent="0.3">
      <c r="A1013">
        <v>5012</v>
      </c>
      <c r="B1013">
        <v>1989</v>
      </c>
      <c r="C1013" t="s">
        <v>28</v>
      </c>
      <c r="D1013" t="s">
        <v>33</v>
      </c>
      <c r="E1013">
        <v>28691</v>
      </c>
      <c r="F1013">
        <v>1</v>
      </c>
      <c r="G1013">
        <v>0</v>
      </c>
      <c r="H1013" s="2" t="str">
        <f ca="1">TEXT(Table1_1[[#This Row],[Dt_Customer]],"yyyy-mm-dd")</f>
        <v>2013-07-04</v>
      </c>
      <c r="I1013">
        <v>56</v>
      </c>
      <c r="J1013">
        <v>5</v>
      </c>
      <c r="K1013">
        <v>4</v>
      </c>
      <c r="L1013">
        <v>13</v>
      </c>
      <c r="M1013">
        <v>8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013">
        <f>Table1_1[[#This Row],[NumWebPurchases]]+Table1_1[[#This Row],[NumCatalogPurchases]]+Table1_1[[#This Row],[NumStorePurchases]]</f>
        <v>4</v>
      </c>
      <c r="AD1013">
        <f>ROUND(IF(Table1_1[[#This Row],[Total_Purchases]]=0,0,(Table1_1[[#This Row],[Total_Spend]]*(Table1_1[[#This Row],[NumWebPurchases]]/Table1_1[[#This Row],[Total_Purchases]]))),2)</f>
        <v>8.5</v>
      </c>
      <c r="AE1013">
        <f>ROUND(IF(Table1_1[[#This Row],[Total_Purchases]]=0,0,(Table1_1[[#This Row],[Total_Spend]]*(Table1_1[[#This Row],[NumStorePurchases]]/Table1_1[[#This Row],[Total_Purchases]]))),2)</f>
        <v>25.5</v>
      </c>
      <c r="AF1013">
        <f>ROUND(IF(Table1_1[[#This Row],[Total_Purchases]]=0,0,(Table1_1[[#This Row],[Total_Spend]]*(Table1_1[[#This Row],[NumCatalogPurchases]]/Table1_1[[#This Row],[Total_Purchases]]))),2)</f>
        <v>0</v>
      </c>
      <c r="AG10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3" s="6">
        <f ca="1">YEAR(TODAY())-B1013</f>
        <v>37</v>
      </c>
      <c r="AI10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13" t="s">
        <v>30</v>
      </c>
    </row>
    <row r="1014" spans="1:36" x14ac:dyDescent="0.3">
      <c r="A1014">
        <v>5015</v>
      </c>
      <c r="B1014">
        <v>1976</v>
      </c>
      <c r="C1014" t="s">
        <v>41</v>
      </c>
      <c r="D1014" t="s">
        <v>33</v>
      </c>
      <c r="E1014">
        <v>34529</v>
      </c>
      <c r="F1014">
        <v>1</v>
      </c>
      <c r="G1014">
        <v>0</v>
      </c>
      <c r="H1014" s="2" t="str">
        <f ca="1">TEXT(Table1_1[[#This Row],[Dt_Customer]],"yyyy-mm-dd")</f>
        <v>2012-09-14</v>
      </c>
      <c r="I1014">
        <v>94</v>
      </c>
      <c r="J1014">
        <v>68</v>
      </c>
      <c r="K1014">
        <v>6</v>
      </c>
      <c r="L1014">
        <v>38</v>
      </c>
      <c r="M1014">
        <v>3</v>
      </c>
      <c r="N1014">
        <v>6</v>
      </c>
      <c r="O1014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f>Table1_1[[#This Row],[MntWines]]+Table1_1[[#This Row],[MntFruits]]+Table1_1[[#This Row],[MntMeatProducts]]+Table1_1[[#This Row],[MntFishProducts]]+Table1_1[[#This Row],[MntSweetProducts]]+Table1_1[[#This Row],[MntGoldProds]]</f>
        <v>162</v>
      </c>
      <c r="AC1014">
        <f>Table1_1[[#This Row],[NumWebPurchases]]+Table1_1[[#This Row],[NumCatalogPurchases]]+Table1_1[[#This Row],[NumStorePurchases]]</f>
        <v>7</v>
      </c>
      <c r="AD1014">
        <f>ROUND(IF(Table1_1[[#This Row],[Total_Purchases]]=0,0,(Table1_1[[#This Row],[Total_Spend]]*(Table1_1[[#This Row],[NumWebPurchases]]/Table1_1[[#This Row],[Total_Purchases]]))),2)</f>
        <v>46.29</v>
      </c>
      <c r="AE1014">
        <f>ROUND(IF(Table1_1[[#This Row],[Total_Purchases]]=0,0,(Table1_1[[#This Row],[Total_Spend]]*(Table1_1[[#This Row],[NumStorePurchases]]/Table1_1[[#This Row],[Total_Purchases]]))),2)</f>
        <v>69.430000000000007</v>
      </c>
      <c r="AF1014">
        <f>ROUND(IF(Table1_1[[#This Row],[Total_Purchases]]=0,0,(Table1_1[[#This Row],[Total_Spend]]*(Table1_1[[#This Row],[NumCatalogPurchases]]/Table1_1[[#This Row],[Total_Purchases]]))),2)</f>
        <v>46.29</v>
      </c>
      <c r="AG10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4" s="6">
        <f ca="1">YEAR(TODAY())-B1014</f>
        <v>50</v>
      </c>
      <c r="AI10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14" t="s">
        <v>30</v>
      </c>
    </row>
    <row r="1015" spans="1:36" x14ac:dyDescent="0.3">
      <c r="A1015">
        <v>5025</v>
      </c>
      <c r="B1015">
        <v>1979</v>
      </c>
      <c r="C1015" t="s">
        <v>28</v>
      </c>
      <c r="D1015" t="s">
        <v>31</v>
      </c>
      <c r="E1015">
        <v>48526</v>
      </c>
      <c r="F1015">
        <v>1</v>
      </c>
      <c r="G1015">
        <v>0</v>
      </c>
      <c r="H1015" s="2" t="str">
        <f ca="1">TEXT(Table1_1[[#This Row],[Dt_Customer]],"yyyy-mm-dd")</f>
        <v>2013-12-24</v>
      </c>
      <c r="I1015">
        <v>32</v>
      </c>
      <c r="J1015">
        <v>23</v>
      </c>
      <c r="K1015">
        <v>17</v>
      </c>
      <c r="L1015">
        <v>23</v>
      </c>
      <c r="M1015">
        <v>43</v>
      </c>
      <c r="N1015">
        <v>20</v>
      </c>
      <c r="O1015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f>Table1_1[[#This Row],[MntWines]]+Table1_1[[#This Row],[MntFruits]]+Table1_1[[#This Row],[MntMeatProducts]]+Table1_1[[#This Row],[MntFishProducts]]+Table1_1[[#This Row],[MntSweetProducts]]+Table1_1[[#This Row],[MntGoldProds]]</f>
        <v>135</v>
      </c>
      <c r="AC1015">
        <f>Table1_1[[#This Row],[NumWebPurchases]]+Table1_1[[#This Row],[NumCatalogPurchases]]+Table1_1[[#This Row],[NumStorePurchases]]</f>
        <v>7</v>
      </c>
      <c r="AD1015">
        <f>ROUND(IF(Table1_1[[#This Row],[Total_Purchases]]=0,0,(Table1_1[[#This Row],[Total_Spend]]*(Table1_1[[#This Row],[NumWebPurchases]]/Table1_1[[#This Row],[Total_Purchases]]))),2)</f>
        <v>38.57</v>
      </c>
      <c r="AE1015">
        <f>ROUND(IF(Table1_1[[#This Row],[Total_Purchases]]=0,0,(Table1_1[[#This Row],[Total_Spend]]*(Table1_1[[#This Row],[NumStorePurchases]]/Table1_1[[#This Row],[Total_Purchases]]))),2)</f>
        <v>77.14</v>
      </c>
      <c r="AF1015">
        <f>ROUND(IF(Table1_1[[#This Row],[Total_Purchases]]=0,0,(Table1_1[[#This Row],[Total_Spend]]*(Table1_1[[#This Row],[NumCatalogPurchases]]/Table1_1[[#This Row],[Total_Purchases]]))),2)</f>
        <v>19.29</v>
      </c>
      <c r="AG10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5" s="6">
        <f ca="1">YEAR(TODAY())-B1015</f>
        <v>47</v>
      </c>
      <c r="AI10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15" t="s">
        <v>30</v>
      </c>
    </row>
    <row r="1016" spans="1:36" x14ac:dyDescent="0.3">
      <c r="A1016">
        <v>5029</v>
      </c>
      <c r="B1016">
        <v>1946</v>
      </c>
      <c r="C1016" t="s">
        <v>28</v>
      </c>
      <c r="D1016" t="s">
        <v>33</v>
      </c>
      <c r="E1016">
        <v>18100</v>
      </c>
      <c r="F1016">
        <v>0</v>
      </c>
      <c r="G1016">
        <v>0</v>
      </c>
      <c r="H1016" s="2" t="str">
        <f ca="1">TEXT(Table1_1[[#This Row],[Dt_Customer]],"yyyy-mm-dd")</f>
        <v>2013-08-06</v>
      </c>
      <c r="I1016">
        <v>14</v>
      </c>
      <c r="J1016">
        <v>3</v>
      </c>
      <c r="K1016">
        <v>1</v>
      </c>
      <c r="L1016">
        <v>2</v>
      </c>
      <c r="M1016">
        <v>4</v>
      </c>
      <c r="N1016">
        <v>3</v>
      </c>
      <c r="O1016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f>Table1_1[[#This Row],[MntWines]]+Table1_1[[#This Row],[MntFruits]]+Table1_1[[#This Row],[MntMeatProducts]]+Table1_1[[#This Row],[MntFishProducts]]+Table1_1[[#This Row],[MntSweetProducts]]+Table1_1[[#This Row],[MntGoldProds]]</f>
        <v>14</v>
      </c>
      <c r="AC1016">
        <f>Table1_1[[#This Row],[NumWebPurchases]]+Table1_1[[#This Row],[NumCatalogPurchases]]+Table1_1[[#This Row],[NumStorePurchases]]</f>
        <v>3</v>
      </c>
      <c r="AD1016">
        <f>ROUND(IF(Table1_1[[#This Row],[Total_Purchases]]=0,0,(Table1_1[[#This Row],[Total_Spend]]*(Table1_1[[#This Row],[NumWebPurchases]]/Table1_1[[#This Row],[Total_Purchases]]))),2)</f>
        <v>0</v>
      </c>
      <c r="AE1016">
        <f>ROUND(IF(Table1_1[[#This Row],[Total_Purchases]]=0,0,(Table1_1[[#This Row],[Total_Spend]]*(Table1_1[[#This Row],[NumStorePurchases]]/Table1_1[[#This Row],[Total_Purchases]]))),2)</f>
        <v>14</v>
      </c>
      <c r="AF1016">
        <f>ROUND(IF(Table1_1[[#This Row],[Total_Purchases]]=0,0,(Table1_1[[#This Row],[Total_Spend]]*(Table1_1[[#This Row],[NumCatalogPurchases]]/Table1_1[[#This Row],[Total_Purchases]]))),2)</f>
        <v>0</v>
      </c>
      <c r="AG10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6" s="6">
        <f ca="1">YEAR(TODAY())-B1016</f>
        <v>80</v>
      </c>
      <c r="AI10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16" t="s">
        <v>30</v>
      </c>
    </row>
    <row r="1017" spans="1:36" x14ac:dyDescent="0.3">
      <c r="A1017">
        <v>5031</v>
      </c>
      <c r="B1017">
        <v>1974</v>
      </c>
      <c r="C1017" t="s">
        <v>28</v>
      </c>
      <c r="D1017" t="s">
        <v>35</v>
      </c>
      <c r="E1017">
        <v>83145</v>
      </c>
      <c r="F1017">
        <v>0</v>
      </c>
      <c r="G1017">
        <v>0</v>
      </c>
      <c r="H1017" s="2" t="str">
        <f ca="1">TEXT(Table1_1[[#This Row],[Dt_Customer]],"yyyy-mm-dd")</f>
        <v>2012-09-22</v>
      </c>
      <c r="I1017">
        <v>14</v>
      </c>
      <c r="J1017">
        <v>777</v>
      </c>
      <c r="K1017">
        <v>35</v>
      </c>
      <c r="L1017">
        <v>731</v>
      </c>
      <c r="M1017">
        <v>39</v>
      </c>
      <c r="N1017">
        <v>137</v>
      </c>
      <c r="O1017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f>Table1_1[[#This Row],[MntWines]]+Table1_1[[#This Row],[MntFruits]]+Table1_1[[#This Row],[MntMeatProducts]]+Table1_1[[#This Row],[MntFishProducts]]+Table1_1[[#This Row],[MntSweetProducts]]+Table1_1[[#This Row],[MntGoldProds]]</f>
        <v>1833</v>
      </c>
      <c r="AC1017">
        <f>Table1_1[[#This Row],[NumWebPurchases]]+Table1_1[[#This Row],[NumCatalogPurchases]]+Table1_1[[#This Row],[NumStorePurchases]]</f>
        <v>25</v>
      </c>
      <c r="AD1017">
        <f>ROUND(IF(Table1_1[[#This Row],[Total_Purchases]]=0,0,(Table1_1[[#This Row],[Total_Spend]]*(Table1_1[[#This Row],[NumWebPurchases]]/Table1_1[[#This Row],[Total_Purchases]]))),2)</f>
        <v>366.6</v>
      </c>
      <c r="AE1017">
        <f>ROUND(IF(Table1_1[[#This Row],[Total_Purchases]]=0,0,(Table1_1[[#This Row],[Total_Spend]]*(Table1_1[[#This Row],[NumStorePurchases]]/Table1_1[[#This Row],[Total_Purchases]]))),2)</f>
        <v>806.52</v>
      </c>
      <c r="AF1017">
        <f>ROUND(IF(Table1_1[[#This Row],[Total_Purchases]]=0,0,(Table1_1[[#This Row],[Total_Spend]]*(Table1_1[[#This Row],[NumCatalogPurchases]]/Table1_1[[#This Row],[Total_Purchases]]))),2)</f>
        <v>659.88</v>
      </c>
      <c r="AG10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17" s="6">
        <f ca="1">YEAR(TODAY())-B1017</f>
        <v>52</v>
      </c>
      <c r="AI10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17" t="s">
        <v>30</v>
      </c>
    </row>
    <row r="1018" spans="1:36" x14ac:dyDescent="0.3">
      <c r="A1018">
        <v>5036</v>
      </c>
      <c r="B1018">
        <v>1984</v>
      </c>
      <c r="C1018" t="s">
        <v>37</v>
      </c>
      <c r="D1018" t="s">
        <v>31</v>
      </c>
      <c r="E1018">
        <v>42710</v>
      </c>
      <c r="F1018">
        <v>1</v>
      </c>
      <c r="G1018">
        <v>0</v>
      </c>
      <c r="H1018" s="2" t="str">
        <f ca="1">TEXT(Table1_1[[#This Row],[Dt_Customer]],"yyyy-mm-dd")</f>
        <v>2012-11-28</v>
      </c>
      <c r="I1018">
        <v>38</v>
      </c>
      <c r="J1018">
        <v>252</v>
      </c>
      <c r="K1018">
        <v>3</v>
      </c>
      <c r="L1018">
        <v>42</v>
      </c>
      <c r="M1018">
        <v>4</v>
      </c>
      <c r="N1018">
        <v>3</v>
      </c>
      <c r="O1018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f>Table1_1[[#This Row],[MntWines]]+Table1_1[[#This Row],[MntFruits]]+Table1_1[[#This Row],[MntMeatProducts]]+Table1_1[[#This Row],[MntFishProducts]]+Table1_1[[#This Row],[MntSweetProducts]]+Table1_1[[#This Row],[MntGoldProds]]</f>
        <v>406</v>
      </c>
      <c r="AC1018">
        <f>Table1_1[[#This Row],[NumWebPurchases]]+Table1_1[[#This Row],[NumCatalogPurchases]]+Table1_1[[#This Row],[NumStorePurchases]]</f>
        <v>12</v>
      </c>
      <c r="AD1018">
        <f>ROUND(IF(Table1_1[[#This Row],[Total_Purchases]]=0,0,(Table1_1[[#This Row],[Total_Spend]]*(Table1_1[[#This Row],[NumWebPurchases]]/Table1_1[[#This Row],[Total_Purchases]]))),2)</f>
        <v>135.33000000000001</v>
      </c>
      <c r="AE1018">
        <f>ROUND(IF(Table1_1[[#This Row],[Total_Purchases]]=0,0,(Table1_1[[#This Row],[Total_Spend]]*(Table1_1[[#This Row],[NumStorePurchases]]/Table1_1[[#This Row],[Total_Purchases]]))),2)</f>
        <v>101.5</v>
      </c>
      <c r="AF1018">
        <f>ROUND(IF(Table1_1[[#This Row],[Total_Purchases]]=0,0,(Table1_1[[#This Row],[Total_Spend]]*(Table1_1[[#This Row],[NumCatalogPurchases]]/Table1_1[[#This Row],[Total_Purchases]]))),2)</f>
        <v>169.17</v>
      </c>
      <c r="AG10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8" s="6">
        <f ca="1">YEAR(TODAY())-B1018</f>
        <v>42</v>
      </c>
      <c r="AI10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18" t="s">
        <v>30</v>
      </c>
    </row>
    <row r="1019" spans="1:36" x14ac:dyDescent="0.3">
      <c r="A1019">
        <v>5043</v>
      </c>
      <c r="B1019">
        <v>1951</v>
      </c>
      <c r="C1019" t="s">
        <v>44</v>
      </c>
      <c r="D1019" t="s">
        <v>33</v>
      </c>
      <c r="E1019">
        <v>26997</v>
      </c>
      <c r="F1019">
        <v>0</v>
      </c>
      <c r="G1019">
        <v>0</v>
      </c>
      <c r="H1019" s="2" t="str">
        <f ca="1">TEXT(Table1_1[[#This Row],[Dt_Customer]],"yyyy-mm-dd")</f>
        <v>2012-11-05</v>
      </c>
      <c r="I1019">
        <v>89</v>
      </c>
      <c r="J1019">
        <v>7</v>
      </c>
      <c r="K1019">
        <v>23</v>
      </c>
      <c r="L1019">
        <v>78</v>
      </c>
      <c r="M1019">
        <v>133</v>
      </c>
      <c r="N1019">
        <v>49</v>
      </c>
      <c r="O1019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f>Table1_1[[#This Row],[MntWines]]+Table1_1[[#This Row],[MntFruits]]+Table1_1[[#This Row],[MntMeatProducts]]+Table1_1[[#This Row],[MntFishProducts]]+Table1_1[[#This Row],[MntSweetProducts]]+Table1_1[[#This Row],[MntGoldProds]]</f>
        <v>434</v>
      </c>
      <c r="AC1019">
        <f>Table1_1[[#This Row],[NumWebPurchases]]+Table1_1[[#This Row],[NumCatalogPurchases]]+Table1_1[[#This Row],[NumStorePurchases]]</f>
        <v>11</v>
      </c>
      <c r="AD1019">
        <f>ROUND(IF(Table1_1[[#This Row],[Total_Purchases]]=0,0,(Table1_1[[#This Row],[Total_Spend]]*(Table1_1[[#This Row],[NumWebPurchases]]/Table1_1[[#This Row],[Total_Purchases]]))),2)</f>
        <v>157.82</v>
      </c>
      <c r="AE1019">
        <f>ROUND(IF(Table1_1[[#This Row],[Total_Purchases]]=0,0,(Table1_1[[#This Row],[Total_Spend]]*(Table1_1[[#This Row],[NumStorePurchases]]/Table1_1[[#This Row],[Total_Purchases]]))),2)</f>
        <v>197.27</v>
      </c>
      <c r="AF1019">
        <f>ROUND(IF(Table1_1[[#This Row],[Total_Purchases]]=0,0,(Table1_1[[#This Row],[Total_Spend]]*(Table1_1[[#This Row],[NumCatalogPurchases]]/Table1_1[[#This Row],[Total_Purchases]]))),2)</f>
        <v>78.91</v>
      </c>
      <c r="AG10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19" s="6">
        <f ca="1">YEAR(TODAY())-B1019</f>
        <v>75</v>
      </c>
      <c r="AI10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19" t="s">
        <v>30</v>
      </c>
    </row>
    <row r="1020" spans="1:36" x14ac:dyDescent="0.3">
      <c r="A1020">
        <v>5046</v>
      </c>
      <c r="B1020">
        <v>1958</v>
      </c>
      <c r="C1020" t="s">
        <v>28</v>
      </c>
      <c r="D1020" t="s">
        <v>29</v>
      </c>
      <c r="E1020">
        <v>78331</v>
      </c>
      <c r="F1020">
        <v>0</v>
      </c>
      <c r="G1020">
        <v>1</v>
      </c>
      <c r="H1020" s="2" t="str">
        <f ca="1">TEXT(Table1_1[[#This Row],[Dt_Customer]],"yyyy-mm-dd")</f>
        <v>2014-01-23</v>
      </c>
      <c r="I1020">
        <v>97</v>
      </c>
      <c r="J1020">
        <v>756</v>
      </c>
      <c r="K1020">
        <v>138</v>
      </c>
      <c r="L1020">
        <v>354</v>
      </c>
      <c r="M1020">
        <v>160</v>
      </c>
      <c r="N1020">
        <v>169</v>
      </c>
      <c r="O1020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f>Table1_1[[#This Row],[MntWines]]+Table1_1[[#This Row],[MntFruits]]+Table1_1[[#This Row],[MntMeatProducts]]+Table1_1[[#This Row],[MntFishProducts]]+Table1_1[[#This Row],[MntSweetProducts]]+Table1_1[[#This Row],[MntGoldProds]]</f>
        <v>1638</v>
      </c>
      <c r="AC1020">
        <f>Table1_1[[#This Row],[NumWebPurchases]]+Table1_1[[#This Row],[NumCatalogPurchases]]+Table1_1[[#This Row],[NumStorePurchases]]</f>
        <v>23</v>
      </c>
      <c r="AD1020">
        <f>ROUND(IF(Table1_1[[#This Row],[Total_Purchases]]=0,0,(Table1_1[[#This Row],[Total_Spend]]*(Table1_1[[#This Row],[NumWebPurchases]]/Table1_1[[#This Row],[Total_Purchases]]))),2)</f>
        <v>712.17</v>
      </c>
      <c r="AE1020">
        <f>ROUND(IF(Table1_1[[#This Row],[Total_Purchases]]=0,0,(Table1_1[[#This Row],[Total_Spend]]*(Table1_1[[#This Row],[NumStorePurchases]]/Table1_1[[#This Row],[Total_Purchases]]))),2)</f>
        <v>498.52</v>
      </c>
      <c r="AF1020">
        <f>ROUND(IF(Table1_1[[#This Row],[Total_Purchases]]=0,0,(Table1_1[[#This Row],[Total_Spend]]*(Table1_1[[#This Row],[NumCatalogPurchases]]/Table1_1[[#This Row],[Total_Purchases]]))),2)</f>
        <v>427.3</v>
      </c>
      <c r="AG10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20" s="6">
        <f ca="1">YEAR(TODAY())-B1020</f>
        <v>68</v>
      </c>
      <c r="AI10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20" t="s">
        <v>43</v>
      </c>
    </row>
    <row r="1021" spans="1:36" x14ac:dyDescent="0.3">
      <c r="A1021">
        <v>5048</v>
      </c>
      <c r="B1021">
        <v>1971</v>
      </c>
      <c r="C1021" t="s">
        <v>37</v>
      </c>
      <c r="D1021" t="s">
        <v>31</v>
      </c>
      <c r="E1021">
        <v>42767</v>
      </c>
      <c r="F1021">
        <v>2</v>
      </c>
      <c r="G1021">
        <v>0</v>
      </c>
      <c r="H1021" s="2" t="str">
        <f ca="1">TEXT(Table1_1[[#This Row],[Dt_Customer]],"yyyy-mm-dd")</f>
        <v>2013-05-11</v>
      </c>
      <c r="I1021">
        <v>53</v>
      </c>
      <c r="J1021">
        <v>20</v>
      </c>
      <c r="K1021">
        <v>6</v>
      </c>
      <c r="L1021">
        <v>43</v>
      </c>
      <c r="M1021">
        <v>19</v>
      </c>
      <c r="N1021">
        <v>5</v>
      </c>
      <c r="O1021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f>Table1_1[[#This Row],[MntWines]]+Table1_1[[#This Row],[MntFruits]]+Table1_1[[#This Row],[MntMeatProducts]]+Table1_1[[#This Row],[MntFishProducts]]+Table1_1[[#This Row],[MntSweetProducts]]+Table1_1[[#This Row],[MntGoldProds]]</f>
        <v>131</v>
      </c>
      <c r="AC1021">
        <f>Table1_1[[#This Row],[NumWebPurchases]]+Table1_1[[#This Row],[NumCatalogPurchases]]+Table1_1[[#This Row],[NumStorePurchases]]</f>
        <v>6</v>
      </c>
      <c r="AD1021">
        <f>ROUND(IF(Table1_1[[#This Row],[Total_Purchases]]=0,0,(Table1_1[[#This Row],[Total_Spend]]*(Table1_1[[#This Row],[NumWebPurchases]]/Table1_1[[#This Row],[Total_Purchases]]))),2)</f>
        <v>65.5</v>
      </c>
      <c r="AE1021">
        <f>ROUND(IF(Table1_1[[#This Row],[Total_Purchases]]=0,0,(Table1_1[[#This Row],[Total_Spend]]*(Table1_1[[#This Row],[NumStorePurchases]]/Table1_1[[#This Row],[Total_Purchases]]))),2)</f>
        <v>43.67</v>
      </c>
      <c r="AF1021">
        <f>ROUND(IF(Table1_1[[#This Row],[Total_Purchases]]=0,0,(Table1_1[[#This Row],[Total_Spend]]*(Table1_1[[#This Row],[NumCatalogPurchases]]/Table1_1[[#This Row],[Total_Purchases]]))),2)</f>
        <v>21.83</v>
      </c>
      <c r="AG10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21" s="6">
        <f ca="1">YEAR(TODAY())-B1021</f>
        <v>55</v>
      </c>
      <c r="AI10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21" t="s">
        <v>43</v>
      </c>
    </row>
    <row r="1022" spans="1:36" x14ac:dyDescent="0.3">
      <c r="A1022">
        <v>5049</v>
      </c>
      <c r="B1022">
        <v>1974</v>
      </c>
      <c r="C1022" t="s">
        <v>37</v>
      </c>
      <c r="D1022" t="s">
        <v>35</v>
      </c>
      <c r="E1022">
        <v>30351</v>
      </c>
      <c r="F1022">
        <v>1</v>
      </c>
      <c r="G1022">
        <v>0</v>
      </c>
      <c r="H1022" s="2" t="str">
        <f ca="1">TEXT(Table1_1[[#This Row],[Dt_Customer]],"yyyy-mm-dd")</f>
        <v>2013-06-06</v>
      </c>
      <c r="I1022">
        <v>19</v>
      </c>
      <c r="J1022">
        <v>14</v>
      </c>
      <c r="K1022">
        <v>0</v>
      </c>
      <c r="L1022">
        <v>24</v>
      </c>
      <c r="M1022">
        <v>3</v>
      </c>
      <c r="N1022">
        <v>3</v>
      </c>
      <c r="O102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022">
        <f>Table1_1[[#This Row],[NumWebPurchases]]+Table1_1[[#This Row],[NumCatalogPurchases]]+Table1_1[[#This Row],[NumStorePurchases]]</f>
        <v>5</v>
      </c>
      <c r="AD1022">
        <f>ROUND(IF(Table1_1[[#This Row],[Total_Purchases]]=0,0,(Table1_1[[#This Row],[Total_Spend]]*(Table1_1[[#This Row],[NumWebPurchases]]/Table1_1[[#This Row],[Total_Purchases]]))),2)</f>
        <v>27.6</v>
      </c>
      <c r="AE1022">
        <f>ROUND(IF(Table1_1[[#This Row],[Total_Purchases]]=0,0,(Table1_1[[#This Row],[Total_Spend]]*(Table1_1[[#This Row],[NumStorePurchases]]/Table1_1[[#This Row],[Total_Purchases]]))),2)</f>
        <v>18.399999999999999</v>
      </c>
      <c r="AF1022">
        <f>ROUND(IF(Table1_1[[#This Row],[Total_Purchases]]=0,0,(Table1_1[[#This Row],[Total_Spend]]*(Table1_1[[#This Row],[NumCatalogPurchases]]/Table1_1[[#This Row],[Total_Purchases]]))),2)</f>
        <v>0</v>
      </c>
      <c r="AG10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22" s="6">
        <f ca="1">YEAR(TODAY())-B1022</f>
        <v>52</v>
      </c>
      <c r="AI10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22" t="s">
        <v>30</v>
      </c>
    </row>
    <row r="1023" spans="1:36" x14ac:dyDescent="0.3">
      <c r="A1023">
        <v>5057</v>
      </c>
      <c r="B1023">
        <v>1961</v>
      </c>
      <c r="C1023" t="s">
        <v>41</v>
      </c>
      <c r="D1023" t="s">
        <v>33</v>
      </c>
      <c r="E1023">
        <v>61794</v>
      </c>
      <c r="F1023">
        <v>0</v>
      </c>
      <c r="G1023">
        <v>1</v>
      </c>
      <c r="H1023" s="2" t="str">
        <f ca="1">TEXT(Table1_1[[#This Row],[Dt_Customer]],"yyyy-mm-dd")</f>
        <v>2013-09-14</v>
      </c>
      <c r="I1023">
        <v>74</v>
      </c>
      <c r="J1023">
        <v>264</v>
      </c>
      <c r="K1023">
        <v>47</v>
      </c>
      <c r="L1023">
        <v>188</v>
      </c>
      <c r="M1023">
        <v>54</v>
      </c>
      <c r="N1023">
        <v>47</v>
      </c>
      <c r="O1023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f>Table1_1[[#This Row],[MntWines]]+Table1_1[[#This Row],[MntFruits]]+Table1_1[[#This Row],[MntMeatProducts]]+Table1_1[[#This Row],[MntFishProducts]]+Table1_1[[#This Row],[MntSweetProducts]]+Table1_1[[#This Row],[MntGoldProds]]</f>
        <v>611</v>
      </c>
      <c r="AC1023">
        <f>Table1_1[[#This Row],[NumWebPurchases]]+Table1_1[[#This Row],[NumCatalogPurchases]]+Table1_1[[#This Row],[NumStorePurchases]]</f>
        <v>18</v>
      </c>
      <c r="AD1023">
        <f>ROUND(IF(Table1_1[[#This Row],[Total_Purchases]]=0,0,(Table1_1[[#This Row],[Total_Spend]]*(Table1_1[[#This Row],[NumWebPurchases]]/Table1_1[[#This Row],[Total_Purchases]]))),2)</f>
        <v>135.78</v>
      </c>
      <c r="AE1023">
        <f>ROUND(IF(Table1_1[[#This Row],[Total_Purchases]]=0,0,(Table1_1[[#This Row],[Total_Spend]]*(Table1_1[[#This Row],[NumStorePurchases]]/Table1_1[[#This Row],[Total_Purchases]]))),2)</f>
        <v>339.44</v>
      </c>
      <c r="AF1023">
        <f>ROUND(IF(Table1_1[[#This Row],[Total_Purchases]]=0,0,(Table1_1[[#This Row],[Total_Spend]]*(Table1_1[[#This Row],[NumCatalogPurchases]]/Table1_1[[#This Row],[Total_Purchases]]))),2)</f>
        <v>135.78</v>
      </c>
      <c r="AG10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23" s="6">
        <f ca="1">YEAR(TODAY())-B1023</f>
        <v>65</v>
      </c>
      <c r="AI10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23" t="s">
        <v>30</v>
      </c>
    </row>
    <row r="1024" spans="1:36" x14ac:dyDescent="0.3">
      <c r="A1024">
        <v>5062</v>
      </c>
      <c r="B1024">
        <v>1963</v>
      </c>
      <c r="C1024" t="s">
        <v>37</v>
      </c>
      <c r="D1024" t="s">
        <v>33</v>
      </c>
      <c r="E1024">
        <v>54072</v>
      </c>
      <c r="F1024">
        <v>1</v>
      </c>
      <c r="G1024">
        <v>1</v>
      </c>
      <c r="H1024" s="2" t="str">
        <f ca="1">TEXT(Table1_1[[#This Row],[Dt_Customer]],"yyyy-mm-dd")</f>
        <v>2013-07-27</v>
      </c>
      <c r="I1024">
        <v>71</v>
      </c>
      <c r="J1024">
        <v>35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1024">
        <f>Table1_1[[#This Row],[NumWebPurchases]]+Table1_1[[#This Row],[NumCatalogPurchases]]+Table1_1[[#This Row],[NumStorePurchases]]</f>
        <v>4</v>
      </c>
      <c r="AD1024">
        <f>ROUND(IF(Table1_1[[#This Row],[Total_Purchases]]=0,0,(Table1_1[[#This Row],[Total_Spend]]*(Table1_1[[#This Row],[NumWebPurchases]]/Table1_1[[#This Row],[Total_Purchases]]))),2)</f>
        <v>19.5</v>
      </c>
      <c r="AE1024">
        <f>ROUND(IF(Table1_1[[#This Row],[Total_Purchases]]=0,0,(Table1_1[[#This Row],[Total_Spend]]*(Table1_1[[#This Row],[NumStorePurchases]]/Table1_1[[#This Row],[Total_Purchases]]))),2)</f>
        <v>19.5</v>
      </c>
      <c r="AF1024">
        <f>ROUND(IF(Table1_1[[#This Row],[Total_Purchases]]=0,0,(Table1_1[[#This Row],[Total_Spend]]*(Table1_1[[#This Row],[NumCatalogPurchases]]/Table1_1[[#This Row],[Total_Purchases]]))),2)</f>
        <v>0</v>
      </c>
      <c r="AG10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24" s="6">
        <f ca="1">YEAR(TODAY())-B1024</f>
        <v>63</v>
      </c>
      <c r="AI10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24" t="s">
        <v>43</v>
      </c>
    </row>
    <row r="1025" spans="1:36" x14ac:dyDescent="0.3">
      <c r="A1025">
        <v>5063</v>
      </c>
      <c r="B1025">
        <v>1977</v>
      </c>
      <c r="C1025" t="s">
        <v>28</v>
      </c>
      <c r="D1025" t="s">
        <v>31</v>
      </c>
      <c r="E1025">
        <v>28769</v>
      </c>
      <c r="F1025">
        <v>1</v>
      </c>
      <c r="G1025">
        <v>0</v>
      </c>
      <c r="H1025" s="2" t="str">
        <f ca="1">TEXT(Table1_1[[#This Row],[Dt_Customer]],"yyyy-mm-dd")</f>
        <v>2012-12-18</v>
      </c>
      <c r="I1025">
        <v>76</v>
      </c>
      <c r="J1025">
        <v>41</v>
      </c>
      <c r="K1025">
        <v>5</v>
      </c>
      <c r="L1025">
        <v>129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f>Table1_1[[#This Row],[MntWines]]+Table1_1[[#This Row],[MntFruits]]+Table1_1[[#This Row],[MntMeatProducts]]+Table1_1[[#This Row],[MntFishProducts]]+Table1_1[[#This Row],[MntSweetProducts]]+Table1_1[[#This Row],[MntGoldProds]]</f>
        <v>191</v>
      </c>
      <c r="AC1025">
        <f>Table1_1[[#This Row],[NumWebPurchases]]+Table1_1[[#This Row],[NumCatalogPurchases]]+Table1_1[[#This Row],[NumStorePurchases]]</f>
        <v>9</v>
      </c>
      <c r="AD1025">
        <f>ROUND(IF(Table1_1[[#This Row],[Total_Purchases]]=0,0,(Table1_1[[#This Row],[Total_Spend]]*(Table1_1[[#This Row],[NumWebPurchases]]/Table1_1[[#This Row],[Total_Purchases]]))),2)</f>
        <v>84.89</v>
      </c>
      <c r="AE1025">
        <f>ROUND(IF(Table1_1[[#This Row],[Total_Purchases]]=0,0,(Table1_1[[#This Row],[Total_Spend]]*(Table1_1[[#This Row],[NumStorePurchases]]/Table1_1[[#This Row],[Total_Purchases]]))),2)</f>
        <v>84.89</v>
      </c>
      <c r="AF1025">
        <f>ROUND(IF(Table1_1[[#This Row],[Total_Purchases]]=0,0,(Table1_1[[#This Row],[Total_Spend]]*(Table1_1[[#This Row],[NumCatalogPurchases]]/Table1_1[[#This Row],[Total_Purchases]]))),2)</f>
        <v>21.22</v>
      </c>
      <c r="AG10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25" s="6">
        <f ca="1">YEAR(TODAY())-B1025</f>
        <v>49</v>
      </c>
      <c r="AI10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25" t="s">
        <v>30</v>
      </c>
    </row>
    <row r="1026" spans="1:36" x14ac:dyDescent="0.3">
      <c r="A1026">
        <v>5067</v>
      </c>
      <c r="B1026">
        <v>1994</v>
      </c>
      <c r="C1026" t="s">
        <v>28</v>
      </c>
      <c r="D1026" t="s">
        <v>35</v>
      </c>
      <c r="E1026">
        <v>80134</v>
      </c>
      <c r="F1026">
        <v>0</v>
      </c>
      <c r="G1026">
        <v>0</v>
      </c>
      <c r="H1026" s="2" t="str">
        <f ca="1">TEXT(Table1_1[[#This Row],[Dt_Customer]],"yyyy-mm-dd")</f>
        <v>2014-02-14</v>
      </c>
      <c r="I1026">
        <v>11</v>
      </c>
      <c r="J1026">
        <v>966</v>
      </c>
      <c r="K1026">
        <v>26</v>
      </c>
      <c r="L1026">
        <v>282</v>
      </c>
      <c r="M1026">
        <v>52</v>
      </c>
      <c r="N1026">
        <v>26</v>
      </c>
      <c r="O1026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0</v>
      </c>
      <c r="AB1026">
        <f>Table1_1[[#This Row],[MntWines]]+Table1_1[[#This Row],[MntFruits]]+Table1_1[[#This Row],[MntMeatProducts]]+Table1_1[[#This Row],[MntFishProducts]]+Table1_1[[#This Row],[MntSweetProducts]]+Table1_1[[#This Row],[MntGoldProds]]</f>
        <v>1378</v>
      </c>
      <c r="AC1026">
        <f>Table1_1[[#This Row],[NumWebPurchases]]+Table1_1[[#This Row],[NumCatalogPurchases]]+Table1_1[[#This Row],[NumStorePurchases]]</f>
        <v>20</v>
      </c>
      <c r="AD1026">
        <f>ROUND(IF(Table1_1[[#This Row],[Total_Purchases]]=0,0,(Table1_1[[#This Row],[Total_Spend]]*(Table1_1[[#This Row],[NumWebPurchases]]/Table1_1[[#This Row],[Total_Purchases]]))),2)</f>
        <v>137.80000000000001</v>
      </c>
      <c r="AE1026">
        <f>ROUND(IF(Table1_1[[#This Row],[Total_Purchases]]=0,0,(Table1_1[[#This Row],[Total_Spend]]*(Table1_1[[#This Row],[NumStorePurchases]]/Table1_1[[#This Row],[Total_Purchases]]))),2)</f>
        <v>757.9</v>
      </c>
      <c r="AF1026">
        <f>ROUND(IF(Table1_1[[#This Row],[Total_Purchases]]=0,0,(Table1_1[[#This Row],[Total_Spend]]*(Table1_1[[#This Row],[NumCatalogPurchases]]/Table1_1[[#This Row],[Total_Purchases]]))),2)</f>
        <v>482.3</v>
      </c>
      <c r="AG10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26" s="6">
        <f ca="1">YEAR(TODAY())-B1026</f>
        <v>32</v>
      </c>
      <c r="AI10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26" t="s">
        <v>30</v>
      </c>
    </row>
    <row r="1027" spans="1:36" x14ac:dyDescent="0.3">
      <c r="A1027">
        <v>5068</v>
      </c>
      <c r="B1027">
        <v>1971</v>
      </c>
      <c r="C1027" t="s">
        <v>28</v>
      </c>
      <c r="D1027" t="s">
        <v>31</v>
      </c>
      <c r="E1027">
        <v>22804</v>
      </c>
      <c r="F1027">
        <v>1</v>
      </c>
      <c r="G1027">
        <v>0</v>
      </c>
      <c r="H1027" s="2" t="str">
        <f ca="1">TEXT(Table1_1[[#This Row],[Dt_Customer]],"yyyy-mm-dd")</f>
        <v>2013-07-31</v>
      </c>
      <c r="I1027">
        <v>75</v>
      </c>
      <c r="J1027">
        <v>14</v>
      </c>
      <c r="K1027">
        <v>1</v>
      </c>
      <c r="L1027">
        <v>7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f>Table1_1[[#This Row],[MntWines]]+Table1_1[[#This Row],[MntFruits]]+Table1_1[[#This Row],[MntMeatProducts]]+Table1_1[[#This Row],[MntFishProducts]]+Table1_1[[#This Row],[MntSweetProducts]]+Table1_1[[#This Row],[MntGoldProds]]</f>
        <v>26</v>
      </c>
      <c r="AC1027">
        <f>Table1_1[[#This Row],[NumWebPurchases]]+Table1_1[[#This Row],[NumCatalogPurchases]]+Table1_1[[#This Row],[NumStorePurchases]]</f>
        <v>4</v>
      </c>
      <c r="AD1027">
        <f>ROUND(IF(Table1_1[[#This Row],[Total_Purchases]]=0,0,(Table1_1[[#This Row],[Total_Spend]]*(Table1_1[[#This Row],[NumWebPurchases]]/Table1_1[[#This Row],[Total_Purchases]]))),2)</f>
        <v>13</v>
      </c>
      <c r="AE1027">
        <f>ROUND(IF(Table1_1[[#This Row],[Total_Purchases]]=0,0,(Table1_1[[#This Row],[Total_Spend]]*(Table1_1[[#This Row],[NumStorePurchases]]/Table1_1[[#This Row],[Total_Purchases]]))),2)</f>
        <v>13</v>
      </c>
      <c r="AF1027">
        <f>ROUND(IF(Table1_1[[#This Row],[Total_Purchases]]=0,0,(Table1_1[[#This Row],[Total_Spend]]*(Table1_1[[#This Row],[NumCatalogPurchases]]/Table1_1[[#This Row],[Total_Purchases]]))),2)</f>
        <v>0</v>
      </c>
      <c r="AG10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27" s="6">
        <f ca="1">YEAR(TODAY())-B1027</f>
        <v>55</v>
      </c>
      <c r="AI10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27" t="s">
        <v>30</v>
      </c>
    </row>
    <row r="1028" spans="1:36" x14ac:dyDescent="0.3">
      <c r="A1028">
        <v>5074</v>
      </c>
      <c r="B1028">
        <v>1986</v>
      </c>
      <c r="C1028" t="s">
        <v>41</v>
      </c>
      <c r="D1028" t="s">
        <v>33</v>
      </c>
      <c r="E1028">
        <v>28072</v>
      </c>
      <c r="F1028">
        <v>1</v>
      </c>
      <c r="G1028">
        <v>0</v>
      </c>
      <c r="H1028" s="2" t="str">
        <f ca="1">TEXT(Table1_1[[#This Row],[Dt_Customer]],"yyyy-mm-dd")</f>
        <v>2013-07-08</v>
      </c>
      <c r="I1028">
        <v>10</v>
      </c>
      <c r="J1028">
        <v>30</v>
      </c>
      <c r="K1028">
        <v>0</v>
      </c>
      <c r="L1028">
        <v>10</v>
      </c>
      <c r="M1028">
        <v>2</v>
      </c>
      <c r="N1028">
        <v>0</v>
      </c>
      <c r="O1028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1028">
        <f>Table1_1[[#This Row],[NumWebPurchases]]+Table1_1[[#This Row],[NumCatalogPurchases]]+Table1_1[[#This Row],[NumStorePurchases]]</f>
        <v>4</v>
      </c>
      <c r="AD1028">
        <f>ROUND(IF(Table1_1[[#This Row],[Total_Purchases]]=0,0,(Table1_1[[#This Row],[Total_Spend]]*(Table1_1[[#This Row],[NumWebPurchases]]/Table1_1[[#This Row],[Total_Purchases]]))),2)</f>
        <v>11.75</v>
      </c>
      <c r="AE1028">
        <f>ROUND(IF(Table1_1[[#This Row],[Total_Purchases]]=0,0,(Table1_1[[#This Row],[Total_Spend]]*(Table1_1[[#This Row],[NumStorePurchases]]/Table1_1[[#This Row],[Total_Purchases]]))),2)</f>
        <v>35.25</v>
      </c>
      <c r="AF1028">
        <f>ROUND(IF(Table1_1[[#This Row],[Total_Purchases]]=0,0,(Table1_1[[#This Row],[Total_Spend]]*(Table1_1[[#This Row],[NumCatalogPurchases]]/Table1_1[[#This Row],[Total_Purchases]]))),2)</f>
        <v>0</v>
      </c>
      <c r="AG10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28" s="6">
        <f ca="1">YEAR(TODAY())-B1028</f>
        <v>40</v>
      </c>
      <c r="AI10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28" t="s">
        <v>32</v>
      </c>
    </row>
    <row r="1029" spans="1:36" x14ac:dyDescent="0.3">
      <c r="A1029">
        <v>5077</v>
      </c>
      <c r="B1029">
        <v>1979</v>
      </c>
      <c r="C1029" t="s">
        <v>28</v>
      </c>
      <c r="D1029" t="s">
        <v>35</v>
      </c>
      <c r="E1029">
        <v>77298</v>
      </c>
      <c r="F1029">
        <v>0</v>
      </c>
      <c r="G1029">
        <v>1</v>
      </c>
      <c r="H1029" s="2" t="str">
        <f ca="1">TEXT(Table1_1[[#This Row],[Dt_Customer]],"yyyy-mm-dd")</f>
        <v>2013-11-02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f>Table1_1[[#This Row],[MntWines]]+Table1_1[[#This Row],[MntFruits]]+Table1_1[[#This Row],[MntMeatProducts]]+Table1_1[[#This Row],[MntFishProducts]]+Table1_1[[#This Row],[MntSweetProducts]]+Table1_1[[#This Row],[MntGoldProds]]</f>
        <v>969</v>
      </c>
      <c r="AC1029">
        <f>Table1_1[[#This Row],[NumWebPurchases]]+Table1_1[[#This Row],[NumCatalogPurchases]]+Table1_1[[#This Row],[NumStorePurchases]]</f>
        <v>23</v>
      </c>
      <c r="AD1029">
        <f>ROUND(IF(Table1_1[[#This Row],[Total_Purchases]]=0,0,(Table1_1[[#This Row],[Total_Spend]]*(Table1_1[[#This Row],[NumWebPurchases]]/Table1_1[[#This Row],[Total_Purchases]]))),2)</f>
        <v>252.78</v>
      </c>
      <c r="AE1029">
        <f>ROUND(IF(Table1_1[[#This Row],[Total_Purchases]]=0,0,(Table1_1[[#This Row],[Total_Spend]]*(Table1_1[[#This Row],[NumStorePurchases]]/Table1_1[[#This Row],[Total_Purchases]]))),2)</f>
        <v>463.43</v>
      </c>
      <c r="AF1029">
        <f>ROUND(IF(Table1_1[[#This Row],[Total_Purchases]]=0,0,(Table1_1[[#This Row],[Total_Spend]]*(Table1_1[[#This Row],[NumCatalogPurchases]]/Table1_1[[#This Row],[Total_Purchases]]))),2)</f>
        <v>252.78</v>
      </c>
      <c r="AG10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29" s="6">
        <f ca="1">YEAR(TODAY())-B1029</f>
        <v>47</v>
      </c>
      <c r="AI10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29" t="s">
        <v>32</v>
      </c>
    </row>
    <row r="1030" spans="1:36" x14ac:dyDescent="0.3">
      <c r="A1030">
        <v>5079</v>
      </c>
      <c r="B1030">
        <v>1971</v>
      </c>
      <c r="C1030" t="s">
        <v>28</v>
      </c>
      <c r="D1030" t="s">
        <v>33</v>
      </c>
      <c r="E1030">
        <v>51381.5</v>
      </c>
      <c r="F1030">
        <v>1</v>
      </c>
      <c r="G1030">
        <v>1</v>
      </c>
      <c r="H1030" s="2" t="str">
        <f ca="1">TEXT(Table1_1[[#This Row],[Dt_Customer]],"yyyy-mm-dd")</f>
        <v>2013-03-03</v>
      </c>
      <c r="I1030">
        <v>82</v>
      </c>
      <c r="J1030">
        <v>71</v>
      </c>
      <c r="K1030">
        <v>1</v>
      </c>
      <c r="L1030">
        <v>16</v>
      </c>
      <c r="M1030">
        <v>0</v>
      </c>
      <c r="N1030">
        <v>0</v>
      </c>
      <c r="O1030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f>Table1_1[[#This Row],[MntWines]]+Table1_1[[#This Row],[MntFruits]]+Table1_1[[#This Row],[MntMeatProducts]]+Table1_1[[#This Row],[MntFishProducts]]+Table1_1[[#This Row],[MntSweetProducts]]+Table1_1[[#This Row],[MntGoldProds]]</f>
        <v>97</v>
      </c>
      <c r="AC1030">
        <f>Table1_1[[#This Row],[NumWebPurchases]]+Table1_1[[#This Row],[NumCatalogPurchases]]+Table1_1[[#This Row],[NumStorePurchases]]</f>
        <v>6</v>
      </c>
      <c r="AD1030">
        <f>ROUND(IF(Table1_1[[#This Row],[Total_Purchases]]=0,0,(Table1_1[[#This Row],[Total_Spend]]*(Table1_1[[#This Row],[NumWebPurchases]]/Table1_1[[#This Row],[Total_Purchases]]))),2)</f>
        <v>32.33</v>
      </c>
      <c r="AE1030">
        <f>ROUND(IF(Table1_1[[#This Row],[Total_Purchases]]=0,0,(Table1_1[[#This Row],[Total_Spend]]*(Table1_1[[#This Row],[NumStorePurchases]]/Table1_1[[#This Row],[Total_Purchases]]))),2)</f>
        <v>48.5</v>
      </c>
      <c r="AF1030">
        <f>ROUND(IF(Table1_1[[#This Row],[Total_Purchases]]=0,0,(Table1_1[[#This Row],[Total_Spend]]*(Table1_1[[#This Row],[NumCatalogPurchases]]/Table1_1[[#This Row],[Total_Purchases]]))),2)</f>
        <v>16.170000000000002</v>
      </c>
      <c r="AG10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30" s="6">
        <f ca="1">YEAR(TODAY())-B1030</f>
        <v>55</v>
      </c>
      <c r="AI10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30" t="s">
        <v>36</v>
      </c>
    </row>
    <row r="1031" spans="1:36" x14ac:dyDescent="0.3">
      <c r="A1031">
        <v>5080</v>
      </c>
      <c r="B1031">
        <v>1993</v>
      </c>
      <c r="C1031" t="s">
        <v>28</v>
      </c>
      <c r="D1031" t="s">
        <v>31</v>
      </c>
      <c r="E1031">
        <v>70515</v>
      </c>
      <c r="F1031">
        <v>0</v>
      </c>
      <c r="G1031">
        <v>0</v>
      </c>
      <c r="H1031" s="2" t="str">
        <f ca="1">TEXT(Table1_1[[#This Row],[Dt_Customer]],"yyyy-mm-dd")</f>
        <v>2013-10-21</v>
      </c>
      <c r="I1031">
        <v>12</v>
      </c>
      <c r="J1031">
        <v>420</v>
      </c>
      <c r="K1031">
        <v>0</v>
      </c>
      <c r="L1031">
        <v>452</v>
      </c>
      <c r="M1031">
        <v>182</v>
      </c>
      <c r="N1031">
        <v>64</v>
      </c>
      <c r="O1031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f>Table1_1[[#This Row],[MntWines]]+Table1_1[[#This Row],[MntFruits]]+Table1_1[[#This Row],[MntMeatProducts]]+Table1_1[[#This Row],[MntFishProducts]]+Table1_1[[#This Row],[MntSweetProducts]]+Table1_1[[#This Row],[MntGoldProds]]</f>
        <v>1258</v>
      </c>
      <c r="AC1031">
        <f>Table1_1[[#This Row],[NumWebPurchases]]+Table1_1[[#This Row],[NumCatalogPurchases]]+Table1_1[[#This Row],[NumStorePurchases]]</f>
        <v>16</v>
      </c>
      <c r="AD1031">
        <f>ROUND(IF(Table1_1[[#This Row],[Total_Purchases]]=0,0,(Table1_1[[#This Row],[Total_Spend]]*(Table1_1[[#This Row],[NumWebPurchases]]/Table1_1[[#This Row],[Total_Purchases]]))),2)</f>
        <v>471.75</v>
      </c>
      <c r="AE1031">
        <f>ROUND(IF(Table1_1[[#This Row],[Total_Purchases]]=0,0,(Table1_1[[#This Row],[Total_Spend]]*(Table1_1[[#This Row],[NumStorePurchases]]/Table1_1[[#This Row],[Total_Purchases]]))),2)</f>
        <v>314.5</v>
      </c>
      <c r="AF1031">
        <f>ROUND(IF(Table1_1[[#This Row],[Total_Purchases]]=0,0,(Table1_1[[#This Row],[Total_Spend]]*(Table1_1[[#This Row],[NumCatalogPurchases]]/Table1_1[[#This Row],[Total_Purchases]]))),2)</f>
        <v>471.75</v>
      </c>
      <c r="AG10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31" s="6">
        <f ca="1">YEAR(TODAY())-B1031</f>
        <v>33</v>
      </c>
      <c r="AI10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31" t="s">
        <v>46</v>
      </c>
    </row>
    <row r="1032" spans="1:36" x14ac:dyDescent="0.3">
      <c r="A1032">
        <v>5081</v>
      </c>
      <c r="B1032">
        <v>1967</v>
      </c>
      <c r="C1032" t="s">
        <v>38</v>
      </c>
      <c r="D1032" t="s">
        <v>35</v>
      </c>
      <c r="E1032">
        <v>47821</v>
      </c>
      <c r="F1032">
        <v>1</v>
      </c>
      <c r="G1032">
        <v>1</v>
      </c>
      <c r="H1032" s="2" t="str">
        <f ca="1">TEXT(Table1_1[[#This Row],[Dt_Customer]],"yyyy-mm-dd")</f>
        <v>2013-10-20</v>
      </c>
      <c r="I1032">
        <v>54</v>
      </c>
      <c r="J1032">
        <v>9</v>
      </c>
      <c r="K1032">
        <v>0</v>
      </c>
      <c r="L1032">
        <v>16</v>
      </c>
      <c r="M1032">
        <v>6</v>
      </c>
      <c r="N1032">
        <v>6</v>
      </c>
      <c r="O103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1032">
        <f>Table1_1[[#This Row],[NumWebPurchases]]+Table1_1[[#This Row],[NumCatalogPurchases]]+Table1_1[[#This Row],[NumStorePurchases]]</f>
        <v>4</v>
      </c>
      <c r="AD1032">
        <f>ROUND(IF(Table1_1[[#This Row],[Total_Purchases]]=0,0,(Table1_1[[#This Row],[Total_Spend]]*(Table1_1[[#This Row],[NumWebPurchases]]/Table1_1[[#This Row],[Total_Purchases]]))),2)</f>
        <v>11.75</v>
      </c>
      <c r="AE1032">
        <f>ROUND(IF(Table1_1[[#This Row],[Total_Purchases]]=0,0,(Table1_1[[#This Row],[Total_Spend]]*(Table1_1[[#This Row],[NumStorePurchases]]/Table1_1[[#This Row],[Total_Purchases]]))),2)</f>
        <v>35.25</v>
      </c>
      <c r="AF1032">
        <f>ROUND(IF(Table1_1[[#This Row],[Total_Purchases]]=0,0,(Table1_1[[#This Row],[Total_Spend]]*(Table1_1[[#This Row],[NumCatalogPurchases]]/Table1_1[[#This Row],[Total_Purchases]]))),2)</f>
        <v>0</v>
      </c>
      <c r="AG10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32" s="6">
        <f ca="1">YEAR(TODAY())-B1032</f>
        <v>59</v>
      </c>
      <c r="AI10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32" t="s">
        <v>30</v>
      </c>
    </row>
    <row r="1033" spans="1:36" x14ac:dyDescent="0.3">
      <c r="A1033">
        <v>5084</v>
      </c>
      <c r="B1033">
        <v>1975</v>
      </c>
      <c r="C1033" t="s">
        <v>28</v>
      </c>
      <c r="D1033" t="s">
        <v>42</v>
      </c>
      <c r="E1033">
        <v>58330</v>
      </c>
      <c r="F1033">
        <v>0</v>
      </c>
      <c r="G1033">
        <v>1</v>
      </c>
      <c r="H1033" s="2" t="str">
        <f ca="1">TEXT(Table1_1[[#This Row],[Dt_Customer]],"yyyy-mm-dd")</f>
        <v>2013-12-25</v>
      </c>
      <c r="I1033">
        <v>87</v>
      </c>
      <c r="J1033">
        <v>445</v>
      </c>
      <c r="K1033">
        <v>53</v>
      </c>
      <c r="L1033">
        <v>213</v>
      </c>
      <c r="M1033">
        <v>104</v>
      </c>
      <c r="N1033">
        <v>98</v>
      </c>
      <c r="O1033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f>Table1_1[[#This Row],[MntWines]]+Table1_1[[#This Row],[MntFruits]]+Table1_1[[#This Row],[MntMeatProducts]]+Table1_1[[#This Row],[MntFishProducts]]+Table1_1[[#This Row],[MntSweetProducts]]+Table1_1[[#This Row],[MntGoldProds]]</f>
        <v>1064</v>
      </c>
      <c r="AC1033">
        <f>Table1_1[[#This Row],[NumWebPurchases]]+Table1_1[[#This Row],[NumCatalogPurchases]]+Table1_1[[#This Row],[NumStorePurchases]]</f>
        <v>23</v>
      </c>
      <c r="AD1033">
        <f>ROUND(IF(Table1_1[[#This Row],[Total_Purchases]]=0,0,(Table1_1[[#This Row],[Total_Spend]]*(Table1_1[[#This Row],[NumWebPurchases]]/Table1_1[[#This Row],[Total_Purchases]]))),2)</f>
        <v>277.57</v>
      </c>
      <c r="AE1033">
        <f>ROUND(IF(Table1_1[[#This Row],[Total_Purchases]]=0,0,(Table1_1[[#This Row],[Total_Spend]]*(Table1_1[[#This Row],[NumStorePurchases]]/Table1_1[[#This Row],[Total_Purchases]]))),2)</f>
        <v>601.39</v>
      </c>
      <c r="AF1033">
        <f>ROUND(IF(Table1_1[[#This Row],[Total_Purchases]]=0,0,(Table1_1[[#This Row],[Total_Spend]]*(Table1_1[[#This Row],[NumCatalogPurchases]]/Table1_1[[#This Row],[Total_Purchases]]))),2)</f>
        <v>185.04</v>
      </c>
      <c r="AG10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33" s="6">
        <f ca="1">YEAR(TODAY())-B1033</f>
        <v>51</v>
      </c>
      <c r="AI10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33" t="s">
        <v>30</v>
      </c>
    </row>
    <row r="1034" spans="1:36" x14ac:dyDescent="0.3">
      <c r="A1034">
        <v>5092</v>
      </c>
      <c r="B1034">
        <v>1949</v>
      </c>
      <c r="C1034" t="s">
        <v>37</v>
      </c>
      <c r="D1034" t="s">
        <v>42</v>
      </c>
      <c r="E1034">
        <v>51569</v>
      </c>
      <c r="F1034">
        <v>0</v>
      </c>
      <c r="G1034">
        <v>1</v>
      </c>
      <c r="H1034" s="2" t="str">
        <f ca="1">TEXT(Table1_1[[#This Row],[Dt_Customer]],"yyyy-mm-dd")</f>
        <v>2013-02-12</v>
      </c>
      <c r="I1034">
        <v>39</v>
      </c>
      <c r="J1034">
        <v>380</v>
      </c>
      <c r="K1034">
        <v>0</v>
      </c>
      <c r="L1034">
        <v>47</v>
      </c>
      <c r="M1034">
        <v>6</v>
      </c>
      <c r="N1034">
        <v>0</v>
      </c>
      <c r="O1034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f>Table1_1[[#This Row],[MntWines]]+Table1_1[[#This Row],[MntFruits]]+Table1_1[[#This Row],[MntMeatProducts]]+Table1_1[[#This Row],[MntFishProducts]]+Table1_1[[#This Row],[MntSweetProducts]]+Table1_1[[#This Row],[MntGoldProds]]</f>
        <v>467</v>
      </c>
      <c r="AC1034">
        <f>Table1_1[[#This Row],[NumWebPurchases]]+Table1_1[[#This Row],[NumCatalogPurchases]]+Table1_1[[#This Row],[NumStorePurchases]]</f>
        <v>15</v>
      </c>
      <c r="AD1034">
        <f>ROUND(IF(Table1_1[[#This Row],[Total_Purchases]]=0,0,(Table1_1[[#This Row],[Total_Spend]]*(Table1_1[[#This Row],[NumWebPurchases]]/Table1_1[[#This Row],[Total_Purchases]]))),2)</f>
        <v>217.93</v>
      </c>
      <c r="AE1034">
        <f>ROUND(IF(Table1_1[[#This Row],[Total_Purchases]]=0,0,(Table1_1[[#This Row],[Total_Spend]]*(Table1_1[[#This Row],[NumStorePurchases]]/Table1_1[[#This Row],[Total_Purchases]]))),2)</f>
        <v>217.93</v>
      </c>
      <c r="AF1034">
        <f>ROUND(IF(Table1_1[[#This Row],[Total_Purchases]]=0,0,(Table1_1[[#This Row],[Total_Spend]]*(Table1_1[[#This Row],[NumCatalogPurchases]]/Table1_1[[#This Row],[Total_Purchases]]))),2)</f>
        <v>31.13</v>
      </c>
      <c r="AG10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34" s="6">
        <f ca="1">YEAR(TODAY())-B1034</f>
        <v>77</v>
      </c>
      <c r="AI10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34" t="s">
        <v>30</v>
      </c>
    </row>
    <row r="1035" spans="1:36" x14ac:dyDescent="0.3">
      <c r="A1035">
        <v>5093</v>
      </c>
      <c r="B1035">
        <v>1974</v>
      </c>
      <c r="C1035" t="s">
        <v>37</v>
      </c>
      <c r="D1035" t="s">
        <v>29</v>
      </c>
      <c r="E1035">
        <v>25509</v>
      </c>
      <c r="F1035">
        <v>1</v>
      </c>
      <c r="G1035">
        <v>0</v>
      </c>
      <c r="H1035" s="2" t="str">
        <f ca="1">TEXT(Table1_1[[#This Row],[Dt_Customer]],"yyyy-mm-dd")</f>
        <v>2012-09-18</v>
      </c>
      <c r="I1035">
        <v>15</v>
      </c>
      <c r="J1035">
        <v>40</v>
      </c>
      <c r="K1035">
        <v>3</v>
      </c>
      <c r="L1035">
        <v>30</v>
      </c>
      <c r="M1035">
        <v>10</v>
      </c>
      <c r="N1035">
        <v>7</v>
      </c>
      <c r="O1035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f>Table1_1[[#This Row],[MntWines]]+Table1_1[[#This Row],[MntFruits]]+Table1_1[[#This Row],[MntMeatProducts]]+Table1_1[[#This Row],[MntFishProducts]]+Table1_1[[#This Row],[MntSweetProducts]]+Table1_1[[#This Row],[MntGoldProds]]</f>
        <v>101</v>
      </c>
      <c r="AC1035">
        <f>Table1_1[[#This Row],[NumWebPurchases]]+Table1_1[[#This Row],[NumCatalogPurchases]]+Table1_1[[#This Row],[NumStorePurchases]]</f>
        <v>6</v>
      </c>
      <c r="AD1035">
        <f>ROUND(IF(Table1_1[[#This Row],[Total_Purchases]]=0,0,(Table1_1[[#This Row],[Total_Spend]]*(Table1_1[[#This Row],[NumWebPurchases]]/Table1_1[[#This Row],[Total_Purchases]]))),2)</f>
        <v>50.5</v>
      </c>
      <c r="AE1035">
        <f>ROUND(IF(Table1_1[[#This Row],[Total_Purchases]]=0,0,(Table1_1[[#This Row],[Total_Spend]]*(Table1_1[[#This Row],[NumStorePurchases]]/Table1_1[[#This Row],[Total_Purchases]]))),2)</f>
        <v>50.5</v>
      </c>
      <c r="AF1035">
        <f>ROUND(IF(Table1_1[[#This Row],[Total_Purchases]]=0,0,(Table1_1[[#This Row],[Total_Spend]]*(Table1_1[[#This Row],[NumCatalogPurchases]]/Table1_1[[#This Row],[Total_Purchases]]))),2)</f>
        <v>0</v>
      </c>
      <c r="AG10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35" s="6">
        <f ca="1">YEAR(TODAY())-B1035</f>
        <v>52</v>
      </c>
      <c r="AI10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35" t="s">
        <v>30</v>
      </c>
    </row>
    <row r="1036" spans="1:36" x14ac:dyDescent="0.3">
      <c r="A1036">
        <v>5107</v>
      </c>
      <c r="B1036">
        <v>1973</v>
      </c>
      <c r="C1036" t="s">
        <v>37</v>
      </c>
      <c r="D1036" t="s">
        <v>29</v>
      </c>
      <c r="E1036">
        <v>35860</v>
      </c>
      <c r="F1036">
        <v>1</v>
      </c>
      <c r="G1036">
        <v>1</v>
      </c>
      <c r="H1036" s="2" t="str">
        <f ca="1">TEXT(Table1_1[[#This Row],[Dt_Customer]],"yyyy-mm-dd")</f>
        <v>2014-05-19</v>
      </c>
      <c r="I1036">
        <v>37</v>
      </c>
      <c r="J1036">
        <v>15</v>
      </c>
      <c r="K1036">
        <v>0</v>
      </c>
      <c r="L1036">
        <v>8</v>
      </c>
      <c r="M1036">
        <v>4</v>
      </c>
      <c r="N1036">
        <v>2</v>
      </c>
      <c r="O1036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1036">
        <f>Table1_1[[#This Row],[NumWebPurchases]]+Table1_1[[#This Row],[NumCatalogPurchases]]+Table1_1[[#This Row],[NumStorePurchases]]</f>
        <v>4</v>
      </c>
      <c r="AD1036">
        <f>ROUND(IF(Table1_1[[#This Row],[Total_Purchases]]=0,0,(Table1_1[[#This Row],[Total_Spend]]*(Table1_1[[#This Row],[NumWebPurchases]]/Table1_1[[#This Row],[Total_Purchases]]))),2)</f>
        <v>12.25</v>
      </c>
      <c r="AE1036">
        <f>ROUND(IF(Table1_1[[#This Row],[Total_Purchases]]=0,0,(Table1_1[[#This Row],[Total_Spend]]*(Table1_1[[#This Row],[NumStorePurchases]]/Table1_1[[#This Row],[Total_Purchases]]))),2)</f>
        <v>24.5</v>
      </c>
      <c r="AF1036">
        <f>ROUND(IF(Table1_1[[#This Row],[Total_Purchases]]=0,0,(Table1_1[[#This Row],[Total_Spend]]*(Table1_1[[#This Row],[NumCatalogPurchases]]/Table1_1[[#This Row],[Total_Purchases]]))),2)</f>
        <v>12.25</v>
      </c>
      <c r="AG10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36" s="6">
        <f ca="1">YEAR(TODAY())-B1036</f>
        <v>53</v>
      </c>
      <c r="AI10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36" t="s">
        <v>30</v>
      </c>
    </row>
    <row r="1037" spans="1:36" x14ac:dyDescent="0.3">
      <c r="A1037">
        <v>5113</v>
      </c>
      <c r="B1037">
        <v>1971</v>
      </c>
      <c r="C1037" t="s">
        <v>37</v>
      </c>
      <c r="D1037" t="s">
        <v>29</v>
      </c>
      <c r="E1037">
        <v>86979</v>
      </c>
      <c r="F1037">
        <v>0</v>
      </c>
      <c r="G1037">
        <v>0</v>
      </c>
      <c r="H1037" s="2" t="str">
        <f ca="1">TEXT(Table1_1[[#This Row],[Dt_Customer]],"yyyy-mm-dd")</f>
        <v>2013-11-07</v>
      </c>
      <c r="I1037">
        <v>67</v>
      </c>
      <c r="J1037">
        <v>584</v>
      </c>
      <c r="K1037">
        <v>100</v>
      </c>
      <c r="L1037">
        <v>835</v>
      </c>
      <c r="M1037">
        <v>65</v>
      </c>
      <c r="N1037">
        <v>83</v>
      </c>
      <c r="O1037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f>Table1_1[[#This Row],[MntWines]]+Table1_1[[#This Row],[MntFruits]]+Table1_1[[#This Row],[MntMeatProducts]]+Table1_1[[#This Row],[MntFishProducts]]+Table1_1[[#This Row],[MntSweetProducts]]+Table1_1[[#This Row],[MntGoldProds]]</f>
        <v>1702</v>
      </c>
      <c r="AC1037">
        <f>Table1_1[[#This Row],[NumWebPurchases]]+Table1_1[[#This Row],[NumCatalogPurchases]]+Table1_1[[#This Row],[NumStorePurchases]]</f>
        <v>15</v>
      </c>
      <c r="AD1037">
        <f>ROUND(IF(Table1_1[[#This Row],[Total_Purchases]]=0,0,(Table1_1[[#This Row],[Total_Spend]]*(Table1_1[[#This Row],[NumWebPurchases]]/Table1_1[[#This Row],[Total_Purchases]]))),2)</f>
        <v>567.33000000000004</v>
      </c>
      <c r="AE1037">
        <f>ROUND(IF(Table1_1[[#This Row],[Total_Purchases]]=0,0,(Table1_1[[#This Row],[Total_Spend]]*(Table1_1[[#This Row],[NumStorePurchases]]/Table1_1[[#This Row],[Total_Purchases]]))),2)</f>
        <v>567.33000000000004</v>
      </c>
      <c r="AF1037">
        <f>ROUND(IF(Table1_1[[#This Row],[Total_Purchases]]=0,0,(Table1_1[[#This Row],[Total_Spend]]*(Table1_1[[#This Row],[NumCatalogPurchases]]/Table1_1[[#This Row],[Total_Purchases]]))),2)</f>
        <v>567.33000000000004</v>
      </c>
      <c r="AG10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37" s="6">
        <f ca="1">YEAR(TODAY())-B1037</f>
        <v>55</v>
      </c>
      <c r="AI10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37" t="s">
        <v>30</v>
      </c>
    </row>
    <row r="1038" spans="1:36" x14ac:dyDescent="0.3">
      <c r="A1038">
        <v>5114</v>
      </c>
      <c r="B1038">
        <v>1965</v>
      </c>
      <c r="C1038" t="s">
        <v>41</v>
      </c>
      <c r="D1038" t="s">
        <v>33</v>
      </c>
      <c r="E1038">
        <v>74806</v>
      </c>
      <c r="F1038">
        <v>0</v>
      </c>
      <c r="G1038">
        <v>1</v>
      </c>
      <c r="H1038" s="2" t="str">
        <f ca="1">TEXT(Table1_1[[#This Row],[Dt_Customer]],"yyyy-mm-dd")</f>
        <v>2012-12-19</v>
      </c>
      <c r="I1038">
        <v>1</v>
      </c>
      <c r="J1038">
        <v>670</v>
      </c>
      <c r="K1038">
        <v>9</v>
      </c>
      <c r="L1038">
        <v>249</v>
      </c>
      <c r="M1038">
        <v>0</v>
      </c>
      <c r="N1038">
        <v>28</v>
      </c>
      <c r="O1038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f>Table1_1[[#This Row],[MntWines]]+Table1_1[[#This Row],[MntFruits]]+Table1_1[[#This Row],[MntMeatProducts]]+Table1_1[[#This Row],[MntFishProducts]]+Table1_1[[#This Row],[MntSweetProducts]]+Table1_1[[#This Row],[MntGoldProds]]</f>
        <v>965</v>
      </c>
      <c r="AC1038">
        <f>Table1_1[[#This Row],[NumWebPurchases]]+Table1_1[[#This Row],[NumCatalogPurchases]]+Table1_1[[#This Row],[NumStorePurchases]]</f>
        <v>14</v>
      </c>
      <c r="AD1038">
        <f>ROUND(IF(Table1_1[[#This Row],[Total_Purchases]]=0,0,(Table1_1[[#This Row],[Total_Spend]]*(Table1_1[[#This Row],[NumWebPurchases]]/Table1_1[[#This Row],[Total_Purchases]]))),2)</f>
        <v>344.64</v>
      </c>
      <c r="AE1038">
        <f>ROUND(IF(Table1_1[[#This Row],[Total_Purchases]]=0,0,(Table1_1[[#This Row],[Total_Spend]]*(Table1_1[[#This Row],[NumStorePurchases]]/Table1_1[[#This Row],[Total_Purchases]]))),2)</f>
        <v>344.64</v>
      </c>
      <c r="AF1038">
        <f>ROUND(IF(Table1_1[[#This Row],[Total_Purchases]]=0,0,(Table1_1[[#This Row],[Total_Spend]]*(Table1_1[[#This Row],[NumCatalogPurchases]]/Table1_1[[#This Row],[Total_Purchases]]))),2)</f>
        <v>275.70999999999998</v>
      </c>
      <c r="AG10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38" s="6">
        <f ca="1">YEAR(TODAY())-B1038</f>
        <v>61</v>
      </c>
      <c r="AI10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38" t="s">
        <v>36</v>
      </c>
    </row>
    <row r="1039" spans="1:36" x14ac:dyDescent="0.3">
      <c r="A1039">
        <v>5117</v>
      </c>
      <c r="B1039">
        <v>1963</v>
      </c>
      <c r="C1039" t="s">
        <v>38</v>
      </c>
      <c r="D1039" t="s">
        <v>33</v>
      </c>
      <c r="E1039">
        <v>32632</v>
      </c>
      <c r="F1039">
        <v>0</v>
      </c>
      <c r="G1039">
        <v>0</v>
      </c>
      <c r="H1039" s="2" t="str">
        <f ca="1">TEXT(Table1_1[[#This Row],[Dt_Customer]],"yyyy-mm-dd")</f>
        <v>2012-08-02</v>
      </c>
      <c r="I1039">
        <v>32</v>
      </c>
      <c r="J1039">
        <v>63</v>
      </c>
      <c r="K1039">
        <v>151</v>
      </c>
      <c r="L1039">
        <v>137</v>
      </c>
      <c r="M1039">
        <v>153</v>
      </c>
      <c r="N1039">
        <v>19</v>
      </c>
      <c r="O1039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f>Table1_1[[#This Row],[MntWines]]+Table1_1[[#This Row],[MntFruits]]+Table1_1[[#This Row],[MntMeatProducts]]+Table1_1[[#This Row],[MntFishProducts]]+Table1_1[[#This Row],[MntSweetProducts]]+Table1_1[[#This Row],[MntGoldProds]]</f>
        <v>576</v>
      </c>
      <c r="AC1039">
        <f>Table1_1[[#This Row],[NumWebPurchases]]+Table1_1[[#This Row],[NumCatalogPurchases]]+Table1_1[[#This Row],[NumStorePurchases]]</f>
        <v>16</v>
      </c>
      <c r="AD1039">
        <f>ROUND(IF(Table1_1[[#This Row],[Total_Purchases]]=0,0,(Table1_1[[#This Row],[Total_Spend]]*(Table1_1[[#This Row],[NumWebPurchases]]/Table1_1[[#This Row],[Total_Purchases]]))),2)</f>
        <v>144</v>
      </c>
      <c r="AE1039">
        <f>ROUND(IF(Table1_1[[#This Row],[Total_Purchases]]=0,0,(Table1_1[[#This Row],[Total_Spend]]*(Table1_1[[#This Row],[NumStorePurchases]]/Table1_1[[#This Row],[Total_Purchases]]))),2)</f>
        <v>288</v>
      </c>
      <c r="AF1039">
        <f>ROUND(IF(Table1_1[[#This Row],[Total_Purchases]]=0,0,(Table1_1[[#This Row],[Total_Spend]]*(Table1_1[[#This Row],[NumCatalogPurchases]]/Table1_1[[#This Row],[Total_Purchases]]))),2)</f>
        <v>144</v>
      </c>
      <c r="AG10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39" s="6">
        <f ca="1">YEAR(TODAY())-B1039</f>
        <v>63</v>
      </c>
      <c r="AI10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39" t="s">
        <v>30</v>
      </c>
    </row>
    <row r="1040" spans="1:36" x14ac:dyDescent="0.3">
      <c r="A1040">
        <v>5120</v>
      </c>
      <c r="B1040">
        <v>1982</v>
      </c>
      <c r="C1040" t="s">
        <v>38</v>
      </c>
      <c r="D1040" t="s">
        <v>35</v>
      </c>
      <c r="E1040">
        <v>66664</v>
      </c>
      <c r="F1040">
        <v>0</v>
      </c>
      <c r="G1040">
        <v>0</v>
      </c>
      <c r="H1040" s="2" t="str">
        <f ca="1">TEXT(Table1_1[[#This Row],[Dt_Customer]],"yyyy-mm-dd")</f>
        <v>2012-09-25</v>
      </c>
      <c r="I1040">
        <v>78</v>
      </c>
      <c r="J1040">
        <v>398</v>
      </c>
      <c r="K1040">
        <v>96</v>
      </c>
      <c r="L1040">
        <v>447</v>
      </c>
      <c r="M1040">
        <v>220</v>
      </c>
      <c r="N1040">
        <v>96</v>
      </c>
      <c r="O1040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f>Table1_1[[#This Row],[MntWines]]+Table1_1[[#This Row],[MntFruits]]+Table1_1[[#This Row],[MntMeatProducts]]+Table1_1[[#This Row],[MntFishProducts]]+Table1_1[[#This Row],[MntSweetProducts]]+Table1_1[[#This Row],[MntGoldProds]]</f>
        <v>1289</v>
      </c>
      <c r="AC1040">
        <f>Table1_1[[#This Row],[NumWebPurchases]]+Table1_1[[#This Row],[NumCatalogPurchases]]+Table1_1[[#This Row],[NumStorePurchases]]</f>
        <v>18</v>
      </c>
      <c r="AD1040">
        <f>ROUND(IF(Table1_1[[#This Row],[Total_Purchases]]=0,0,(Table1_1[[#This Row],[Total_Spend]]*(Table1_1[[#This Row],[NumWebPurchases]]/Table1_1[[#This Row],[Total_Purchases]]))),2)</f>
        <v>358.06</v>
      </c>
      <c r="AE1040">
        <f>ROUND(IF(Table1_1[[#This Row],[Total_Purchases]]=0,0,(Table1_1[[#This Row],[Total_Spend]]*(Table1_1[[#This Row],[NumStorePurchases]]/Table1_1[[#This Row],[Total_Purchases]]))),2)</f>
        <v>429.67</v>
      </c>
      <c r="AF1040">
        <f>ROUND(IF(Table1_1[[#This Row],[Total_Purchases]]=0,0,(Table1_1[[#This Row],[Total_Spend]]*(Table1_1[[#This Row],[NumCatalogPurchases]]/Table1_1[[#This Row],[Total_Purchases]]))),2)</f>
        <v>501.28</v>
      </c>
      <c r="AG10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0" s="6">
        <f ca="1">YEAR(TODAY())-B1040</f>
        <v>44</v>
      </c>
      <c r="AI10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40" t="s">
        <v>43</v>
      </c>
    </row>
    <row r="1041" spans="1:36" x14ac:dyDescent="0.3">
      <c r="A1041">
        <v>5121</v>
      </c>
      <c r="B1041">
        <v>1977</v>
      </c>
      <c r="C1041" t="s">
        <v>28</v>
      </c>
      <c r="D1041" t="s">
        <v>31</v>
      </c>
      <c r="E1041">
        <v>56628</v>
      </c>
      <c r="F1041">
        <v>0</v>
      </c>
      <c r="G1041">
        <v>1</v>
      </c>
      <c r="H1041" s="2" t="str">
        <f ca="1">TEXT(Table1_1[[#This Row],[Dt_Customer]],"yyyy-mm-dd")</f>
        <v>2014-03-21</v>
      </c>
      <c r="I1041">
        <v>30</v>
      </c>
      <c r="J1041">
        <v>479</v>
      </c>
      <c r="K1041">
        <v>5</v>
      </c>
      <c r="L1041">
        <v>82</v>
      </c>
      <c r="M1041">
        <v>7</v>
      </c>
      <c r="N1041">
        <v>17</v>
      </c>
      <c r="O1041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f>Table1_1[[#This Row],[MntWines]]+Table1_1[[#This Row],[MntFruits]]+Table1_1[[#This Row],[MntMeatProducts]]+Table1_1[[#This Row],[MntFishProducts]]+Table1_1[[#This Row],[MntSweetProducts]]+Table1_1[[#This Row],[MntGoldProds]]</f>
        <v>761</v>
      </c>
      <c r="AC1041">
        <f>Table1_1[[#This Row],[NumWebPurchases]]+Table1_1[[#This Row],[NumCatalogPurchases]]+Table1_1[[#This Row],[NumStorePurchases]]</f>
        <v>18</v>
      </c>
      <c r="AD1041">
        <f>ROUND(IF(Table1_1[[#This Row],[Total_Purchases]]=0,0,(Table1_1[[#This Row],[Total_Spend]]*(Table1_1[[#This Row],[NumWebPurchases]]/Table1_1[[#This Row],[Total_Purchases]]))),2)</f>
        <v>295.94</v>
      </c>
      <c r="AE1041">
        <f>ROUND(IF(Table1_1[[#This Row],[Total_Purchases]]=0,0,(Table1_1[[#This Row],[Total_Spend]]*(Table1_1[[#This Row],[NumStorePurchases]]/Table1_1[[#This Row],[Total_Purchases]]))),2)</f>
        <v>211.39</v>
      </c>
      <c r="AF1041">
        <f>ROUND(IF(Table1_1[[#This Row],[Total_Purchases]]=0,0,(Table1_1[[#This Row],[Total_Spend]]*(Table1_1[[#This Row],[NumCatalogPurchases]]/Table1_1[[#This Row],[Total_Purchases]]))),2)</f>
        <v>253.67</v>
      </c>
      <c r="AG10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1" s="6">
        <f ca="1">YEAR(TODAY())-B1041</f>
        <v>49</v>
      </c>
      <c r="AI10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41" t="s">
        <v>32</v>
      </c>
    </row>
    <row r="1042" spans="1:36" x14ac:dyDescent="0.3">
      <c r="A1042">
        <v>5123</v>
      </c>
      <c r="B1042">
        <v>1951</v>
      </c>
      <c r="C1042" t="s">
        <v>41</v>
      </c>
      <c r="D1042" t="s">
        <v>33</v>
      </c>
      <c r="E1042">
        <v>27450</v>
      </c>
      <c r="F1042">
        <v>0</v>
      </c>
      <c r="G1042">
        <v>0</v>
      </c>
      <c r="H1042" s="2" t="str">
        <f ca="1">TEXT(Table1_1[[#This Row],[Dt_Customer]],"yyyy-mm-dd")</f>
        <v>2013-04-15</v>
      </c>
      <c r="I1042">
        <v>57</v>
      </c>
      <c r="J1042">
        <v>37</v>
      </c>
      <c r="K1042">
        <v>12</v>
      </c>
      <c r="L1042">
        <v>23</v>
      </c>
      <c r="M1042">
        <v>8</v>
      </c>
      <c r="N1042">
        <v>11</v>
      </c>
      <c r="O104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f>Table1_1[[#This Row],[MntWines]]+Table1_1[[#This Row],[MntFruits]]+Table1_1[[#This Row],[MntMeatProducts]]+Table1_1[[#This Row],[MntFishProducts]]+Table1_1[[#This Row],[MntSweetProducts]]+Table1_1[[#This Row],[MntGoldProds]]</f>
        <v>143</v>
      </c>
      <c r="AC1042">
        <f>Table1_1[[#This Row],[NumWebPurchases]]+Table1_1[[#This Row],[NumCatalogPurchases]]+Table1_1[[#This Row],[NumStorePurchases]]</f>
        <v>6</v>
      </c>
      <c r="AD1042">
        <f>ROUND(IF(Table1_1[[#This Row],[Total_Purchases]]=0,0,(Table1_1[[#This Row],[Total_Spend]]*(Table1_1[[#This Row],[NumWebPurchases]]/Table1_1[[#This Row],[Total_Purchases]]))),2)</f>
        <v>47.67</v>
      </c>
      <c r="AE1042">
        <f>ROUND(IF(Table1_1[[#This Row],[Total_Purchases]]=0,0,(Table1_1[[#This Row],[Total_Spend]]*(Table1_1[[#This Row],[NumStorePurchases]]/Table1_1[[#This Row],[Total_Purchases]]))),2)</f>
        <v>71.5</v>
      </c>
      <c r="AF1042">
        <f>ROUND(IF(Table1_1[[#This Row],[Total_Purchases]]=0,0,(Table1_1[[#This Row],[Total_Spend]]*(Table1_1[[#This Row],[NumCatalogPurchases]]/Table1_1[[#This Row],[Total_Purchases]]))),2)</f>
        <v>23.83</v>
      </c>
      <c r="AG104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42" s="6">
        <f ca="1">YEAR(TODAY())-B1042</f>
        <v>75</v>
      </c>
      <c r="AI10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42" t="s">
        <v>30</v>
      </c>
    </row>
    <row r="1043" spans="1:36" x14ac:dyDescent="0.3">
      <c r="A1043">
        <v>5125</v>
      </c>
      <c r="B1043">
        <v>1960</v>
      </c>
      <c r="C1043" t="s">
        <v>28</v>
      </c>
      <c r="D1043" t="s">
        <v>33</v>
      </c>
      <c r="E1043">
        <v>79530</v>
      </c>
      <c r="F1043">
        <v>0</v>
      </c>
      <c r="G1043">
        <v>0</v>
      </c>
      <c r="H1043" s="2" t="str">
        <f ca="1">TEXT(Table1_1[[#This Row],[Dt_Customer]],"yyyy-mm-dd")</f>
        <v>2013-05-17</v>
      </c>
      <c r="I1043">
        <v>64</v>
      </c>
      <c r="J1043">
        <v>333</v>
      </c>
      <c r="K1043">
        <v>0</v>
      </c>
      <c r="L1043">
        <v>815</v>
      </c>
      <c r="M1043">
        <v>129</v>
      </c>
      <c r="N1043">
        <v>42</v>
      </c>
      <c r="O1043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f>Table1_1[[#This Row],[MntWines]]+Table1_1[[#This Row],[MntFruits]]+Table1_1[[#This Row],[MntMeatProducts]]+Table1_1[[#This Row],[MntFishProducts]]+Table1_1[[#This Row],[MntSweetProducts]]+Table1_1[[#This Row],[MntGoldProds]]</f>
        <v>1348</v>
      </c>
      <c r="AC1043">
        <f>Table1_1[[#This Row],[NumWebPurchases]]+Table1_1[[#This Row],[NumCatalogPurchases]]+Table1_1[[#This Row],[NumStorePurchases]]</f>
        <v>25</v>
      </c>
      <c r="AD1043">
        <f>ROUND(IF(Table1_1[[#This Row],[Total_Purchases]]=0,0,(Table1_1[[#This Row],[Total_Spend]]*(Table1_1[[#This Row],[NumWebPurchases]]/Table1_1[[#This Row],[Total_Purchases]]))),2)</f>
        <v>215.68</v>
      </c>
      <c r="AE1043">
        <f>ROUND(IF(Table1_1[[#This Row],[Total_Purchases]]=0,0,(Table1_1[[#This Row],[Total_Spend]]*(Table1_1[[#This Row],[NumStorePurchases]]/Table1_1[[#This Row],[Total_Purchases]]))),2)</f>
        <v>593.12</v>
      </c>
      <c r="AF1043">
        <f>ROUND(IF(Table1_1[[#This Row],[Total_Purchases]]=0,0,(Table1_1[[#This Row],[Total_Spend]]*(Table1_1[[#This Row],[NumCatalogPurchases]]/Table1_1[[#This Row],[Total_Purchases]]))),2)</f>
        <v>539.20000000000005</v>
      </c>
      <c r="AG10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3" s="6">
        <f ca="1">YEAR(TODAY())-B1043</f>
        <v>66</v>
      </c>
      <c r="AI10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43" t="s">
        <v>30</v>
      </c>
    </row>
    <row r="1044" spans="1:36" x14ac:dyDescent="0.3">
      <c r="A1044">
        <v>5136</v>
      </c>
      <c r="B1044">
        <v>1973</v>
      </c>
      <c r="C1044" t="s">
        <v>28</v>
      </c>
      <c r="D1044" t="s">
        <v>31</v>
      </c>
      <c r="E1044">
        <v>65333</v>
      </c>
      <c r="F1044">
        <v>0</v>
      </c>
      <c r="G1044">
        <v>1</v>
      </c>
      <c r="H1044" s="2" t="str">
        <f ca="1">TEXT(Table1_1[[#This Row],[Dt_Customer]],"yyyy-mm-dd")</f>
        <v>2014-01-17</v>
      </c>
      <c r="I1044">
        <v>58</v>
      </c>
      <c r="J1044">
        <v>654</v>
      </c>
      <c r="K1044">
        <v>7</v>
      </c>
      <c r="L1044">
        <v>92</v>
      </c>
      <c r="M1044">
        <v>0</v>
      </c>
      <c r="N1044">
        <v>15</v>
      </c>
      <c r="O1044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f>Table1_1[[#This Row],[MntWines]]+Table1_1[[#This Row],[MntFruits]]+Table1_1[[#This Row],[MntMeatProducts]]+Table1_1[[#This Row],[MntFishProducts]]+Table1_1[[#This Row],[MntSweetProducts]]+Table1_1[[#This Row],[MntGoldProds]]</f>
        <v>798</v>
      </c>
      <c r="AC1044">
        <f>Table1_1[[#This Row],[NumWebPurchases]]+Table1_1[[#This Row],[NumCatalogPurchases]]+Table1_1[[#This Row],[NumStorePurchases]]</f>
        <v>21</v>
      </c>
      <c r="AD1044">
        <f>ROUND(IF(Table1_1[[#This Row],[Total_Purchases]]=0,0,(Table1_1[[#This Row],[Total_Spend]]*(Table1_1[[#This Row],[NumWebPurchases]]/Table1_1[[#This Row],[Total_Purchases]]))),2)</f>
        <v>342</v>
      </c>
      <c r="AE1044">
        <f>ROUND(IF(Table1_1[[#This Row],[Total_Purchases]]=0,0,(Table1_1[[#This Row],[Total_Spend]]*(Table1_1[[#This Row],[NumStorePurchases]]/Table1_1[[#This Row],[Total_Purchases]]))),2)</f>
        <v>304</v>
      </c>
      <c r="AF1044">
        <f>ROUND(IF(Table1_1[[#This Row],[Total_Purchases]]=0,0,(Table1_1[[#This Row],[Total_Spend]]*(Table1_1[[#This Row],[NumCatalogPurchases]]/Table1_1[[#This Row],[Total_Purchases]]))),2)</f>
        <v>152</v>
      </c>
      <c r="AG10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4" s="6">
        <f ca="1">YEAR(TODAY())-B1044</f>
        <v>53</v>
      </c>
      <c r="AI10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44" t="s">
        <v>32</v>
      </c>
    </row>
    <row r="1045" spans="1:36" x14ac:dyDescent="0.3">
      <c r="A1045">
        <v>5138</v>
      </c>
      <c r="B1045">
        <v>1950</v>
      </c>
      <c r="C1045" t="s">
        <v>28</v>
      </c>
      <c r="D1045" t="s">
        <v>35</v>
      </c>
      <c r="E1045">
        <v>28320</v>
      </c>
      <c r="F1045">
        <v>0</v>
      </c>
      <c r="G1045">
        <v>1</v>
      </c>
      <c r="H1045" s="2" t="str">
        <f ca="1">TEXT(Table1_1[[#This Row],[Dt_Customer]],"yyyy-mm-dd")</f>
        <v>2013-01-14</v>
      </c>
      <c r="I1045">
        <v>68</v>
      </c>
      <c r="J1045">
        <v>19</v>
      </c>
      <c r="K1045">
        <v>1</v>
      </c>
      <c r="L1045">
        <v>14</v>
      </c>
      <c r="M1045">
        <v>3</v>
      </c>
      <c r="N1045">
        <v>2</v>
      </c>
      <c r="O1045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045">
        <f>Table1_1[[#This Row],[NumWebPurchases]]+Table1_1[[#This Row],[NumCatalogPurchases]]+Table1_1[[#This Row],[NumStorePurchases]]</f>
        <v>4</v>
      </c>
      <c r="AD1045">
        <f>ROUND(IF(Table1_1[[#This Row],[Total_Purchases]]=0,0,(Table1_1[[#This Row],[Total_Spend]]*(Table1_1[[#This Row],[NumWebPurchases]]/Table1_1[[#This Row],[Total_Purchases]]))),2)</f>
        <v>10.75</v>
      </c>
      <c r="AE1045">
        <f>ROUND(IF(Table1_1[[#This Row],[Total_Purchases]]=0,0,(Table1_1[[#This Row],[Total_Spend]]*(Table1_1[[#This Row],[NumStorePurchases]]/Table1_1[[#This Row],[Total_Purchases]]))),2)</f>
        <v>32.25</v>
      </c>
      <c r="AF1045">
        <f>ROUND(IF(Table1_1[[#This Row],[Total_Purchases]]=0,0,(Table1_1[[#This Row],[Total_Spend]]*(Table1_1[[#This Row],[NumCatalogPurchases]]/Table1_1[[#This Row],[Total_Purchases]]))),2)</f>
        <v>0</v>
      </c>
      <c r="AG10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45" s="6">
        <f ca="1">YEAR(TODAY())-B1045</f>
        <v>76</v>
      </c>
      <c r="AI10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45" t="s">
        <v>30</v>
      </c>
    </row>
    <row r="1046" spans="1:36" x14ac:dyDescent="0.3">
      <c r="A1046">
        <v>5140</v>
      </c>
      <c r="B1046">
        <v>1985</v>
      </c>
      <c r="C1046" t="s">
        <v>37</v>
      </c>
      <c r="D1046" t="s">
        <v>33</v>
      </c>
      <c r="E1046">
        <v>64355</v>
      </c>
      <c r="F1046">
        <v>1</v>
      </c>
      <c r="G1046">
        <v>0</v>
      </c>
      <c r="H1046" s="2" t="str">
        <f ca="1">TEXT(Table1_1[[#This Row],[Dt_Customer]],"yyyy-mm-dd")</f>
        <v>2012-08-24</v>
      </c>
      <c r="I1046">
        <v>66</v>
      </c>
      <c r="J1046">
        <v>1047</v>
      </c>
      <c r="K1046">
        <v>0</v>
      </c>
      <c r="L1046">
        <v>140</v>
      </c>
      <c r="M1046">
        <v>67</v>
      </c>
      <c r="N1046">
        <v>38</v>
      </c>
      <c r="O1046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f>Table1_1[[#This Row],[MntWines]]+Table1_1[[#This Row],[MntFruits]]+Table1_1[[#This Row],[MntMeatProducts]]+Table1_1[[#This Row],[MntFishProducts]]+Table1_1[[#This Row],[MntSweetProducts]]+Table1_1[[#This Row],[MntGoldProds]]</f>
        <v>1445</v>
      </c>
      <c r="AC1046">
        <f>Table1_1[[#This Row],[NumWebPurchases]]+Table1_1[[#This Row],[NumCatalogPurchases]]+Table1_1[[#This Row],[NumStorePurchases]]</f>
        <v>19</v>
      </c>
      <c r="AD1046">
        <f>ROUND(IF(Table1_1[[#This Row],[Total_Purchases]]=0,0,(Table1_1[[#This Row],[Total_Spend]]*(Table1_1[[#This Row],[NumWebPurchases]]/Table1_1[[#This Row],[Total_Purchases]]))),2)</f>
        <v>304.20999999999998</v>
      </c>
      <c r="AE1046">
        <f>ROUND(IF(Table1_1[[#This Row],[Total_Purchases]]=0,0,(Table1_1[[#This Row],[Total_Spend]]*(Table1_1[[#This Row],[NumStorePurchases]]/Table1_1[[#This Row],[Total_Purchases]]))),2)</f>
        <v>912.63</v>
      </c>
      <c r="AF1046">
        <f>ROUND(IF(Table1_1[[#This Row],[Total_Purchases]]=0,0,(Table1_1[[#This Row],[Total_Spend]]*(Table1_1[[#This Row],[NumCatalogPurchases]]/Table1_1[[#This Row],[Total_Purchases]]))),2)</f>
        <v>228.16</v>
      </c>
      <c r="AG10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6" s="6">
        <f ca="1">YEAR(TODAY())-B1046</f>
        <v>41</v>
      </c>
      <c r="AI10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46" t="s">
        <v>30</v>
      </c>
    </row>
    <row r="1047" spans="1:36" x14ac:dyDescent="0.3">
      <c r="A1047">
        <v>5147</v>
      </c>
      <c r="B1047">
        <v>1948</v>
      </c>
      <c r="C1047" t="s">
        <v>28</v>
      </c>
      <c r="D1047" t="s">
        <v>31</v>
      </c>
      <c r="E1047">
        <v>90842</v>
      </c>
      <c r="F1047">
        <v>0</v>
      </c>
      <c r="G1047">
        <v>0</v>
      </c>
      <c r="H1047" s="2" t="str">
        <f ca="1">TEXT(Table1_1[[#This Row],[Dt_Customer]],"yyyy-mm-dd")</f>
        <v>2013-07-29</v>
      </c>
      <c r="I1047">
        <v>57</v>
      </c>
      <c r="J1047">
        <v>774</v>
      </c>
      <c r="K1047">
        <v>70</v>
      </c>
      <c r="L1047">
        <v>118</v>
      </c>
      <c r="M1047">
        <v>182</v>
      </c>
      <c r="N1047">
        <v>187</v>
      </c>
      <c r="O1047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f>Table1_1[[#This Row],[MntWines]]+Table1_1[[#This Row],[MntFruits]]+Table1_1[[#This Row],[MntMeatProducts]]+Table1_1[[#This Row],[MntFishProducts]]+Table1_1[[#This Row],[MntSweetProducts]]+Table1_1[[#This Row],[MntGoldProds]]</f>
        <v>1424</v>
      </c>
      <c r="AC1047">
        <f>Table1_1[[#This Row],[NumWebPurchases]]+Table1_1[[#This Row],[NumCatalogPurchases]]+Table1_1[[#This Row],[NumStorePurchases]]</f>
        <v>26</v>
      </c>
      <c r="AD1047">
        <f>ROUND(IF(Table1_1[[#This Row],[Total_Purchases]]=0,0,(Table1_1[[#This Row],[Total_Spend]]*(Table1_1[[#This Row],[NumWebPurchases]]/Table1_1[[#This Row],[Total_Purchases]]))),2)</f>
        <v>219.08</v>
      </c>
      <c r="AE1047">
        <f>ROUND(IF(Table1_1[[#This Row],[Total_Purchases]]=0,0,(Table1_1[[#This Row],[Total_Spend]]*(Table1_1[[#This Row],[NumStorePurchases]]/Table1_1[[#This Row],[Total_Purchases]]))),2)</f>
        <v>712</v>
      </c>
      <c r="AF1047">
        <f>ROUND(IF(Table1_1[[#This Row],[Total_Purchases]]=0,0,(Table1_1[[#This Row],[Total_Spend]]*(Table1_1[[#This Row],[NumCatalogPurchases]]/Table1_1[[#This Row],[Total_Purchases]]))),2)</f>
        <v>492.92</v>
      </c>
      <c r="AG10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7" s="6">
        <f ca="1">YEAR(TODAY())-B1047</f>
        <v>78</v>
      </c>
      <c r="AI10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47" t="s">
        <v>30</v>
      </c>
    </row>
    <row r="1048" spans="1:36" x14ac:dyDescent="0.3">
      <c r="A1048">
        <v>5150</v>
      </c>
      <c r="B1048">
        <v>1979</v>
      </c>
      <c r="C1048" t="s">
        <v>44</v>
      </c>
      <c r="D1048" t="s">
        <v>31</v>
      </c>
      <c r="E1048">
        <v>20194</v>
      </c>
      <c r="F1048">
        <v>1</v>
      </c>
      <c r="G1048">
        <v>0</v>
      </c>
      <c r="H1048" s="2" t="str">
        <f ca="1">TEXT(Table1_1[[#This Row],[Dt_Customer]],"yyyy-mm-dd")</f>
        <v>2012-12-17</v>
      </c>
      <c r="I1048">
        <v>64</v>
      </c>
      <c r="J1048">
        <v>0</v>
      </c>
      <c r="K1048">
        <v>4</v>
      </c>
      <c r="L1048">
        <v>7</v>
      </c>
      <c r="M1048">
        <v>11</v>
      </c>
      <c r="N1048">
        <v>10</v>
      </c>
      <c r="O1048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1048">
        <f>Table1_1[[#This Row],[NumWebPurchases]]+Table1_1[[#This Row],[NumCatalogPurchases]]+Table1_1[[#This Row],[NumStorePurchases]]</f>
        <v>5</v>
      </c>
      <c r="AD1048">
        <f>ROUND(IF(Table1_1[[#This Row],[Total_Purchases]]=0,0,(Table1_1[[#This Row],[Total_Spend]]*(Table1_1[[#This Row],[NumWebPurchases]]/Table1_1[[#This Row],[Total_Purchases]]))),2)</f>
        <v>18.8</v>
      </c>
      <c r="AE1048">
        <f>ROUND(IF(Table1_1[[#This Row],[Total_Purchases]]=0,0,(Table1_1[[#This Row],[Total_Spend]]*(Table1_1[[#This Row],[NumStorePurchases]]/Table1_1[[#This Row],[Total_Purchases]]))),2)</f>
        <v>28.2</v>
      </c>
      <c r="AF1048">
        <f>ROUND(IF(Table1_1[[#This Row],[Total_Purchases]]=0,0,(Table1_1[[#This Row],[Total_Spend]]*(Table1_1[[#This Row],[NumCatalogPurchases]]/Table1_1[[#This Row],[Total_Purchases]]))),2)</f>
        <v>0</v>
      </c>
      <c r="AG10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48" s="6">
        <f ca="1">YEAR(TODAY())-B1048</f>
        <v>47</v>
      </c>
      <c r="AI10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48" t="s">
        <v>30</v>
      </c>
    </row>
    <row r="1049" spans="1:36" x14ac:dyDescent="0.3">
      <c r="A1049">
        <v>5153</v>
      </c>
      <c r="B1049">
        <v>1967</v>
      </c>
      <c r="C1049" t="s">
        <v>37</v>
      </c>
      <c r="D1049" t="s">
        <v>33</v>
      </c>
      <c r="E1049">
        <v>77766</v>
      </c>
      <c r="F1049">
        <v>0</v>
      </c>
      <c r="G1049">
        <v>1</v>
      </c>
      <c r="H1049" s="2" t="str">
        <f ca="1">TEXT(Table1_1[[#This Row],[Dt_Customer]],"yyyy-mm-dd")</f>
        <v>2013-02-22</v>
      </c>
      <c r="I1049">
        <v>97</v>
      </c>
      <c r="J1049">
        <v>1004</v>
      </c>
      <c r="K1049">
        <v>59</v>
      </c>
      <c r="L1049">
        <v>265</v>
      </c>
      <c r="M1049">
        <v>115</v>
      </c>
      <c r="N1049">
        <v>59</v>
      </c>
      <c r="O1049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f>Table1_1[[#This Row],[MntWines]]+Table1_1[[#This Row],[MntFruits]]+Table1_1[[#This Row],[MntMeatProducts]]+Table1_1[[#This Row],[MntFishProducts]]+Table1_1[[#This Row],[MntSweetProducts]]+Table1_1[[#This Row],[MntGoldProds]]</f>
        <v>1529</v>
      </c>
      <c r="AC1049">
        <f>Table1_1[[#This Row],[NumWebPurchases]]+Table1_1[[#This Row],[NumCatalogPurchases]]+Table1_1[[#This Row],[NumStorePurchases]]</f>
        <v>32</v>
      </c>
      <c r="AD1049">
        <f>ROUND(IF(Table1_1[[#This Row],[Total_Purchases]]=0,0,(Table1_1[[#This Row],[Total_Spend]]*(Table1_1[[#This Row],[NumWebPurchases]]/Table1_1[[#This Row],[Total_Purchases]]))),2)</f>
        <v>525.59</v>
      </c>
      <c r="AE1049">
        <f>ROUND(IF(Table1_1[[#This Row],[Total_Purchases]]=0,0,(Table1_1[[#This Row],[Total_Spend]]*(Table1_1[[#This Row],[NumStorePurchases]]/Table1_1[[#This Row],[Total_Purchases]]))),2)</f>
        <v>525.59</v>
      </c>
      <c r="AF1049">
        <f>ROUND(IF(Table1_1[[#This Row],[Total_Purchases]]=0,0,(Table1_1[[#This Row],[Total_Spend]]*(Table1_1[[#This Row],[NumCatalogPurchases]]/Table1_1[[#This Row],[Total_Purchases]]))),2)</f>
        <v>477.81</v>
      </c>
      <c r="AG10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49" s="6">
        <f ca="1">YEAR(TODAY())-B1049</f>
        <v>59</v>
      </c>
      <c r="AI10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49" t="s">
        <v>30</v>
      </c>
    </row>
    <row r="1050" spans="1:36" x14ac:dyDescent="0.3">
      <c r="A1050">
        <v>5154</v>
      </c>
      <c r="B1050">
        <v>1972</v>
      </c>
      <c r="C1050" t="s">
        <v>41</v>
      </c>
      <c r="D1050" t="s">
        <v>29</v>
      </c>
      <c r="E1050">
        <v>37760</v>
      </c>
      <c r="F1050">
        <v>1</v>
      </c>
      <c r="G1050">
        <v>0</v>
      </c>
      <c r="H1050" s="2" t="str">
        <f ca="1">TEXT(Table1_1[[#This Row],[Dt_Customer]],"yyyy-mm-dd")</f>
        <v>2013-08-11</v>
      </c>
      <c r="I1050">
        <v>54</v>
      </c>
      <c r="J1050">
        <v>26</v>
      </c>
      <c r="K1050">
        <v>3</v>
      </c>
      <c r="L1050">
        <v>13</v>
      </c>
      <c r="M1050">
        <v>2</v>
      </c>
      <c r="N1050">
        <v>10</v>
      </c>
      <c r="O1050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050">
        <f>Table1_1[[#This Row],[NumWebPurchases]]+Table1_1[[#This Row],[NumCatalogPurchases]]+Table1_1[[#This Row],[NumStorePurchases]]</f>
        <v>5</v>
      </c>
      <c r="AD1050">
        <f>ROUND(IF(Table1_1[[#This Row],[Total_Purchases]]=0,0,(Table1_1[[#This Row],[Total_Spend]]*(Table1_1[[#This Row],[NumWebPurchases]]/Table1_1[[#This Row],[Total_Purchases]]))),2)</f>
        <v>21.6</v>
      </c>
      <c r="AE1050">
        <f>ROUND(IF(Table1_1[[#This Row],[Total_Purchases]]=0,0,(Table1_1[[#This Row],[Total_Spend]]*(Table1_1[[#This Row],[NumStorePurchases]]/Table1_1[[#This Row],[Total_Purchases]]))),2)</f>
        <v>32.4</v>
      </c>
      <c r="AF1050">
        <f>ROUND(IF(Table1_1[[#This Row],[Total_Purchases]]=0,0,(Table1_1[[#This Row],[Total_Spend]]*(Table1_1[[#This Row],[NumCatalogPurchases]]/Table1_1[[#This Row],[Total_Purchases]]))),2)</f>
        <v>0</v>
      </c>
      <c r="AG10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50" s="6">
        <f ca="1">YEAR(TODAY())-B1050</f>
        <v>54</v>
      </c>
      <c r="AI10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50" t="s">
        <v>30</v>
      </c>
    </row>
    <row r="1051" spans="1:36" x14ac:dyDescent="0.3">
      <c r="A1051">
        <v>5156</v>
      </c>
      <c r="B1051">
        <v>1970</v>
      </c>
      <c r="C1051" t="s">
        <v>38</v>
      </c>
      <c r="D1051" t="s">
        <v>33</v>
      </c>
      <c r="E1051">
        <v>62466</v>
      </c>
      <c r="F1051">
        <v>0</v>
      </c>
      <c r="G1051">
        <v>1</v>
      </c>
      <c r="H1051" s="2" t="str">
        <f ca="1">TEXT(Table1_1[[#This Row],[Dt_Customer]],"yyyy-mm-dd")</f>
        <v>2014-01-15</v>
      </c>
      <c r="I1051">
        <v>13</v>
      </c>
      <c r="J1051">
        <v>129</v>
      </c>
      <c r="K1051">
        <v>129</v>
      </c>
      <c r="L1051">
        <v>259</v>
      </c>
      <c r="M1051">
        <v>168</v>
      </c>
      <c r="N1051">
        <v>121</v>
      </c>
      <c r="O1051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f>Table1_1[[#This Row],[MntWines]]+Table1_1[[#This Row],[MntFruits]]+Table1_1[[#This Row],[MntMeatProducts]]+Table1_1[[#This Row],[MntFishProducts]]+Table1_1[[#This Row],[MntSweetProducts]]+Table1_1[[#This Row],[MntGoldProds]]</f>
        <v>889</v>
      </c>
      <c r="AC1051">
        <f>Table1_1[[#This Row],[NumWebPurchases]]+Table1_1[[#This Row],[NumCatalogPurchases]]+Table1_1[[#This Row],[NumStorePurchases]]</f>
        <v>21</v>
      </c>
      <c r="AD1051">
        <f>ROUND(IF(Table1_1[[#This Row],[Total_Purchases]]=0,0,(Table1_1[[#This Row],[Total_Spend]]*(Table1_1[[#This Row],[NumWebPurchases]]/Table1_1[[#This Row],[Total_Purchases]]))),2)</f>
        <v>254</v>
      </c>
      <c r="AE1051">
        <f>ROUND(IF(Table1_1[[#This Row],[Total_Purchases]]=0,0,(Table1_1[[#This Row],[Total_Spend]]*(Table1_1[[#This Row],[NumStorePurchases]]/Table1_1[[#This Row],[Total_Purchases]]))),2)</f>
        <v>508</v>
      </c>
      <c r="AF1051">
        <f>ROUND(IF(Table1_1[[#This Row],[Total_Purchases]]=0,0,(Table1_1[[#This Row],[Total_Spend]]*(Table1_1[[#This Row],[NumCatalogPurchases]]/Table1_1[[#This Row],[Total_Purchases]]))),2)</f>
        <v>127</v>
      </c>
      <c r="AG10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1" s="6">
        <f ca="1">YEAR(TODAY())-B1051</f>
        <v>56</v>
      </c>
      <c r="AI10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51" t="s">
        <v>30</v>
      </c>
    </row>
    <row r="1052" spans="1:36" x14ac:dyDescent="0.3">
      <c r="A1052">
        <v>5172</v>
      </c>
      <c r="B1052">
        <v>1976</v>
      </c>
      <c r="C1052" t="s">
        <v>41</v>
      </c>
      <c r="D1052" t="s">
        <v>35</v>
      </c>
      <c r="E1052">
        <v>65104</v>
      </c>
      <c r="F1052">
        <v>0</v>
      </c>
      <c r="G1052">
        <v>1</v>
      </c>
      <c r="H1052" s="2" t="str">
        <f ca="1">TEXT(Table1_1[[#This Row],[Dt_Customer]],"yyyy-mm-dd")</f>
        <v>2013-11-14</v>
      </c>
      <c r="I1052">
        <v>4</v>
      </c>
      <c r="J1052">
        <v>738</v>
      </c>
      <c r="K1052">
        <v>0</v>
      </c>
      <c r="L1052">
        <v>232</v>
      </c>
      <c r="M1052">
        <v>13</v>
      </c>
      <c r="N1052">
        <v>20</v>
      </c>
      <c r="O105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f>Table1_1[[#This Row],[MntWines]]+Table1_1[[#This Row],[MntFruits]]+Table1_1[[#This Row],[MntMeatProducts]]+Table1_1[[#This Row],[MntFishProducts]]+Table1_1[[#This Row],[MntSweetProducts]]+Table1_1[[#This Row],[MntGoldProds]]</f>
        <v>1053</v>
      </c>
      <c r="AC1052">
        <f>Table1_1[[#This Row],[NumWebPurchases]]+Table1_1[[#This Row],[NumCatalogPurchases]]+Table1_1[[#This Row],[NumStorePurchases]]</f>
        <v>15</v>
      </c>
      <c r="AD1052">
        <f>ROUND(IF(Table1_1[[#This Row],[Total_Purchases]]=0,0,(Table1_1[[#This Row],[Total_Spend]]*(Table1_1[[#This Row],[NumWebPurchases]]/Table1_1[[#This Row],[Total_Purchases]]))),2)</f>
        <v>210.6</v>
      </c>
      <c r="AE1052">
        <f>ROUND(IF(Table1_1[[#This Row],[Total_Purchases]]=0,0,(Table1_1[[#This Row],[Total_Spend]]*(Table1_1[[#This Row],[NumStorePurchases]]/Table1_1[[#This Row],[Total_Purchases]]))),2)</f>
        <v>491.4</v>
      </c>
      <c r="AF1052">
        <f>ROUND(IF(Table1_1[[#This Row],[Total_Purchases]]=0,0,(Table1_1[[#This Row],[Total_Spend]]*(Table1_1[[#This Row],[NumCatalogPurchases]]/Table1_1[[#This Row],[Total_Purchases]]))),2)</f>
        <v>351</v>
      </c>
      <c r="AG10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2" s="6">
        <f ca="1">YEAR(TODAY())-B1052</f>
        <v>50</v>
      </c>
      <c r="AI10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52" t="s">
        <v>30</v>
      </c>
    </row>
    <row r="1053" spans="1:36" x14ac:dyDescent="0.3">
      <c r="A1053">
        <v>5176</v>
      </c>
      <c r="B1053">
        <v>1988</v>
      </c>
      <c r="C1053" t="s">
        <v>28</v>
      </c>
      <c r="D1053" t="s">
        <v>35</v>
      </c>
      <c r="E1053">
        <v>29604</v>
      </c>
      <c r="F1053">
        <v>1</v>
      </c>
      <c r="G1053">
        <v>0</v>
      </c>
      <c r="H1053" s="2" t="str">
        <f ca="1">TEXT(Table1_1[[#This Row],[Dt_Customer]],"yyyy-mm-dd")</f>
        <v>2013-12-08</v>
      </c>
      <c r="I1053">
        <v>88</v>
      </c>
      <c r="J1053">
        <v>7</v>
      </c>
      <c r="K1053">
        <v>6</v>
      </c>
      <c r="L1053">
        <v>13</v>
      </c>
      <c r="M1053">
        <v>7</v>
      </c>
      <c r="N1053">
        <v>6</v>
      </c>
      <c r="O1053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1053">
        <f>Table1_1[[#This Row],[NumWebPurchases]]+Table1_1[[#This Row],[NumCatalogPurchases]]+Table1_1[[#This Row],[NumStorePurchases]]</f>
        <v>4</v>
      </c>
      <c r="AD1053">
        <f>ROUND(IF(Table1_1[[#This Row],[Total_Purchases]]=0,0,(Table1_1[[#This Row],[Total_Spend]]*(Table1_1[[#This Row],[NumWebPurchases]]/Table1_1[[#This Row],[Total_Purchases]]))),2)</f>
        <v>13.25</v>
      </c>
      <c r="AE1053">
        <f>ROUND(IF(Table1_1[[#This Row],[Total_Purchases]]=0,0,(Table1_1[[#This Row],[Total_Spend]]*(Table1_1[[#This Row],[NumStorePurchases]]/Table1_1[[#This Row],[Total_Purchases]]))),2)</f>
        <v>39.75</v>
      </c>
      <c r="AF1053">
        <f>ROUND(IF(Table1_1[[#This Row],[Total_Purchases]]=0,0,(Table1_1[[#This Row],[Total_Spend]]*(Table1_1[[#This Row],[NumCatalogPurchases]]/Table1_1[[#This Row],[Total_Purchases]]))),2)</f>
        <v>0</v>
      </c>
      <c r="AG10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53" s="6">
        <f ca="1">YEAR(TODAY())-B1053</f>
        <v>38</v>
      </c>
      <c r="AI10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53" t="s">
        <v>43</v>
      </c>
    </row>
    <row r="1054" spans="1:36" x14ac:dyDescent="0.3">
      <c r="A1054">
        <v>5177</v>
      </c>
      <c r="B1054">
        <v>1974</v>
      </c>
      <c r="C1054" t="s">
        <v>41</v>
      </c>
      <c r="D1054" t="s">
        <v>33</v>
      </c>
      <c r="E1054">
        <v>58494</v>
      </c>
      <c r="F1054">
        <v>0</v>
      </c>
      <c r="G1054">
        <v>1</v>
      </c>
      <c r="H1054" s="2" t="str">
        <f ca="1">TEXT(Table1_1[[#This Row],[Dt_Customer]],"yyyy-mm-dd")</f>
        <v>2013-12-12</v>
      </c>
      <c r="I1054">
        <v>56</v>
      </c>
      <c r="J1054">
        <v>298</v>
      </c>
      <c r="K1054">
        <v>7</v>
      </c>
      <c r="L1054">
        <v>68</v>
      </c>
      <c r="M1054">
        <v>4</v>
      </c>
      <c r="N1054">
        <v>0</v>
      </c>
      <c r="O1054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f>Table1_1[[#This Row],[MntWines]]+Table1_1[[#This Row],[MntFruits]]+Table1_1[[#This Row],[MntMeatProducts]]+Table1_1[[#This Row],[MntFishProducts]]+Table1_1[[#This Row],[MntSweetProducts]]+Table1_1[[#This Row],[MntGoldProds]]</f>
        <v>396</v>
      </c>
      <c r="AC1054">
        <f>Table1_1[[#This Row],[NumWebPurchases]]+Table1_1[[#This Row],[NumCatalogPurchases]]+Table1_1[[#This Row],[NumStorePurchases]]</f>
        <v>14</v>
      </c>
      <c r="AD1054">
        <f>ROUND(IF(Table1_1[[#This Row],[Total_Purchases]]=0,0,(Table1_1[[#This Row],[Total_Spend]]*(Table1_1[[#This Row],[NumWebPurchases]]/Table1_1[[#This Row],[Total_Purchases]]))),2)</f>
        <v>169.71</v>
      </c>
      <c r="AE1054">
        <f>ROUND(IF(Table1_1[[#This Row],[Total_Purchases]]=0,0,(Table1_1[[#This Row],[Total_Spend]]*(Table1_1[[#This Row],[NumStorePurchases]]/Table1_1[[#This Row],[Total_Purchases]]))),2)</f>
        <v>169.71</v>
      </c>
      <c r="AF1054">
        <f>ROUND(IF(Table1_1[[#This Row],[Total_Purchases]]=0,0,(Table1_1[[#This Row],[Total_Spend]]*(Table1_1[[#This Row],[NumCatalogPurchases]]/Table1_1[[#This Row],[Total_Purchases]]))),2)</f>
        <v>56.57</v>
      </c>
      <c r="AG10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4" s="6">
        <f ca="1">YEAR(TODAY())-B1054</f>
        <v>52</v>
      </c>
      <c r="AI10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54" t="s">
        <v>43</v>
      </c>
    </row>
    <row r="1055" spans="1:36" x14ac:dyDescent="0.3">
      <c r="A1055">
        <v>5180</v>
      </c>
      <c r="B1055">
        <v>1968</v>
      </c>
      <c r="C1055" t="s">
        <v>37</v>
      </c>
      <c r="D1055" t="s">
        <v>29</v>
      </c>
      <c r="E1055">
        <v>50616</v>
      </c>
      <c r="F1055">
        <v>0</v>
      </c>
      <c r="G1055">
        <v>1</v>
      </c>
      <c r="H1055" s="2" t="str">
        <f ca="1">TEXT(Table1_1[[#This Row],[Dt_Customer]],"yyyy-mm-dd")</f>
        <v>2014-04-18</v>
      </c>
      <c r="I1055">
        <v>56</v>
      </c>
      <c r="J1055">
        <v>128</v>
      </c>
      <c r="K1055">
        <v>0</v>
      </c>
      <c r="L1055">
        <v>16</v>
      </c>
      <c r="M1055">
        <v>0</v>
      </c>
      <c r="N1055">
        <v>1</v>
      </c>
      <c r="O1055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f>Table1_1[[#This Row],[MntWines]]+Table1_1[[#This Row],[MntFruits]]+Table1_1[[#This Row],[MntMeatProducts]]+Table1_1[[#This Row],[MntFishProducts]]+Table1_1[[#This Row],[MntSweetProducts]]+Table1_1[[#This Row],[MntGoldProds]]</f>
        <v>149</v>
      </c>
      <c r="AC1055">
        <f>Table1_1[[#This Row],[NumWebPurchases]]+Table1_1[[#This Row],[NumCatalogPurchases]]+Table1_1[[#This Row],[NumStorePurchases]]</f>
        <v>8</v>
      </c>
      <c r="AD1055">
        <f>ROUND(IF(Table1_1[[#This Row],[Total_Purchases]]=0,0,(Table1_1[[#This Row],[Total_Spend]]*(Table1_1[[#This Row],[NumWebPurchases]]/Table1_1[[#This Row],[Total_Purchases]]))),2)</f>
        <v>74.5</v>
      </c>
      <c r="AE1055">
        <f>ROUND(IF(Table1_1[[#This Row],[Total_Purchases]]=0,0,(Table1_1[[#This Row],[Total_Spend]]*(Table1_1[[#This Row],[NumStorePurchases]]/Table1_1[[#This Row],[Total_Purchases]]))),2)</f>
        <v>74.5</v>
      </c>
      <c r="AF1055">
        <f>ROUND(IF(Table1_1[[#This Row],[Total_Purchases]]=0,0,(Table1_1[[#This Row],[Total_Spend]]*(Table1_1[[#This Row],[NumCatalogPurchases]]/Table1_1[[#This Row],[Total_Purchases]]))),2)</f>
        <v>0</v>
      </c>
      <c r="AG10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5" s="6">
        <f ca="1">YEAR(TODAY())-B1055</f>
        <v>58</v>
      </c>
      <c r="AI10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55" t="s">
        <v>30</v>
      </c>
    </row>
    <row r="1056" spans="1:36" x14ac:dyDescent="0.3">
      <c r="A1056">
        <v>5181</v>
      </c>
      <c r="B1056">
        <v>1982</v>
      </c>
      <c r="C1056" t="s">
        <v>44</v>
      </c>
      <c r="D1056" t="s">
        <v>31</v>
      </c>
      <c r="E1056">
        <v>24367</v>
      </c>
      <c r="F1056">
        <v>1</v>
      </c>
      <c r="G1056">
        <v>0</v>
      </c>
      <c r="H1056" s="2" t="str">
        <f ca="1">TEXT(Table1_1[[#This Row],[Dt_Customer]],"yyyy-mm-dd")</f>
        <v>2013-03-20</v>
      </c>
      <c r="I1056">
        <v>58</v>
      </c>
      <c r="J1056">
        <v>2</v>
      </c>
      <c r="K1056">
        <v>4</v>
      </c>
      <c r="L1056">
        <v>2</v>
      </c>
      <c r="M1056">
        <v>0</v>
      </c>
      <c r="N1056">
        <v>11</v>
      </c>
      <c r="O1056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f>Table1_1[[#This Row],[MntWines]]+Table1_1[[#This Row],[MntFruits]]+Table1_1[[#This Row],[MntMeatProducts]]+Table1_1[[#This Row],[MntFishProducts]]+Table1_1[[#This Row],[MntSweetProducts]]+Table1_1[[#This Row],[MntGoldProds]]</f>
        <v>24</v>
      </c>
      <c r="AC1056">
        <f>Table1_1[[#This Row],[NumWebPurchases]]+Table1_1[[#This Row],[NumCatalogPurchases]]+Table1_1[[#This Row],[NumStorePurchases]]</f>
        <v>3</v>
      </c>
      <c r="AD1056">
        <f>ROUND(IF(Table1_1[[#This Row],[Total_Purchases]]=0,0,(Table1_1[[#This Row],[Total_Spend]]*(Table1_1[[#This Row],[NumWebPurchases]]/Table1_1[[#This Row],[Total_Purchases]]))),2)</f>
        <v>8</v>
      </c>
      <c r="AE1056">
        <f>ROUND(IF(Table1_1[[#This Row],[Total_Purchases]]=0,0,(Table1_1[[#This Row],[Total_Spend]]*(Table1_1[[#This Row],[NumStorePurchases]]/Table1_1[[#This Row],[Total_Purchases]]))),2)</f>
        <v>16</v>
      </c>
      <c r="AF1056">
        <f>ROUND(IF(Table1_1[[#This Row],[Total_Purchases]]=0,0,(Table1_1[[#This Row],[Total_Spend]]*(Table1_1[[#This Row],[NumCatalogPurchases]]/Table1_1[[#This Row],[Total_Purchases]]))),2)</f>
        <v>0</v>
      </c>
      <c r="AG10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56" s="6">
        <f ca="1">YEAR(TODAY())-B1056</f>
        <v>44</v>
      </c>
      <c r="AI10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56" t="s">
        <v>30</v>
      </c>
    </row>
    <row r="1057" spans="1:36" x14ac:dyDescent="0.3">
      <c r="A1057">
        <v>5184</v>
      </c>
      <c r="B1057">
        <v>1995</v>
      </c>
      <c r="C1057" t="s">
        <v>28</v>
      </c>
      <c r="D1057" t="s">
        <v>31</v>
      </c>
      <c r="E1057">
        <v>34824</v>
      </c>
      <c r="F1057">
        <v>0</v>
      </c>
      <c r="G1057">
        <v>0</v>
      </c>
      <c r="H1057" s="2" t="str">
        <f ca="1">TEXT(Table1_1[[#This Row],[Dt_Customer]],"yyyy-mm-dd")</f>
        <v>2014-03-26</v>
      </c>
      <c r="I1057">
        <v>65</v>
      </c>
      <c r="J1057">
        <v>4</v>
      </c>
      <c r="K1057">
        <v>2</v>
      </c>
      <c r="L1057">
        <v>11</v>
      </c>
      <c r="M1057">
        <v>2</v>
      </c>
      <c r="N1057">
        <v>0</v>
      </c>
      <c r="O1057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1057">
        <f>Table1_1[[#This Row],[NumWebPurchases]]+Table1_1[[#This Row],[NumCatalogPurchases]]+Table1_1[[#This Row],[NumStorePurchases]]</f>
        <v>3</v>
      </c>
      <c r="AD1057">
        <f>ROUND(IF(Table1_1[[#This Row],[Total_Purchases]]=0,0,(Table1_1[[#This Row],[Total_Spend]]*(Table1_1[[#This Row],[NumWebPurchases]]/Table1_1[[#This Row],[Total_Purchases]]))),2)</f>
        <v>7.67</v>
      </c>
      <c r="AE1057">
        <f>ROUND(IF(Table1_1[[#This Row],[Total_Purchases]]=0,0,(Table1_1[[#This Row],[Total_Spend]]*(Table1_1[[#This Row],[NumStorePurchases]]/Table1_1[[#This Row],[Total_Purchases]]))),2)</f>
        <v>15.33</v>
      </c>
      <c r="AF1057">
        <f>ROUND(IF(Table1_1[[#This Row],[Total_Purchases]]=0,0,(Table1_1[[#This Row],[Total_Spend]]*(Table1_1[[#This Row],[NumCatalogPurchases]]/Table1_1[[#This Row],[Total_Purchases]]))),2)</f>
        <v>0</v>
      </c>
      <c r="AG10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57" s="6">
        <f ca="1">YEAR(TODAY())-B1057</f>
        <v>31</v>
      </c>
      <c r="AI10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57" t="s">
        <v>30</v>
      </c>
    </row>
    <row r="1058" spans="1:36" x14ac:dyDescent="0.3">
      <c r="A1058">
        <v>5185</v>
      </c>
      <c r="B1058">
        <v>1955</v>
      </c>
      <c r="C1058" t="s">
        <v>28</v>
      </c>
      <c r="D1058" t="s">
        <v>33</v>
      </c>
      <c r="E1058">
        <v>74268</v>
      </c>
      <c r="F1058">
        <v>0</v>
      </c>
      <c r="G1058">
        <v>0</v>
      </c>
      <c r="H1058" s="2" t="str">
        <f ca="1">TEXT(Table1_1[[#This Row],[Dt_Customer]],"yyyy-mm-dd")</f>
        <v>2013-02-14</v>
      </c>
      <c r="I1058">
        <v>83</v>
      </c>
      <c r="J1058">
        <v>199</v>
      </c>
      <c r="K1058">
        <v>66</v>
      </c>
      <c r="L1058">
        <v>315</v>
      </c>
      <c r="M1058">
        <v>97</v>
      </c>
      <c r="N1058">
        <v>174</v>
      </c>
      <c r="O1058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f>Table1_1[[#This Row],[MntWines]]+Table1_1[[#This Row],[MntFruits]]+Table1_1[[#This Row],[MntMeatProducts]]+Table1_1[[#This Row],[MntFishProducts]]+Table1_1[[#This Row],[MntSweetProducts]]+Table1_1[[#This Row],[MntGoldProds]]</f>
        <v>892</v>
      </c>
      <c r="AC1058">
        <f>Table1_1[[#This Row],[NumWebPurchases]]+Table1_1[[#This Row],[NumCatalogPurchases]]+Table1_1[[#This Row],[NumStorePurchases]]</f>
        <v>12</v>
      </c>
      <c r="AD1058">
        <f>ROUND(IF(Table1_1[[#This Row],[Total_Purchases]]=0,0,(Table1_1[[#This Row],[Total_Spend]]*(Table1_1[[#This Row],[NumWebPurchases]]/Table1_1[[#This Row],[Total_Purchases]]))),2)</f>
        <v>297.33</v>
      </c>
      <c r="AE1058">
        <f>ROUND(IF(Table1_1[[#This Row],[Total_Purchases]]=0,0,(Table1_1[[#This Row],[Total_Spend]]*(Table1_1[[#This Row],[NumStorePurchases]]/Table1_1[[#This Row],[Total_Purchases]]))),2)</f>
        <v>371.67</v>
      </c>
      <c r="AF1058">
        <f>ROUND(IF(Table1_1[[#This Row],[Total_Purchases]]=0,0,(Table1_1[[#This Row],[Total_Spend]]*(Table1_1[[#This Row],[NumCatalogPurchases]]/Table1_1[[#This Row],[Total_Purchases]]))),2)</f>
        <v>223</v>
      </c>
      <c r="AG10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8" s="6">
        <f ca="1">YEAR(TODAY())-B1058</f>
        <v>71</v>
      </c>
      <c r="AI10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58" t="s">
        <v>43</v>
      </c>
    </row>
    <row r="1059" spans="1:36" x14ac:dyDescent="0.3">
      <c r="A1059">
        <v>5186</v>
      </c>
      <c r="B1059">
        <v>1955</v>
      </c>
      <c r="C1059" t="s">
        <v>37</v>
      </c>
      <c r="D1059" t="s">
        <v>33</v>
      </c>
      <c r="E1059">
        <v>58482</v>
      </c>
      <c r="F1059">
        <v>0</v>
      </c>
      <c r="G1059">
        <v>1</v>
      </c>
      <c r="H1059" s="2" t="str">
        <f ca="1">TEXT(Table1_1[[#This Row],[Dt_Customer]],"yyyy-mm-dd")</f>
        <v>2014-03-12</v>
      </c>
      <c r="I1059">
        <v>59</v>
      </c>
      <c r="J1059">
        <v>576</v>
      </c>
      <c r="K1059">
        <v>7</v>
      </c>
      <c r="L1059">
        <v>115</v>
      </c>
      <c r="M1059">
        <v>19</v>
      </c>
      <c r="N1059">
        <v>7</v>
      </c>
      <c r="O1059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f>Table1_1[[#This Row],[MntWines]]+Table1_1[[#This Row],[MntFruits]]+Table1_1[[#This Row],[MntMeatProducts]]+Table1_1[[#This Row],[MntFishProducts]]+Table1_1[[#This Row],[MntSweetProducts]]+Table1_1[[#This Row],[MntGoldProds]]</f>
        <v>731</v>
      </c>
      <c r="AC1059">
        <f>Table1_1[[#This Row],[NumWebPurchases]]+Table1_1[[#This Row],[NumCatalogPurchases]]+Table1_1[[#This Row],[NumStorePurchases]]</f>
        <v>20</v>
      </c>
      <c r="AD1059">
        <f>ROUND(IF(Table1_1[[#This Row],[Total_Purchases]]=0,0,(Table1_1[[#This Row],[Total_Spend]]*(Table1_1[[#This Row],[NumWebPurchases]]/Table1_1[[#This Row],[Total_Purchases]]))),2)</f>
        <v>255.85</v>
      </c>
      <c r="AE1059">
        <f>ROUND(IF(Table1_1[[#This Row],[Total_Purchases]]=0,0,(Table1_1[[#This Row],[Total_Spend]]*(Table1_1[[#This Row],[NumStorePurchases]]/Table1_1[[#This Row],[Total_Purchases]]))),2)</f>
        <v>328.95</v>
      </c>
      <c r="AF1059">
        <f>ROUND(IF(Table1_1[[#This Row],[Total_Purchases]]=0,0,(Table1_1[[#This Row],[Total_Spend]]*(Table1_1[[#This Row],[NumCatalogPurchases]]/Table1_1[[#This Row],[Total_Purchases]]))),2)</f>
        <v>146.19999999999999</v>
      </c>
      <c r="AG10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59" s="6">
        <f ca="1">YEAR(TODAY())-B1059</f>
        <v>71</v>
      </c>
      <c r="AI10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59" t="s">
        <v>32</v>
      </c>
    </row>
    <row r="1060" spans="1:36" x14ac:dyDescent="0.3">
      <c r="A1060">
        <v>5204</v>
      </c>
      <c r="B1060">
        <v>1971</v>
      </c>
      <c r="C1060" t="s">
        <v>28</v>
      </c>
      <c r="D1060" t="s">
        <v>35</v>
      </c>
      <c r="E1060">
        <v>74538</v>
      </c>
      <c r="F1060">
        <v>0</v>
      </c>
      <c r="G1060">
        <v>0</v>
      </c>
      <c r="H1060" s="2" t="str">
        <f ca="1">TEXT(Table1_1[[#This Row],[Dt_Customer]],"yyyy-mm-dd")</f>
        <v>2013-06-29</v>
      </c>
      <c r="I1060">
        <v>21</v>
      </c>
      <c r="J1060">
        <v>380</v>
      </c>
      <c r="K1060">
        <v>98</v>
      </c>
      <c r="L1060">
        <v>733</v>
      </c>
      <c r="M1060">
        <v>110</v>
      </c>
      <c r="N1060">
        <v>112</v>
      </c>
      <c r="O1060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f>Table1_1[[#This Row],[MntWines]]+Table1_1[[#This Row],[MntFruits]]+Table1_1[[#This Row],[MntMeatProducts]]+Table1_1[[#This Row],[MntFishProducts]]+Table1_1[[#This Row],[MntSweetProducts]]+Table1_1[[#This Row],[MntGoldProds]]</f>
        <v>1461</v>
      </c>
      <c r="AC1060">
        <f>Table1_1[[#This Row],[NumWebPurchases]]+Table1_1[[#This Row],[NumCatalogPurchases]]+Table1_1[[#This Row],[NumStorePurchases]]</f>
        <v>21</v>
      </c>
      <c r="AD1060">
        <f>ROUND(IF(Table1_1[[#This Row],[Total_Purchases]]=0,0,(Table1_1[[#This Row],[Total_Spend]]*(Table1_1[[#This Row],[NumWebPurchases]]/Table1_1[[#This Row],[Total_Purchases]]))),2)</f>
        <v>556.57000000000005</v>
      </c>
      <c r="AE1060">
        <f>ROUND(IF(Table1_1[[#This Row],[Total_Purchases]]=0,0,(Table1_1[[#This Row],[Total_Spend]]*(Table1_1[[#This Row],[NumStorePurchases]]/Table1_1[[#This Row],[Total_Purchases]]))),2)</f>
        <v>347.86</v>
      </c>
      <c r="AF1060">
        <f>ROUND(IF(Table1_1[[#This Row],[Total_Purchases]]=0,0,(Table1_1[[#This Row],[Total_Spend]]*(Table1_1[[#This Row],[NumCatalogPurchases]]/Table1_1[[#This Row],[Total_Purchases]]))),2)</f>
        <v>556.57000000000005</v>
      </c>
      <c r="AG10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0" s="6">
        <f ca="1">YEAR(TODAY())-B1060</f>
        <v>55</v>
      </c>
      <c r="AI10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0" t="s">
        <v>30</v>
      </c>
    </row>
    <row r="1061" spans="1:36" x14ac:dyDescent="0.3">
      <c r="A1061">
        <v>5207</v>
      </c>
      <c r="B1061">
        <v>1963</v>
      </c>
      <c r="C1061" t="s">
        <v>37</v>
      </c>
      <c r="D1061" t="s">
        <v>33</v>
      </c>
      <c r="E1061">
        <v>53378</v>
      </c>
      <c r="F1061">
        <v>1</v>
      </c>
      <c r="G1061">
        <v>1</v>
      </c>
      <c r="H1061" s="2" t="str">
        <f ca="1">TEXT(Table1_1[[#This Row],[Dt_Customer]],"yyyy-mm-dd")</f>
        <v>2012-09-24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f>Table1_1[[#This Row],[MntWines]]+Table1_1[[#This Row],[MntFruits]]+Table1_1[[#This Row],[MntMeatProducts]]+Table1_1[[#This Row],[MntFishProducts]]+Table1_1[[#This Row],[MntSweetProducts]]+Table1_1[[#This Row],[MntGoldProds]]</f>
        <v>793</v>
      </c>
      <c r="AC1061">
        <f>Table1_1[[#This Row],[NumWebPurchases]]+Table1_1[[#This Row],[NumCatalogPurchases]]+Table1_1[[#This Row],[NumStorePurchases]]</f>
        <v>19</v>
      </c>
      <c r="AD1061">
        <f>ROUND(IF(Table1_1[[#This Row],[Total_Purchases]]=0,0,(Table1_1[[#This Row],[Total_Spend]]*(Table1_1[[#This Row],[NumWebPurchases]]/Table1_1[[#This Row],[Total_Purchases]]))),2)</f>
        <v>375.63</v>
      </c>
      <c r="AE1061">
        <f>ROUND(IF(Table1_1[[#This Row],[Total_Purchases]]=0,0,(Table1_1[[#This Row],[Total_Spend]]*(Table1_1[[#This Row],[NumStorePurchases]]/Table1_1[[#This Row],[Total_Purchases]]))),2)</f>
        <v>250.42</v>
      </c>
      <c r="AF1061">
        <f>ROUND(IF(Table1_1[[#This Row],[Total_Purchases]]=0,0,(Table1_1[[#This Row],[Total_Spend]]*(Table1_1[[#This Row],[NumCatalogPurchases]]/Table1_1[[#This Row],[Total_Purchases]]))),2)</f>
        <v>166.95</v>
      </c>
      <c r="AG10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1" s="6">
        <f ca="1">YEAR(TODAY())-B1061</f>
        <v>63</v>
      </c>
      <c r="AI10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1" t="s">
        <v>30</v>
      </c>
    </row>
    <row r="1062" spans="1:36" x14ac:dyDescent="0.3">
      <c r="A1062">
        <v>5209</v>
      </c>
      <c r="B1062">
        <v>1954</v>
      </c>
      <c r="C1062" t="s">
        <v>28</v>
      </c>
      <c r="D1062" t="s">
        <v>29</v>
      </c>
      <c r="E1062">
        <v>50002</v>
      </c>
      <c r="F1062">
        <v>0</v>
      </c>
      <c r="G1062">
        <v>1</v>
      </c>
      <c r="H1062" s="2" t="str">
        <f ca="1">TEXT(Table1_1[[#This Row],[Dt_Customer]],"yyyy-mm-dd")</f>
        <v>2013-06-17</v>
      </c>
      <c r="I1062">
        <v>21</v>
      </c>
      <c r="J1062">
        <v>443</v>
      </c>
      <c r="K1062">
        <v>5</v>
      </c>
      <c r="L1062">
        <v>71</v>
      </c>
      <c r="M1062">
        <v>21</v>
      </c>
      <c r="N1062">
        <v>16</v>
      </c>
      <c r="O106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>Table1_1[[#This Row],[MntWines]]+Table1_1[[#This Row],[MntFruits]]+Table1_1[[#This Row],[MntMeatProducts]]+Table1_1[[#This Row],[MntFishProducts]]+Table1_1[[#This Row],[MntSweetProducts]]+Table1_1[[#This Row],[MntGoldProds]]</f>
        <v>638</v>
      </c>
      <c r="AC1062">
        <f>Table1_1[[#This Row],[NumWebPurchases]]+Table1_1[[#This Row],[NumCatalogPurchases]]+Table1_1[[#This Row],[NumStorePurchases]]</f>
        <v>17</v>
      </c>
      <c r="AD1062">
        <f>ROUND(IF(Table1_1[[#This Row],[Total_Purchases]]=0,0,(Table1_1[[#This Row],[Total_Spend]]*(Table1_1[[#This Row],[NumWebPurchases]]/Table1_1[[#This Row],[Total_Purchases]]))),2)</f>
        <v>300.24</v>
      </c>
      <c r="AE1062">
        <f>ROUND(IF(Table1_1[[#This Row],[Total_Purchases]]=0,0,(Table1_1[[#This Row],[Total_Spend]]*(Table1_1[[#This Row],[NumStorePurchases]]/Table1_1[[#This Row],[Total_Purchases]]))),2)</f>
        <v>262.70999999999998</v>
      </c>
      <c r="AF1062">
        <f>ROUND(IF(Table1_1[[#This Row],[Total_Purchases]]=0,0,(Table1_1[[#This Row],[Total_Spend]]*(Table1_1[[#This Row],[NumCatalogPurchases]]/Table1_1[[#This Row],[Total_Purchases]]))),2)</f>
        <v>75.06</v>
      </c>
      <c r="AG10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2" s="6">
        <f ca="1">YEAR(TODAY())-B1062</f>
        <v>72</v>
      </c>
      <c r="AI10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62" t="s">
        <v>43</v>
      </c>
    </row>
    <row r="1063" spans="1:36" x14ac:dyDescent="0.3">
      <c r="A1063">
        <v>5221</v>
      </c>
      <c r="B1063">
        <v>1957</v>
      </c>
      <c r="C1063" t="s">
        <v>28</v>
      </c>
      <c r="D1063" t="s">
        <v>33</v>
      </c>
      <c r="E1063">
        <v>52852</v>
      </c>
      <c r="F1063">
        <v>0</v>
      </c>
      <c r="G1063">
        <v>1</v>
      </c>
      <c r="H1063" s="2" t="str">
        <f ca="1">TEXT(Table1_1[[#This Row],[Dt_Customer]],"yyyy-mm-dd")</f>
        <v>2012-12-01</v>
      </c>
      <c r="I1063">
        <v>93</v>
      </c>
      <c r="J1063">
        <v>714</v>
      </c>
      <c r="K1063">
        <v>8</v>
      </c>
      <c r="L1063">
        <v>99</v>
      </c>
      <c r="M1063">
        <v>11</v>
      </c>
      <c r="N1063">
        <v>0</v>
      </c>
      <c r="O1063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f>Table1_1[[#This Row],[MntWines]]+Table1_1[[#This Row],[MntFruits]]+Table1_1[[#This Row],[MntMeatProducts]]+Table1_1[[#This Row],[MntFishProducts]]+Table1_1[[#This Row],[MntSweetProducts]]+Table1_1[[#This Row],[MntGoldProds]]</f>
        <v>879</v>
      </c>
      <c r="AC1063">
        <f>Table1_1[[#This Row],[NumWebPurchases]]+Table1_1[[#This Row],[NumCatalogPurchases]]+Table1_1[[#This Row],[NumStorePurchases]]</f>
        <v>22</v>
      </c>
      <c r="AD1063">
        <f>ROUND(IF(Table1_1[[#This Row],[Total_Purchases]]=0,0,(Table1_1[[#This Row],[Total_Spend]]*(Table1_1[[#This Row],[NumWebPurchases]]/Table1_1[[#This Row],[Total_Purchases]]))),2)</f>
        <v>399.55</v>
      </c>
      <c r="AE1063">
        <f>ROUND(IF(Table1_1[[#This Row],[Total_Purchases]]=0,0,(Table1_1[[#This Row],[Total_Spend]]*(Table1_1[[#This Row],[NumStorePurchases]]/Table1_1[[#This Row],[Total_Purchases]]))),2)</f>
        <v>199.77</v>
      </c>
      <c r="AF1063">
        <f>ROUND(IF(Table1_1[[#This Row],[Total_Purchases]]=0,0,(Table1_1[[#This Row],[Total_Spend]]*(Table1_1[[#This Row],[NumCatalogPurchases]]/Table1_1[[#This Row],[Total_Purchases]]))),2)</f>
        <v>279.68</v>
      </c>
      <c r="AG10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3" s="6">
        <f ca="1">YEAR(TODAY())-B1063</f>
        <v>69</v>
      </c>
      <c r="AI10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3" t="s">
        <v>39</v>
      </c>
    </row>
    <row r="1064" spans="1:36" x14ac:dyDescent="0.3">
      <c r="A1064">
        <v>5223</v>
      </c>
      <c r="B1064">
        <v>1966</v>
      </c>
      <c r="C1064" t="s">
        <v>41</v>
      </c>
      <c r="D1064" t="s">
        <v>35</v>
      </c>
      <c r="E1064">
        <v>45903</v>
      </c>
      <c r="F1064">
        <v>0</v>
      </c>
      <c r="G1064">
        <v>1</v>
      </c>
      <c r="H1064" s="2" t="str">
        <f ca="1">TEXT(Table1_1[[#This Row],[Dt_Customer]],"yyyy-mm-dd")</f>
        <v>2014-04-23</v>
      </c>
      <c r="I1064">
        <v>80</v>
      </c>
      <c r="J1064">
        <v>33</v>
      </c>
      <c r="K1064">
        <v>8</v>
      </c>
      <c r="L1064">
        <v>10</v>
      </c>
      <c r="M1064">
        <v>2</v>
      </c>
      <c r="N1064">
        <v>10</v>
      </c>
      <c r="O1064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1064">
        <f>Table1_1[[#This Row],[NumWebPurchases]]+Table1_1[[#This Row],[NumCatalogPurchases]]+Table1_1[[#This Row],[NumStorePurchases]]</f>
        <v>6</v>
      </c>
      <c r="AD1064">
        <f>ROUND(IF(Table1_1[[#This Row],[Total_Purchases]]=0,0,(Table1_1[[#This Row],[Total_Spend]]*(Table1_1[[#This Row],[NumWebPurchases]]/Table1_1[[#This Row],[Total_Purchases]]))),2)</f>
        <v>22</v>
      </c>
      <c r="AE1064">
        <f>ROUND(IF(Table1_1[[#This Row],[Total_Purchases]]=0,0,(Table1_1[[#This Row],[Total_Spend]]*(Table1_1[[#This Row],[NumStorePurchases]]/Table1_1[[#This Row],[Total_Purchases]]))),2)</f>
        <v>33</v>
      </c>
      <c r="AF1064">
        <f>ROUND(IF(Table1_1[[#This Row],[Total_Purchases]]=0,0,(Table1_1[[#This Row],[Total_Spend]]*(Table1_1[[#This Row],[NumCatalogPurchases]]/Table1_1[[#This Row],[Total_Purchases]]))),2)</f>
        <v>11</v>
      </c>
      <c r="AG10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64" s="6">
        <f ca="1">YEAR(TODAY())-B1064</f>
        <v>60</v>
      </c>
      <c r="AI10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4" t="s">
        <v>43</v>
      </c>
    </row>
    <row r="1065" spans="1:36" x14ac:dyDescent="0.3">
      <c r="A1065">
        <v>5229</v>
      </c>
      <c r="B1065">
        <v>1969</v>
      </c>
      <c r="C1065" t="s">
        <v>37</v>
      </c>
      <c r="D1065" t="s">
        <v>35</v>
      </c>
      <c r="E1065">
        <v>54132</v>
      </c>
      <c r="F1065">
        <v>0</v>
      </c>
      <c r="G1065">
        <v>1</v>
      </c>
      <c r="H1065" s="2" t="str">
        <f ca="1">TEXT(Table1_1[[#This Row],[Dt_Customer]],"yyyy-mm-dd")</f>
        <v>2014-02-16</v>
      </c>
      <c r="I1065">
        <v>81</v>
      </c>
      <c r="J1065">
        <v>30</v>
      </c>
      <c r="K1065">
        <v>1</v>
      </c>
      <c r="L1065">
        <v>8</v>
      </c>
      <c r="M1065">
        <v>0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1065">
        <f>Table1_1[[#This Row],[NumWebPurchases]]+Table1_1[[#This Row],[NumCatalogPurchases]]+Table1_1[[#This Row],[NumStorePurchases]]</f>
        <v>4</v>
      </c>
      <c r="AD1065">
        <f>ROUND(IF(Table1_1[[#This Row],[Total_Purchases]]=0,0,(Table1_1[[#This Row],[Total_Spend]]*(Table1_1[[#This Row],[NumWebPurchases]]/Table1_1[[#This Row],[Total_Purchases]]))),2)</f>
        <v>10.5</v>
      </c>
      <c r="AE1065">
        <f>ROUND(IF(Table1_1[[#This Row],[Total_Purchases]]=0,0,(Table1_1[[#This Row],[Total_Spend]]*(Table1_1[[#This Row],[NumStorePurchases]]/Table1_1[[#This Row],[Total_Purchases]]))),2)</f>
        <v>31.5</v>
      </c>
      <c r="AF1065">
        <f>ROUND(IF(Table1_1[[#This Row],[Total_Purchases]]=0,0,(Table1_1[[#This Row],[Total_Spend]]*(Table1_1[[#This Row],[NumCatalogPurchases]]/Table1_1[[#This Row],[Total_Purchases]]))),2)</f>
        <v>0</v>
      </c>
      <c r="AG10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5" s="6">
        <f ca="1">YEAR(TODAY())-B1065</f>
        <v>57</v>
      </c>
      <c r="AI10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5" t="s">
        <v>39</v>
      </c>
    </row>
    <row r="1066" spans="1:36" x14ac:dyDescent="0.3">
      <c r="A1066">
        <v>5231</v>
      </c>
      <c r="B1066">
        <v>1974</v>
      </c>
      <c r="C1066" t="s">
        <v>38</v>
      </c>
      <c r="D1066" t="s">
        <v>33</v>
      </c>
      <c r="E1066">
        <v>45894</v>
      </c>
      <c r="F1066">
        <v>0</v>
      </c>
      <c r="G1066">
        <v>2</v>
      </c>
      <c r="H1066" s="2" t="str">
        <f ca="1">TEXT(Table1_1[[#This Row],[Dt_Customer]],"yyyy-mm-dd")</f>
        <v>2014-02-27</v>
      </c>
      <c r="I1066">
        <v>15</v>
      </c>
      <c r="J1066">
        <v>27</v>
      </c>
      <c r="K1066">
        <v>2</v>
      </c>
      <c r="L1066">
        <v>7</v>
      </c>
      <c r="M1066">
        <v>0</v>
      </c>
      <c r="N1066">
        <v>2</v>
      </c>
      <c r="O1066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f>Table1_1[[#This Row],[MntWines]]+Table1_1[[#This Row],[MntFruits]]+Table1_1[[#This Row],[MntMeatProducts]]+Table1_1[[#This Row],[MntFishProducts]]+Table1_1[[#This Row],[MntSweetProducts]]+Table1_1[[#This Row],[MntGoldProds]]</f>
        <v>51</v>
      </c>
      <c r="AC1066">
        <f>Table1_1[[#This Row],[NumWebPurchases]]+Table1_1[[#This Row],[NumCatalogPurchases]]+Table1_1[[#This Row],[NumStorePurchases]]</f>
        <v>4</v>
      </c>
      <c r="AD1066">
        <f>ROUND(IF(Table1_1[[#This Row],[Total_Purchases]]=0,0,(Table1_1[[#This Row],[Total_Spend]]*(Table1_1[[#This Row],[NumWebPurchases]]/Table1_1[[#This Row],[Total_Purchases]]))),2)</f>
        <v>12.75</v>
      </c>
      <c r="AE1066">
        <f>ROUND(IF(Table1_1[[#This Row],[Total_Purchases]]=0,0,(Table1_1[[#This Row],[Total_Spend]]*(Table1_1[[#This Row],[NumStorePurchases]]/Table1_1[[#This Row],[Total_Purchases]]))),2)</f>
        <v>38.25</v>
      </c>
      <c r="AF1066">
        <f>ROUND(IF(Table1_1[[#This Row],[Total_Purchases]]=0,0,(Table1_1[[#This Row],[Total_Spend]]*(Table1_1[[#This Row],[NumCatalogPurchases]]/Table1_1[[#This Row],[Total_Purchases]]))),2)</f>
        <v>0</v>
      </c>
      <c r="AG10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66" s="6">
        <f ca="1">YEAR(TODAY())-B1066</f>
        <v>52</v>
      </c>
      <c r="AI10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66" t="s">
        <v>30</v>
      </c>
    </row>
    <row r="1067" spans="1:36" x14ac:dyDescent="0.3">
      <c r="A1067">
        <v>5232</v>
      </c>
      <c r="B1067">
        <v>1965</v>
      </c>
      <c r="C1067" t="s">
        <v>28</v>
      </c>
      <c r="D1067" t="s">
        <v>33</v>
      </c>
      <c r="E1067">
        <v>69139</v>
      </c>
      <c r="F1067">
        <v>0</v>
      </c>
      <c r="G1067">
        <v>1</v>
      </c>
      <c r="H1067" s="2" t="str">
        <f ca="1">TEXT(Table1_1[[#This Row],[Dt_Customer]],"yyyy-mm-dd")</f>
        <v>2014-01-27</v>
      </c>
      <c r="I1067">
        <v>23</v>
      </c>
      <c r="J1067">
        <v>86</v>
      </c>
      <c r="K1067">
        <v>12</v>
      </c>
      <c r="L1067">
        <v>75</v>
      </c>
      <c r="M1067">
        <v>33</v>
      </c>
      <c r="N1067">
        <v>15</v>
      </c>
      <c r="O1067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f>Table1_1[[#This Row],[MntWines]]+Table1_1[[#This Row],[MntFruits]]+Table1_1[[#This Row],[MntMeatProducts]]+Table1_1[[#This Row],[MntFishProducts]]+Table1_1[[#This Row],[MntSweetProducts]]+Table1_1[[#This Row],[MntGoldProds]]</f>
        <v>227</v>
      </c>
      <c r="AC1067">
        <f>Table1_1[[#This Row],[NumWebPurchases]]+Table1_1[[#This Row],[NumCatalogPurchases]]+Table1_1[[#This Row],[NumStorePurchases]]</f>
        <v>10</v>
      </c>
      <c r="AD1067">
        <f>ROUND(IF(Table1_1[[#This Row],[Total_Purchases]]=0,0,(Table1_1[[#This Row],[Total_Spend]]*(Table1_1[[#This Row],[NumWebPurchases]]/Table1_1[[#This Row],[Total_Purchases]]))),2)</f>
        <v>90.8</v>
      </c>
      <c r="AE1067">
        <f>ROUND(IF(Table1_1[[#This Row],[Total_Purchases]]=0,0,(Table1_1[[#This Row],[Total_Spend]]*(Table1_1[[#This Row],[NumStorePurchases]]/Table1_1[[#This Row],[Total_Purchases]]))),2)</f>
        <v>113.5</v>
      </c>
      <c r="AF1067">
        <f>ROUND(IF(Table1_1[[#This Row],[Total_Purchases]]=0,0,(Table1_1[[#This Row],[Total_Spend]]*(Table1_1[[#This Row],[NumCatalogPurchases]]/Table1_1[[#This Row],[Total_Purchases]]))),2)</f>
        <v>22.7</v>
      </c>
      <c r="AG10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7" s="6">
        <f ca="1">YEAR(TODAY())-B1067</f>
        <v>61</v>
      </c>
      <c r="AI10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7" t="s">
        <v>30</v>
      </c>
    </row>
    <row r="1068" spans="1:36" x14ac:dyDescent="0.3">
      <c r="A1068">
        <v>5234</v>
      </c>
      <c r="B1068">
        <v>1967</v>
      </c>
      <c r="C1068" t="s">
        <v>38</v>
      </c>
      <c r="D1068" t="s">
        <v>35</v>
      </c>
      <c r="E1068">
        <v>30753</v>
      </c>
      <c r="F1068">
        <v>1</v>
      </c>
      <c r="G1068">
        <v>1</v>
      </c>
      <c r="H1068" s="2" t="str">
        <f ca="1">TEXT(Table1_1[[#This Row],[Dt_Customer]],"yyyy-mm-dd")</f>
        <v>2013-07-11</v>
      </c>
      <c r="I1068">
        <v>85</v>
      </c>
      <c r="J1068">
        <v>12</v>
      </c>
      <c r="K1068">
        <v>5</v>
      </c>
      <c r="L1068">
        <v>25</v>
      </c>
      <c r="M1068">
        <v>0</v>
      </c>
      <c r="N1068">
        <v>9</v>
      </c>
      <c r="O1068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1068">
        <f>Table1_1[[#This Row],[NumWebPurchases]]+Table1_1[[#This Row],[NumCatalogPurchases]]+Table1_1[[#This Row],[NumStorePurchases]]</f>
        <v>5</v>
      </c>
      <c r="AD1068">
        <f>ROUND(IF(Table1_1[[#This Row],[Total_Purchases]]=0,0,(Table1_1[[#This Row],[Total_Spend]]*(Table1_1[[#This Row],[NumWebPurchases]]/Table1_1[[#This Row],[Total_Purchases]]))),2)</f>
        <v>16.2</v>
      </c>
      <c r="AE1068">
        <f>ROUND(IF(Table1_1[[#This Row],[Total_Purchases]]=0,0,(Table1_1[[#This Row],[Total_Spend]]*(Table1_1[[#This Row],[NumStorePurchases]]/Table1_1[[#This Row],[Total_Purchases]]))),2)</f>
        <v>48.6</v>
      </c>
      <c r="AF1068">
        <f>ROUND(IF(Table1_1[[#This Row],[Total_Purchases]]=0,0,(Table1_1[[#This Row],[Total_Spend]]*(Table1_1[[#This Row],[NumCatalogPurchases]]/Table1_1[[#This Row],[Total_Purchases]]))),2)</f>
        <v>16.2</v>
      </c>
      <c r="AG10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68" s="6">
        <f ca="1">YEAR(TODAY())-B1068</f>
        <v>59</v>
      </c>
      <c r="AI10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68" t="s">
        <v>32</v>
      </c>
    </row>
    <row r="1069" spans="1:36" x14ac:dyDescent="0.3">
      <c r="A1069">
        <v>5236</v>
      </c>
      <c r="B1069">
        <v>1979</v>
      </c>
      <c r="C1069" t="s">
        <v>28</v>
      </c>
      <c r="D1069" t="s">
        <v>35</v>
      </c>
      <c r="E1069">
        <v>77568</v>
      </c>
      <c r="F1069">
        <v>0</v>
      </c>
      <c r="G1069">
        <v>1</v>
      </c>
      <c r="H1069" s="2" t="str">
        <f ca="1">TEXT(Table1_1[[#This Row],[Dt_Customer]],"yyyy-mm-dd")</f>
        <v>2012-08-25</v>
      </c>
      <c r="I1069">
        <v>30</v>
      </c>
      <c r="J1069">
        <v>1230</v>
      </c>
      <c r="K1069">
        <v>0</v>
      </c>
      <c r="L1069">
        <v>396</v>
      </c>
      <c r="M1069">
        <v>232</v>
      </c>
      <c r="N1069">
        <v>178</v>
      </c>
      <c r="O1069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f>Table1_1[[#This Row],[MntWines]]+Table1_1[[#This Row],[MntFruits]]+Table1_1[[#This Row],[MntMeatProducts]]+Table1_1[[#This Row],[MntFishProducts]]+Table1_1[[#This Row],[MntSweetProducts]]+Table1_1[[#This Row],[MntGoldProds]]</f>
        <v>2194</v>
      </c>
      <c r="AC1069">
        <f>Table1_1[[#This Row],[NumWebPurchases]]+Table1_1[[#This Row],[NumCatalogPurchases]]+Table1_1[[#This Row],[NumStorePurchases]]</f>
        <v>20</v>
      </c>
      <c r="AD1069">
        <f>ROUND(IF(Table1_1[[#This Row],[Total_Purchases]]=0,0,(Table1_1[[#This Row],[Total_Spend]]*(Table1_1[[#This Row],[NumWebPurchases]]/Table1_1[[#This Row],[Total_Purchases]]))),2)</f>
        <v>1097</v>
      </c>
      <c r="AE1069">
        <f>ROUND(IF(Table1_1[[#This Row],[Total_Purchases]]=0,0,(Table1_1[[#This Row],[Total_Spend]]*(Table1_1[[#This Row],[NumStorePurchases]]/Table1_1[[#This Row],[Total_Purchases]]))),2)</f>
        <v>877.6</v>
      </c>
      <c r="AF1069">
        <f>ROUND(IF(Table1_1[[#This Row],[Total_Purchases]]=0,0,(Table1_1[[#This Row],[Total_Spend]]*(Table1_1[[#This Row],[NumCatalogPurchases]]/Table1_1[[#This Row],[Total_Purchases]]))),2)</f>
        <v>219.4</v>
      </c>
      <c r="AG10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69" s="6">
        <f ca="1">YEAR(TODAY())-B1069</f>
        <v>47</v>
      </c>
      <c r="AI10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69" t="s">
        <v>30</v>
      </c>
    </row>
    <row r="1070" spans="1:36" x14ac:dyDescent="0.3">
      <c r="A1070">
        <v>5237</v>
      </c>
      <c r="B1070">
        <v>1950</v>
      </c>
      <c r="C1070" t="s">
        <v>37</v>
      </c>
      <c r="D1070" t="s">
        <v>31</v>
      </c>
      <c r="E1070">
        <v>48767</v>
      </c>
      <c r="F1070">
        <v>1</v>
      </c>
      <c r="G1070">
        <v>2</v>
      </c>
      <c r="H1070" s="2" t="str">
        <f ca="1">TEXT(Table1_1[[#This Row],[Dt_Customer]],"yyyy-mm-dd")</f>
        <v>2014-01-01</v>
      </c>
      <c r="I1070">
        <v>79</v>
      </c>
      <c r="J1070">
        <v>28</v>
      </c>
      <c r="K1070">
        <v>1</v>
      </c>
      <c r="L1070">
        <v>21</v>
      </c>
      <c r="M1070">
        <v>3</v>
      </c>
      <c r="N1070">
        <v>0</v>
      </c>
      <c r="O1070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070">
        <f>Table1_1[[#This Row],[NumWebPurchases]]+Table1_1[[#This Row],[NumCatalogPurchases]]+Table1_1[[#This Row],[NumStorePurchases]]</f>
        <v>6</v>
      </c>
      <c r="AD1070">
        <f>ROUND(IF(Table1_1[[#This Row],[Total_Purchases]]=0,0,(Table1_1[[#This Row],[Total_Spend]]*(Table1_1[[#This Row],[NumWebPurchases]]/Table1_1[[#This Row],[Total_Purchases]]))),2)</f>
        <v>21</v>
      </c>
      <c r="AE1070">
        <f>ROUND(IF(Table1_1[[#This Row],[Total_Purchases]]=0,0,(Table1_1[[#This Row],[Total_Spend]]*(Table1_1[[#This Row],[NumStorePurchases]]/Table1_1[[#This Row],[Total_Purchases]]))),2)</f>
        <v>31.5</v>
      </c>
      <c r="AF1070">
        <f>ROUND(IF(Table1_1[[#This Row],[Total_Purchases]]=0,0,(Table1_1[[#This Row],[Total_Spend]]*(Table1_1[[#This Row],[NumCatalogPurchases]]/Table1_1[[#This Row],[Total_Purchases]]))),2)</f>
        <v>10.5</v>
      </c>
      <c r="AG10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70" s="6">
        <f ca="1">YEAR(TODAY())-B1070</f>
        <v>76</v>
      </c>
      <c r="AI10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70" t="s">
        <v>36</v>
      </c>
    </row>
    <row r="1071" spans="1:36" x14ac:dyDescent="0.3">
      <c r="A1071">
        <v>5247</v>
      </c>
      <c r="B1071">
        <v>1955</v>
      </c>
      <c r="C1071" t="s">
        <v>37</v>
      </c>
      <c r="D1071" t="s">
        <v>33</v>
      </c>
      <c r="E1071">
        <v>38725</v>
      </c>
      <c r="F1071">
        <v>1</v>
      </c>
      <c r="G1071">
        <v>1</v>
      </c>
      <c r="H1071" s="2" t="str">
        <f ca="1">TEXT(Table1_1[[#This Row],[Dt_Customer]],"yyyy-mm-dd")</f>
        <v>2014-05-10</v>
      </c>
      <c r="I1071">
        <v>52</v>
      </c>
      <c r="J1071">
        <v>31</v>
      </c>
      <c r="K1071">
        <v>0</v>
      </c>
      <c r="L1071">
        <v>6</v>
      </c>
      <c r="M1071">
        <v>2</v>
      </c>
      <c r="N1071">
        <v>1</v>
      </c>
      <c r="O1071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1071">
        <f>Table1_1[[#This Row],[NumWebPurchases]]+Table1_1[[#This Row],[NumCatalogPurchases]]+Table1_1[[#This Row],[NumStorePurchases]]</f>
        <v>5</v>
      </c>
      <c r="AD1071">
        <f>ROUND(IF(Table1_1[[#This Row],[Total_Purchases]]=0,0,(Table1_1[[#This Row],[Total_Spend]]*(Table1_1[[#This Row],[NumWebPurchases]]/Table1_1[[#This Row],[Total_Purchases]]))),2)</f>
        <v>9</v>
      </c>
      <c r="AE1071">
        <f>ROUND(IF(Table1_1[[#This Row],[Total_Purchases]]=0,0,(Table1_1[[#This Row],[Total_Spend]]*(Table1_1[[#This Row],[NumStorePurchases]]/Table1_1[[#This Row],[Total_Purchases]]))),2)</f>
        <v>36</v>
      </c>
      <c r="AF1071">
        <f>ROUND(IF(Table1_1[[#This Row],[Total_Purchases]]=0,0,(Table1_1[[#This Row],[Total_Spend]]*(Table1_1[[#This Row],[NumCatalogPurchases]]/Table1_1[[#This Row],[Total_Purchases]]))),2)</f>
        <v>0</v>
      </c>
      <c r="AG10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71" s="6">
        <f ca="1">YEAR(TODAY())-B1071</f>
        <v>71</v>
      </c>
      <c r="AI10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71" t="s">
        <v>30</v>
      </c>
    </row>
    <row r="1072" spans="1:36" x14ac:dyDescent="0.3">
      <c r="A1072">
        <v>5250</v>
      </c>
      <c r="B1072">
        <v>1943</v>
      </c>
      <c r="C1072" t="s">
        <v>41</v>
      </c>
      <c r="D1072" t="s">
        <v>42</v>
      </c>
      <c r="E1072">
        <v>51381.5</v>
      </c>
      <c r="F1072">
        <v>0</v>
      </c>
      <c r="G1072">
        <v>0</v>
      </c>
      <c r="H1072" s="2" t="str">
        <f ca="1">TEXT(Table1_1[[#This Row],[Dt_Customer]],"yyyy-mm-dd")</f>
        <v>2013-10-30</v>
      </c>
      <c r="I1072">
        <v>75</v>
      </c>
      <c r="J1072">
        <v>532</v>
      </c>
      <c r="K1072">
        <v>126</v>
      </c>
      <c r="L1072">
        <v>490</v>
      </c>
      <c r="M1072">
        <v>164</v>
      </c>
      <c r="N1072">
        <v>126</v>
      </c>
      <c r="O107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f>Table1_1[[#This Row],[MntWines]]+Table1_1[[#This Row],[MntFruits]]+Table1_1[[#This Row],[MntMeatProducts]]+Table1_1[[#This Row],[MntFishProducts]]+Table1_1[[#This Row],[MntSweetProducts]]+Table1_1[[#This Row],[MntGoldProds]]</f>
        <v>1564</v>
      </c>
      <c r="AC1072">
        <f>Table1_1[[#This Row],[NumWebPurchases]]+Table1_1[[#This Row],[NumCatalogPurchases]]+Table1_1[[#This Row],[NumStorePurchases]]</f>
        <v>21</v>
      </c>
      <c r="AD1072">
        <f>ROUND(IF(Table1_1[[#This Row],[Total_Purchases]]=0,0,(Table1_1[[#This Row],[Total_Spend]]*(Table1_1[[#This Row],[NumWebPurchases]]/Table1_1[[#This Row],[Total_Purchases]]))),2)</f>
        <v>372.38</v>
      </c>
      <c r="AE1072">
        <f>ROUND(IF(Table1_1[[#This Row],[Total_Purchases]]=0,0,(Table1_1[[#This Row],[Total_Spend]]*(Table1_1[[#This Row],[NumStorePurchases]]/Table1_1[[#This Row],[Total_Purchases]]))),2)</f>
        <v>819.24</v>
      </c>
      <c r="AF1072">
        <f>ROUND(IF(Table1_1[[#This Row],[Total_Purchases]]=0,0,(Table1_1[[#This Row],[Total_Spend]]*(Table1_1[[#This Row],[NumCatalogPurchases]]/Table1_1[[#This Row],[Total_Purchases]]))),2)</f>
        <v>372.38</v>
      </c>
      <c r="AG10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72" s="6">
        <f ca="1">YEAR(TODAY())-B1072</f>
        <v>83</v>
      </c>
      <c r="AI10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72" t="s">
        <v>36</v>
      </c>
    </row>
    <row r="1073" spans="1:36" x14ac:dyDescent="0.3">
      <c r="A1073">
        <v>5252</v>
      </c>
      <c r="B1073">
        <v>1969</v>
      </c>
      <c r="C1073" t="s">
        <v>28</v>
      </c>
      <c r="D1073" t="s">
        <v>29</v>
      </c>
      <c r="E1073">
        <v>23910</v>
      </c>
      <c r="F1073">
        <v>1</v>
      </c>
      <c r="G1073">
        <v>0</v>
      </c>
      <c r="H1073" s="2" t="str">
        <f ca="1">TEXT(Table1_1[[#This Row],[Dt_Customer]],"yyyy-mm-dd")</f>
        <v>2012-10-26</v>
      </c>
      <c r="I1073">
        <v>80</v>
      </c>
      <c r="J1073">
        <v>16</v>
      </c>
      <c r="K1073">
        <v>12</v>
      </c>
      <c r="L1073">
        <v>18</v>
      </c>
      <c r="M1073">
        <v>7</v>
      </c>
      <c r="N1073">
        <v>1</v>
      </c>
      <c r="O1073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1073">
        <f>Table1_1[[#This Row],[NumWebPurchases]]+Table1_1[[#This Row],[NumCatalogPurchases]]+Table1_1[[#This Row],[NumStorePurchases]]</f>
        <v>5</v>
      </c>
      <c r="AD1073">
        <f>ROUND(IF(Table1_1[[#This Row],[Total_Purchases]]=0,0,(Table1_1[[#This Row],[Total_Spend]]*(Table1_1[[#This Row],[NumWebPurchases]]/Table1_1[[#This Row],[Total_Purchases]]))),2)</f>
        <v>26.8</v>
      </c>
      <c r="AE1073">
        <f>ROUND(IF(Table1_1[[#This Row],[Total_Purchases]]=0,0,(Table1_1[[#This Row],[Total_Spend]]*(Table1_1[[#This Row],[NumStorePurchases]]/Table1_1[[#This Row],[Total_Purchases]]))),2)</f>
        <v>40.200000000000003</v>
      </c>
      <c r="AF1073">
        <f>ROUND(IF(Table1_1[[#This Row],[Total_Purchases]]=0,0,(Table1_1[[#This Row],[Total_Spend]]*(Table1_1[[#This Row],[NumCatalogPurchases]]/Table1_1[[#This Row],[Total_Purchases]]))),2)</f>
        <v>0</v>
      </c>
      <c r="AG10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73" s="6">
        <f ca="1">YEAR(TODAY())-B1073</f>
        <v>57</v>
      </c>
      <c r="AI10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73" t="s">
        <v>30</v>
      </c>
    </row>
    <row r="1074" spans="1:36" x14ac:dyDescent="0.3">
      <c r="A1074">
        <v>5253</v>
      </c>
      <c r="B1074">
        <v>1956</v>
      </c>
      <c r="C1074" t="s">
        <v>41</v>
      </c>
      <c r="D1074" t="s">
        <v>35</v>
      </c>
      <c r="E1074">
        <v>54603</v>
      </c>
      <c r="F1074">
        <v>1</v>
      </c>
      <c r="G1074">
        <v>1</v>
      </c>
      <c r="H1074" s="2" t="str">
        <f ca="1">TEXT(Table1_1[[#This Row],[Dt_Customer]],"yyyy-mm-dd")</f>
        <v>2013-07-09</v>
      </c>
      <c r="I1074">
        <v>85</v>
      </c>
      <c r="J1074">
        <v>145</v>
      </c>
      <c r="K1074">
        <v>13</v>
      </c>
      <c r="L1074">
        <v>46</v>
      </c>
      <c r="M1074">
        <v>17</v>
      </c>
      <c r="N1074">
        <v>2</v>
      </c>
      <c r="O1074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f>Table1_1[[#This Row],[MntWines]]+Table1_1[[#This Row],[MntFruits]]+Table1_1[[#This Row],[MntMeatProducts]]+Table1_1[[#This Row],[MntFishProducts]]+Table1_1[[#This Row],[MntSweetProducts]]+Table1_1[[#This Row],[MntGoldProds]]</f>
        <v>227</v>
      </c>
      <c r="AC1074">
        <f>Table1_1[[#This Row],[NumWebPurchases]]+Table1_1[[#This Row],[NumCatalogPurchases]]+Table1_1[[#This Row],[NumStorePurchases]]</f>
        <v>10</v>
      </c>
      <c r="AD1074">
        <f>ROUND(IF(Table1_1[[#This Row],[Total_Purchases]]=0,0,(Table1_1[[#This Row],[Total_Spend]]*(Table1_1[[#This Row],[NumWebPurchases]]/Table1_1[[#This Row],[Total_Purchases]]))),2)</f>
        <v>90.8</v>
      </c>
      <c r="AE1074">
        <f>ROUND(IF(Table1_1[[#This Row],[Total_Purchases]]=0,0,(Table1_1[[#This Row],[Total_Spend]]*(Table1_1[[#This Row],[NumStorePurchases]]/Table1_1[[#This Row],[Total_Purchases]]))),2)</f>
        <v>90.8</v>
      </c>
      <c r="AF1074">
        <f>ROUND(IF(Table1_1[[#This Row],[Total_Purchases]]=0,0,(Table1_1[[#This Row],[Total_Spend]]*(Table1_1[[#This Row],[NumCatalogPurchases]]/Table1_1[[#This Row],[Total_Purchases]]))),2)</f>
        <v>45.4</v>
      </c>
      <c r="AG10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74" s="6">
        <f ca="1">YEAR(TODAY())-B1074</f>
        <v>70</v>
      </c>
      <c r="AI10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74" t="s">
        <v>30</v>
      </c>
    </row>
    <row r="1075" spans="1:36" x14ac:dyDescent="0.3">
      <c r="A1075">
        <v>5255</v>
      </c>
      <c r="B1075">
        <v>1986</v>
      </c>
      <c r="C1075" t="s">
        <v>28</v>
      </c>
      <c r="D1075" t="s">
        <v>31</v>
      </c>
      <c r="E1075">
        <v>51381.5</v>
      </c>
      <c r="F1075">
        <v>1</v>
      </c>
      <c r="G1075">
        <v>0</v>
      </c>
      <c r="H1075" s="2" t="str">
        <f ca="1">TEXT(Table1_1[[#This Row],[Dt_Customer]],"yyyy-mm-dd")</f>
        <v>2013-02-20</v>
      </c>
      <c r="I1075">
        <v>19</v>
      </c>
      <c r="J1075">
        <v>5</v>
      </c>
      <c r="K1075">
        <v>1</v>
      </c>
      <c r="L1075">
        <v>3</v>
      </c>
      <c r="M1075">
        <v>3</v>
      </c>
      <c r="N1075">
        <v>263</v>
      </c>
      <c r="O1075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f>Table1_1[[#This Row],[MntWines]]+Table1_1[[#This Row],[MntFruits]]+Table1_1[[#This Row],[MntMeatProducts]]+Table1_1[[#This Row],[MntFishProducts]]+Table1_1[[#This Row],[MntSweetProducts]]+Table1_1[[#This Row],[MntGoldProds]]</f>
        <v>637</v>
      </c>
      <c r="AC1075">
        <f>Table1_1[[#This Row],[NumWebPurchases]]+Table1_1[[#This Row],[NumCatalogPurchases]]+Table1_1[[#This Row],[NumStorePurchases]]</f>
        <v>27</v>
      </c>
      <c r="AD1075">
        <f>ROUND(IF(Table1_1[[#This Row],[Total_Purchases]]=0,0,(Table1_1[[#This Row],[Total_Spend]]*(Table1_1[[#This Row],[NumWebPurchases]]/Table1_1[[#This Row],[Total_Purchases]]))),2)</f>
        <v>637</v>
      </c>
      <c r="AE1075">
        <f>ROUND(IF(Table1_1[[#This Row],[Total_Purchases]]=0,0,(Table1_1[[#This Row],[Total_Spend]]*(Table1_1[[#This Row],[NumStorePurchases]]/Table1_1[[#This Row],[Total_Purchases]]))),2)</f>
        <v>0</v>
      </c>
      <c r="AF1075">
        <f>ROUND(IF(Table1_1[[#This Row],[Total_Purchases]]=0,0,(Table1_1[[#This Row],[Total_Spend]]*(Table1_1[[#This Row],[NumCatalogPurchases]]/Table1_1[[#This Row],[Total_Purchases]]))),2)</f>
        <v>0</v>
      </c>
      <c r="AG10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75" s="6">
        <f ca="1">YEAR(TODAY())-B1075</f>
        <v>40</v>
      </c>
      <c r="AI10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75" t="s">
        <v>36</v>
      </c>
    </row>
    <row r="1076" spans="1:36" x14ac:dyDescent="0.3">
      <c r="A1076">
        <v>5263</v>
      </c>
      <c r="B1076">
        <v>1977</v>
      </c>
      <c r="C1076" t="s">
        <v>38</v>
      </c>
      <c r="D1076" t="s">
        <v>33</v>
      </c>
      <c r="E1076">
        <v>31056</v>
      </c>
      <c r="F1076">
        <v>1</v>
      </c>
      <c r="G1076">
        <v>0</v>
      </c>
      <c r="H1076" s="2" t="str">
        <f ca="1">TEXT(Table1_1[[#This Row],[Dt_Customer]],"yyyy-mm-dd")</f>
        <v>2013-01-22</v>
      </c>
      <c r="I1076">
        <v>99</v>
      </c>
      <c r="J1076">
        <v>5</v>
      </c>
      <c r="K1076">
        <v>10</v>
      </c>
      <c r="L1076">
        <v>13</v>
      </c>
      <c r="M1076">
        <v>3</v>
      </c>
      <c r="N1076">
        <v>8</v>
      </c>
      <c r="O1076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076">
        <f>Table1_1[[#This Row],[NumWebPurchases]]+Table1_1[[#This Row],[NumCatalogPurchases]]+Table1_1[[#This Row],[NumStorePurchases]]</f>
        <v>4</v>
      </c>
      <c r="AD1076">
        <f>ROUND(IF(Table1_1[[#This Row],[Total_Purchases]]=0,0,(Table1_1[[#This Row],[Total_Spend]]*(Table1_1[[#This Row],[NumWebPurchases]]/Table1_1[[#This Row],[Total_Purchases]]))),2)</f>
        <v>13.75</v>
      </c>
      <c r="AE1076">
        <f>ROUND(IF(Table1_1[[#This Row],[Total_Purchases]]=0,0,(Table1_1[[#This Row],[Total_Spend]]*(Table1_1[[#This Row],[NumStorePurchases]]/Table1_1[[#This Row],[Total_Purchases]]))),2)</f>
        <v>41.25</v>
      </c>
      <c r="AF1076">
        <f>ROUND(IF(Table1_1[[#This Row],[Total_Purchases]]=0,0,(Table1_1[[#This Row],[Total_Spend]]*(Table1_1[[#This Row],[NumCatalogPurchases]]/Table1_1[[#This Row],[Total_Purchases]]))),2)</f>
        <v>0</v>
      </c>
      <c r="AG10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76" s="6">
        <f ca="1">YEAR(TODAY())-B1076</f>
        <v>49</v>
      </c>
      <c r="AI10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76" t="s">
        <v>30</v>
      </c>
    </row>
    <row r="1077" spans="1:36" x14ac:dyDescent="0.3">
      <c r="A1077">
        <v>5267</v>
      </c>
      <c r="B1077">
        <v>1970</v>
      </c>
      <c r="C1077" t="s">
        <v>28</v>
      </c>
      <c r="D1077" t="s">
        <v>29</v>
      </c>
      <c r="E1077">
        <v>33986</v>
      </c>
      <c r="F1077">
        <v>1</v>
      </c>
      <c r="G1077">
        <v>0</v>
      </c>
      <c r="H1077" s="2" t="str">
        <f ca="1">TEXT(Table1_1[[#This Row],[Dt_Customer]],"yyyy-mm-dd")</f>
        <v>2013-03-14</v>
      </c>
      <c r="I1077">
        <v>43</v>
      </c>
      <c r="J1077">
        <v>16</v>
      </c>
      <c r="K1077">
        <v>2</v>
      </c>
      <c r="L1077">
        <v>18</v>
      </c>
      <c r="M1077">
        <v>2</v>
      </c>
      <c r="N1077">
        <v>1</v>
      </c>
      <c r="O1077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1077">
        <f>Table1_1[[#This Row],[NumWebPurchases]]+Table1_1[[#This Row],[NumCatalogPurchases]]+Table1_1[[#This Row],[NumStorePurchases]]</f>
        <v>4</v>
      </c>
      <c r="AD1077">
        <f>ROUND(IF(Table1_1[[#This Row],[Total_Purchases]]=0,0,(Table1_1[[#This Row],[Total_Spend]]*(Table1_1[[#This Row],[NumWebPurchases]]/Table1_1[[#This Row],[Total_Purchases]]))),2)</f>
        <v>11</v>
      </c>
      <c r="AE1077">
        <f>ROUND(IF(Table1_1[[#This Row],[Total_Purchases]]=0,0,(Table1_1[[#This Row],[Total_Spend]]*(Table1_1[[#This Row],[NumStorePurchases]]/Table1_1[[#This Row],[Total_Purchases]]))),2)</f>
        <v>33</v>
      </c>
      <c r="AF1077">
        <f>ROUND(IF(Table1_1[[#This Row],[Total_Purchases]]=0,0,(Table1_1[[#This Row],[Total_Spend]]*(Table1_1[[#This Row],[NumCatalogPurchases]]/Table1_1[[#This Row],[Total_Purchases]]))),2)</f>
        <v>0</v>
      </c>
      <c r="AG10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77" s="6">
        <f ca="1">YEAR(TODAY())-B1077</f>
        <v>56</v>
      </c>
      <c r="AI10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77" t="s">
        <v>30</v>
      </c>
    </row>
    <row r="1078" spans="1:36" x14ac:dyDescent="0.3">
      <c r="A1078">
        <v>5268</v>
      </c>
      <c r="B1078">
        <v>1960</v>
      </c>
      <c r="C1078" t="s">
        <v>28</v>
      </c>
      <c r="D1078" t="s">
        <v>33</v>
      </c>
      <c r="E1078">
        <v>29440</v>
      </c>
      <c r="F1078">
        <v>1</v>
      </c>
      <c r="G1078">
        <v>1</v>
      </c>
      <c r="H1078" s="2" t="str">
        <f ca="1">TEXT(Table1_1[[#This Row],[Dt_Customer]],"yyyy-mm-dd")</f>
        <v>2013-08-11</v>
      </c>
      <c r="I1078">
        <v>95</v>
      </c>
      <c r="J1078">
        <v>17</v>
      </c>
      <c r="K1078">
        <v>8</v>
      </c>
      <c r="L1078">
        <v>14</v>
      </c>
      <c r="M1078">
        <v>10</v>
      </c>
      <c r="N1078">
        <v>4</v>
      </c>
      <c r="O1078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f>Table1_1[[#This Row],[MntWines]]+Table1_1[[#This Row],[MntFruits]]+Table1_1[[#This Row],[MntMeatProducts]]+Table1_1[[#This Row],[MntFishProducts]]+Table1_1[[#This Row],[MntSweetProducts]]+Table1_1[[#This Row],[MntGoldProds]]</f>
        <v>56</v>
      </c>
      <c r="AC1078">
        <f>Table1_1[[#This Row],[NumWebPurchases]]+Table1_1[[#This Row],[NumCatalogPurchases]]+Table1_1[[#This Row],[NumStorePurchases]]</f>
        <v>5</v>
      </c>
      <c r="AD1078">
        <f>ROUND(IF(Table1_1[[#This Row],[Total_Purchases]]=0,0,(Table1_1[[#This Row],[Total_Spend]]*(Table1_1[[#This Row],[NumWebPurchases]]/Table1_1[[#This Row],[Total_Purchases]]))),2)</f>
        <v>11.2</v>
      </c>
      <c r="AE1078">
        <f>ROUND(IF(Table1_1[[#This Row],[Total_Purchases]]=0,0,(Table1_1[[#This Row],[Total_Spend]]*(Table1_1[[#This Row],[NumStorePurchases]]/Table1_1[[#This Row],[Total_Purchases]]))),2)</f>
        <v>44.8</v>
      </c>
      <c r="AF1078">
        <f>ROUND(IF(Table1_1[[#This Row],[Total_Purchases]]=0,0,(Table1_1[[#This Row],[Total_Spend]]*(Table1_1[[#This Row],[NumCatalogPurchases]]/Table1_1[[#This Row],[Total_Purchases]]))),2)</f>
        <v>0</v>
      </c>
      <c r="AG10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78" s="6">
        <f ca="1">YEAR(TODAY())-B1078</f>
        <v>66</v>
      </c>
      <c r="AI10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78" t="s">
        <v>39</v>
      </c>
    </row>
    <row r="1079" spans="1:36" x14ac:dyDescent="0.3">
      <c r="A1079">
        <v>5272</v>
      </c>
      <c r="B1079">
        <v>1965</v>
      </c>
      <c r="C1079" t="s">
        <v>41</v>
      </c>
      <c r="D1079" t="s">
        <v>33</v>
      </c>
      <c r="E1079">
        <v>53843</v>
      </c>
      <c r="F1079">
        <v>0</v>
      </c>
      <c r="G1079">
        <v>1</v>
      </c>
      <c r="H1079" s="2" t="str">
        <f ca="1">TEXT(Table1_1[[#This Row],[Dt_Customer]],"yyyy-mm-dd")</f>
        <v>2013-06-27</v>
      </c>
      <c r="I1079">
        <v>64</v>
      </c>
      <c r="J1079">
        <v>378</v>
      </c>
      <c r="K1079">
        <v>0</v>
      </c>
      <c r="L1079">
        <v>88</v>
      </c>
      <c r="M1079">
        <v>19</v>
      </c>
      <c r="N1079">
        <v>4</v>
      </c>
      <c r="O1079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f>Table1_1[[#This Row],[MntWines]]+Table1_1[[#This Row],[MntFruits]]+Table1_1[[#This Row],[MntMeatProducts]]+Table1_1[[#This Row],[MntFishProducts]]+Table1_1[[#This Row],[MntSweetProducts]]+Table1_1[[#This Row],[MntGoldProds]]</f>
        <v>562</v>
      </c>
      <c r="AC1079">
        <f>Table1_1[[#This Row],[NumWebPurchases]]+Table1_1[[#This Row],[NumCatalogPurchases]]+Table1_1[[#This Row],[NumStorePurchases]]</f>
        <v>16</v>
      </c>
      <c r="AD1079">
        <f>ROUND(IF(Table1_1[[#This Row],[Total_Purchases]]=0,0,(Table1_1[[#This Row],[Total_Spend]]*(Table1_1[[#This Row],[NumWebPurchases]]/Table1_1[[#This Row],[Total_Purchases]]))),2)</f>
        <v>281</v>
      </c>
      <c r="AE1079">
        <f>ROUND(IF(Table1_1[[#This Row],[Total_Purchases]]=0,0,(Table1_1[[#This Row],[Total_Spend]]*(Table1_1[[#This Row],[NumStorePurchases]]/Table1_1[[#This Row],[Total_Purchases]]))),2)</f>
        <v>105.38</v>
      </c>
      <c r="AF1079">
        <f>ROUND(IF(Table1_1[[#This Row],[Total_Purchases]]=0,0,(Table1_1[[#This Row],[Total_Spend]]*(Table1_1[[#This Row],[NumCatalogPurchases]]/Table1_1[[#This Row],[Total_Purchases]]))),2)</f>
        <v>175.63</v>
      </c>
      <c r="AG10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79" s="6">
        <f ca="1">YEAR(TODAY())-B1079</f>
        <v>61</v>
      </c>
      <c r="AI10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79" t="s">
        <v>43</v>
      </c>
    </row>
    <row r="1080" spans="1:36" x14ac:dyDescent="0.3">
      <c r="A1080">
        <v>5278</v>
      </c>
      <c r="B1080">
        <v>1964</v>
      </c>
      <c r="C1080" t="s">
        <v>28</v>
      </c>
      <c r="D1080" t="s">
        <v>33</v>
      </c>
      <c r="E1080">
        <v>82224</v>
      </c>
      <c r="F1080">
        <v>0</v>
      </c>
      <c r="G1080">
        <v>0</v>
      </c>
      <c r="H1080" s="2" t="str">
        <f ca="1">TEXT(Table1_1[[#This Row],[Dt_Customer]],"yyyy-mm-dd")</f>
        <v>2014-01-25</v>
      </c>
      <c r="I1080">
        <v>83</v>
      </c>
      <c r="J1080">
        <v>307</v>
      </c>
      <c r="K1080">
        <v>26</v>
      </c>
      <c r="L1080">
        <v>360</v>
      </c>
      <c r="M1080">
        <v>138</v>
      </c>
      <c r="N1080">
        <v>31</v>
      </c>
      <c r="O1080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f>Table1_1[[#This Row],[MntWines]]+Table1_1[[#This Row],[MntFruits]]+Table1_1[[#This Row],[MntMeatProducts]]+Table1_1[[#This Row],[MntFishProducts]]+Table1_1[[#This Row],[MntSweetProducts]]+Table1_1[[#This Row],[MntGoldProds]]</f>
        <v>902</v>
      </c>
      <c r="AC1080">
        <f>Table1_1[[#This Row],[NumWebPurchases]]+Table1_1[[#This Row],[NumCatalogPurchases]]+Table1_1[[#This Row],[NumStorePurchases]]</f>
        <v>20</v>
      </c>
      <c r="AD1080">
        <f>ROUND(IF(Table1_1[[#This Row],[Total_Purchases]]=0,0,(Table1_1[[#This Row],[Total_Spend]]*(Table1_1[[#This Row],[NumWebPurchases]]/Table1_1[[#This Row],[Total_Purchases]]))),2)</f>
        <v>270.60000000000002</v>
      </c>
      <c r="AE1080">
        <f>ROUND(IF(Table1_1[[#This Row],[Total_Purchases]]=0,0,(Table1_1[[#This Row],[Total_Spend]]*(Table1_1[[#This Row],[NumStorePurchases]]/Table1_1[[#This Row],[Total_Purchases]]))),2)</f>
        <v>225.5</v>
      </c>
      <c r="AF1080">
        <f>ROUND(IF(Table1_1[[#This Row],[Total_Purchases]]=0,0,(Table1_1[[#This Row],[Total_Spend]]*(Table1_1[[#This Row],[NumCatalogPurchases]]/Table1_1[[#This Row],[Total_Purchases]]))),2)</f>
        <v>405.9</v>
      </c>
      <c r="AG10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80" s="6">
        <f ca="1">YEAR(TODAY())-B1080</f>
        <v>62</v>
      </c>
      <c r="AI10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80" t="s">
        <v>39</v>
      </c>
    </row>
    <row r="1081" spans="1:36" x14ac:dyDescent="0.3">
      <c r="A1081">
        <v>5283</v>
      </c>
      <c r="B1081">
        <v>1976</v>
      </c>
      <c r="C1081" t="s">
        <v>37</v>
      </c>
      <c r="D1081" t="s">
        <v>31</v>
      </c>
      <c r="E1081">
        <v>42473</v>
      </c>
      <c r="F1081">
        <v>1</v>
      </c>
      <c r="G1081">
        <v>1</v>
      </c>
      <c r="H1081" s="2" t="str">
        <f ca="1">TEXT(Table1_1[[#This Row],[Dt_Customer]],"yyyy-mm-dd")</f>
        <v>2014-02-17</v>
      </c>
      <c r="I1081">
        <v>72</v>
      </c>
      <c r="J1081">
        <v>93</v>
      </c>
      <c r="K1081">
        <v>1</v>
      </c>
      <c r="L1081">
        <v>21</v>
      </c>
      <c r="M1081">
        <v>0</v>
      </c>
      <c r="N1081">
        <v>4</v>
      </c>
      <c r="O1081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f>Table1_1[[#This Row],[MntWines]]+Table1_1[[#This Row],[MntFruits]]+Table1_1[[#This Row],[MntMeatProducts]]+Table1_1[[#This Row],[MntFishProducts]]+Table1_1[[#This Row],[MntSweetProducts]]+Table1_1[[#This Row],[MntGoldProds]]</f>
        <v>144</v>
      </c>
      <c r="AC1081">
        <f>Table1_1[[#This Row],[NumWebPurchases]]+Table1_1[[#This Row],[NumCatalogPurchases]]+Table1_1[[#This Row],[NumStorePurchases]]</f>
        <v>7</v>
      </c>
      <c r="AD1081">
        <f>ROUND(IF(Table1_1[[#This Row],[Total_Purchases]]=0,0,(Table1_1[[#This Row],[Total_Spend]]*(Table1_1[[#This Row],[NumWebPurchases]]/Table1_1[[#This Row],[Total_Purchases]]))),2)</f>
        <v>41.14</v>
      </c>
      <c r="AE1081">
        <f>ROUND(IF(Table1_1[[#This Row],[Total_Purchases]]=0,0,(Table1_1[[#This Row],[Total_Spend]]*(Table1_1[[#This Row],[NumStorePurchases]]/Table1_1[[#This Row],[Total_Purchases]]))),2)</f>
        <v>82.29</v>
      </c>
      <c r="AF1081">
        <f>ROUND(IF(Table1_1[[#This Row],[Total_Purchases]]=0,0,(Table1_1[[#This Row],[Total_Spend]]*(Table1_1[[#This Row],[NumCatalogPurchases]]/Table1_1[[#This Row],[Total_Purchases]]))),2)</f>
        <v>20.57</v>
      </c>
      <c r="AG10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1" s="6">
        <f ca="1">YEAR(TODAY())-B1081</f>
        <v>50</v>
      </c>
      <c r="AI10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81" t="s">
        <v>30</v>
      </c>
    </row>
    <row r="1082" spans="1:36" x14ac:dyDescent="0.3">
      <c r="A1082">
        <v>5286</v>
      </c>
      <c r="B1082">
        <v>1987</v>
      </c>
      <c r="C1082" t="s">
        <v>41</v>
      </c>
      <c r="D1082" t="s">
        <v>31</v>
      </c>
      <c r="E1082">
        <v>41020</v>
      </c>
      <c r="F1082">
        <v>0</v>
      </c>
      <c r="G1082">
        <v>0</v>
      </c>
      <c r="H1082" s="2" t="str">
        <f ca="1">TEXT(Table1_1[[#This Row],[Dt_Customer]],"yyyy-mm-dd")</f>
        <v>2013-10-28</v>
      </c>
      <c r="I1082">
        <v>68</v>
      </c>
      <c r="J1082">
        <v>112</v>
      </c>
      <c r="K1082">
        <v>1</v>
      </c>
      <c r="L1082">
        <v>54</v>
      </c>
      <c r="M1082">
        <v>7</v>
      </c>
      <c r="N1082">
        <v>7</v>
      </c>
      <c r="O108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f>Table1_1[[#This Row],[MntWines]]+Table1_1[[#This Row],[MntFruits]]+Table1_1[[#This Row],[MntMeatProducts]]+Table1_1[[#This Row],[MntFishProducts]]+Table1_1[[#This Row],[MntSweetProducts]]+Table1_1[[#This Row],[MntGoldProds]]</f>
        <v>217</v>
      </c>
      <c r="AC1082">
        <f>Table1_1[[#This Row],[NumWebPurchases]]+Table1_1[[#This Row],[NumCatalogPurchases]]+Table1_1[[#This Row],[NumStorePurchases]]</f>
        <v>9</v>
      </c>
      <c r="AD1082">
        <f>ROUND(IF(Table1_1[[#This Row],[Total_Purchases]]=0,0,(Table1_1[[#This Row],[Total_Spend]]*(Table1_1[[#This Row],[NumWebPurchases]]/Table1_1[[#This Row],[Total_Purchases]]))),2)</f>
        <v>72.33</v>
      </c>
      <c r="AE1082">
        <f>ROUND(IF(Table1_1[[#This Row],[Total_Purchases]]=0,0,(Table1_1[[#This Row],[Total_Spend]]*(Table1_1[[#This Row],[NumStorePurchases]]/Table1_1[[#This Row],[Total_Purchases]]))),2)</f>
        <v>96.44</v>
      </c>
      <c r="AF1082">
        <f>ROUND(IF(Table1_1[[#This Row],[Total_Purchases]]=0,0,(Table1_1[[#This Row],[Total_Spend]]*(Table1_1[[#This Row],[NumCatalogPurchases]]/Table1_1[[#This Row],[Total_Purchases]]))),2)</f>
        <v>48.22</v>
      </c>
      <c r="AG10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2" s="6">
        <f ca="1">YEAR(TODAY())-B1082</f>
        <v>39</v>
      </c>
      <c r="AI10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82" t="s">
        <v>32</v>
      </c>
    </row>
    <row r="1083" spans="1:36" x14ac:dyDescent="0.3">
      <c r="A1083">
        <v>5287</v>
      </c>
      <c r="B1083">
        <v>1973</v>
      </c>
      <c r="C1083" t="s">
        <v>28</v>
      </c>
      <c r="D1083" t="s">
        <v>33</v>
      </c>
      <c r="E1083">
        <v>34961</v>
      </c>
      <c r="F1083">
        <v>1</v>
      </c>
      <c r="G1083">
        <v>0</v>
      </c>
      <c r="H1083" s="2" t="str">
        <f ca="1">TEXT(Table1_1[[#This Row],[Dt_Customer]],"yyyy-mm-dd")</f>
        <v>2014-06-19</v>
      </c>
      <c r="I1083">
        <v>77</v>
      </c>
      <c r="J1083">
        <v>45</v>
      </c>
      <c r="K1083">
        <v>2</v>
      </c>
      <c r="L1083">
        <v>26</v>
      </c>
      <c r="M1083">
        <v>4</v>
      </c>
      <c r="N1083">
        <v>1</v>
      </c>
      <c r="O1083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f>Table1_1[[#This Row],[MntWines]]+Table1_1[[#This Row],[MntFruits]]+Table1_1[[#This Row],[MntMeatProducts]]+Table1_1[[#This Row],[MntFishProducts]]+Table1_1[[#This Row],[MntSweetProducts]]+Table1_1[[#This Row],[MntGoldProds]]</f>
        <v>79</v>
      </c>
      <c r="AC1083">
        <f>Table1_1[[#This Row],[NumWebPurchases]]+Table1_1[[#This Row],[NumCatalogPurchases]]+Table1_1[[#This Row],[NumStorePurchases]]</f>
        <v>7</v>
      </c>
      <c r="AD1083">
        <f>ROUND(IF(Table1_1[[#This Row],[Total_Purchases]]=0,0,(Table1_1[[#This Row],[Total_Spend]]*(Table1_1[[#This Row],[NumWebPurchases]]/Table1_1[[#This Row],[Total_Purchases]]))),2)</f>
        <v>33.86</v>
      </c>
      <c r="AE1083">
        <f>ROUND(IF(Table1_1[[#This Row],[Total_Purchases]]=0,0,(Table1_1[[#This Row],[Total_Spend]]*(Table1_1[[#This Row],[NumStorePurchases]]/Table1_1[[#This Row],[Total_Purchases]]))),2)</f>
        <v>33.86</v>
      </c>
      <c r="AF1083">
        <f>ROUND(IF(Table1_1[[#This Row],[Total_Purchases]]=0,0,(Table1_1[[#This Row],[Total_Spend]]*(Table1_1[[#This Row],[NumCatalogPurchases]]/Table1_1[[#This Row],[Total_Purchases]]))),2)</f>
        <v>11.29</v>
      </c>
      <c r="AG10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3" s="6">
        <f ca="1">YEAR(TODAY())-B1083</f>
        <v>53</v>
      </c>
      <c r="AI10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83" t="s">
        <v>30</v>
      </c>
    </row>
    <row r="1084" spans="1:36" x14ac:dyDescent="0.3">
      <c r="A1084">
        <v>5289</v>
      </c>
      <c r="B1084">
        <v>1975</v>
      </c>
      <c r="C1084" t="s">
        <v>38</v>
      </c>
      <c r="D1084" t="s">
        <v>31</v>
      </c>
      <c r="E1084">
        <v>41658</v>
      </c>
      <c r="F1084">
        <v>1</v>
      </c>
      <c r="G1084">
        <v>1</v>
      </c>
      <c r="H1084" s="2" t="str">
        <f ca="1">TEXT(Table1_1[[#This Row],[Dt_Customer]],"yyyy-mm-dd")</f>
        <v>2012-11-09</v>
      </c>
      <c r="I1084">
        <v>30</v>
      </c>
      <c r="J1084">
        <v>8</v>
      </c>
      <c r="K1084">
        <v>4</v>
      </c>
      <c r="L1084">
        <v>12</v>
      </c>
      <c r="M1084">
        <v>15</v>
      </c>
      <c r="N1084">
        <v>4</v>
      </c>
      <c r="O1084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1084">
        <f>Table1_1[[#This Row],[NumWebPurchases]]+Table1_1[[#This Row],[NumCatalogPurchases]]+Table1_1[[#This Row],[NumStorePurchases]]</f>
        <v>4</v>
      </c>
      <c r="AD1084">
        <f>ROUND(IF(Table1_1[[#This Row],[Total_Purchases]]=0,0,(Table1_1[[#This Row],[Total_Spend]]*(Table1_1[[#This Row],[NumWebPurchases]]/Table1_1[[#This Row],[Total_Purchases]]))),2)</f>
        <v>18</v>
      </c>
      <c r="AE1084">
        <f>ROUND(IF(Table1_1[[#This Row],[Total_Purchases]]=0,0,(Table1_1[[#This Row],[Total_Spend]]*(Table1_1[[#This Row],[NumStorePurchases]]/Table1_1[[#This Row],[Total_Purchases]]))),2)</f>
        <v>36</v>
      </c>
      <c r="AF1084">
        <f>ROUND(IF(Table1_1[[#This Row],[Total_Purchases]]=0,0,(Table1_1[[#This Row],[Total_Spend]]*(Table1_1[[#This Row],[NumCatalogPurchases]]/Table1_1[[#This Row],[Total_Purchases]]))),2)</f>
        <v>18</v>
      </c>
      <c r="AG10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4" s="6">
        <f ca="1">YEAR(TODAY())-B1084</f>
        <v>51</v>
      </c>
      <c r="AI10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84" t="s">
        <v>36</v>
      </c>
    </row>
    <row r="1085" spans="1:36" x14ac:dyDescent="0.3">
      <c r="A1085">
        <v>5290</v>
      </c>
      <c r="B1085">
        <v>1964</v>
      </c>
      <c r="C1085" t="s">
        <v>37</v>
      </c>
      <c r="D1085" t="s">
        <v>33</v>
      </c>
      <c r="E1085">
        <v>41551</v>
      </c>
      <c r="F1085">
        <v>1</v>
      </c>
      <c r="G1085">
        <v>1</v>
      </c>
      <c r="H1085" s="2" t="str">
        <f ca="1">TEXT(Table1_1[[#This Row],[Dt_Customer]],"yyyy-mm-dd")</f>
        <v>2013-08-14</v>
      </c>
      <c r="I1085">
        <v>51</v>
      </c>
      <c r="J1085">
        <v>220</v>
      </c>
      <c r="K1085">
        <v>0</v>
      </c>
      <c r="L1085">
        <v>33</v>
      </c>
      <c r="M1085">
        <v>3</v>
      </c>
      <c r="N1085">
        <v>0</v>
      </c>
      <c r="O1085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f>Table1_1[[#This Row],[MntWines]]+Table1_1[[#This Row],[MntFruits]]+Table1_1[[#This Row],[MntMeatProducts]]+Table1_1[[#This Row],[MntFishProducts]]+Table1_1[[#This Row],[MntSweetProducts]]+Table1_1[[#This Row],[MntGoldProds]]</f>
        <v>279</v>
      </c>
      <c r="AC1085">
        <f>Table1_1[[#This Row],[NumWebPurchases]]+Table1_1[[#This Row],[NumCatalogPurchases]]+Table1_1[[#This Row],[NumStorePurchases]]</f>
        <v>11</v>
      </c>
      <c r="AD1085">
        <f>ROUND(IF(Table1_1[[#This Row],[Total_Purchases]]=0,0,(Table1_1[[#This Row],[Total_Spend]]*(Table1_1[[#This Row],[NumWebPurchases]]/Table1_1[[#This Row],[Total_Purchases]]))),2)</f>
        <v>126.82</v>
      </c>
      <c r="AE1085">
        <f>ROUND(IF(Table1_1[[#This Row],[Total_Purchases]]=0,0,(Table1_1[[#This Row],[Total_Spend]]*(Table1_1[[#This Row],[NumStorePurchases]]/Table1_1[[#This Row],[Total_Purchases]]))),2)</f>
        <v>126.82</v>
      </c>
      <c r="AF1085">
        <f>ROUND(IF(Table1_1[[#This Row],[Total_Purchases]]=0,0,(Table1_1[[#This Row],[Total_Spend]]*(Table1_1[[#This Row],[NumCatalogPurchases]]/Table1_1[[#This Row],[Total_Purchases]]))),2)</f>
        <v>25.36</v>
      </c>
      <c r="AG10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5" s="6">
        <f ca="1">YEAR(TODAY())-B1085</f>
        <v>62</v>
      </c>
      <c r="AI10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85" t="s">
        <v>32</v>
      </c>
    </row>
    <row r="1086" spans="1:36" x14ac:dyDescent="0.3">
      <c r="A1086">
        <v>5294</v>
      </c>
      <c r="B1086">
        <v>1989</v>
      </c>
      <c r="C1086" t="s">
        <v>28</v>
      </c>
      <c r="D1086" t="s">
        <v>31</v>
      </c>
      <c r="E1086">
        <v>18358</v>
      </c>
      <c r="F1086">
        <v>1</v>
      </c>
      <c r="G1086">
        <v>0</v>
      </c>
      <c r="H1086" s="2" t="str">
        <f ca="1">TEXT(Table1_1[[#This Row],[Dt_Customer]],"yyyy-mm-dd")</f>
        <v>2013-11-20</v>
      </c>
      <c r="I1086">
        <v>49</v>
      </c>
      <c r="J1086">
        <v>6</v>
      </c>
      <c r="K1086">
        <v>8</v>
      </c>
      <c r="L1086">
        <v>19</v>
      </c>
      <c r="M1086">
        <v>16</v>
      </c>
      <c r="N1086">
        <v>4</v>
      </c>
      <c r="O1086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086">
        <f>Table1_1[[#This Row],[NumWebPurchases]]+Table1_1[[#This Row],[NumCatalogPurchases]]+Table1_1[[#This Row],[NumStorePurchases]]</f>
        <v>7</v>
      </c>
      <c r="AD1086">
        <f>ROUND(IF(Table1_1[[#This Row],[Total_Purchases]]=0,0,(Table1_1[[#This Row],[Total_Spend]]*(Table1_1[[#This Row],[NumWebPurchases]]/Table1_1[[#This Row],[Total_Purchases]]))),2)</f>
        <v>24.43</v>
      </c>
      <c r="AE1086">
        <f>ROUND(IF(Table1_1[[#This Row],[Total_Purchases]]=0,0,(Table1_1[[#This Row],[Total_Spend]]*(Table1_1[[#This Row],[NumStorePurchases]]/Table1_1[[#This Row],[Total_Purchases]]))),2)</f>
        <v>32.57</v>
      </c>
      <c r="AF1086">
        <f>ROUND(IF(Table1_1[[#This Row],[Total_Purchases]]=0,0,(Table1_1[[#This Row],[Total_Spend]]*(Table1_1[[#This Row],[NumCatalogPurchases]]/Table1_1[[#This Row],[Total_Purchases]]))),2)</f>
        <v>0</v>
      </c>
      <c r="AG10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6" s="6">
        <f ca="1">YEAR(TODAY())-B1086</f>
        <v>37</v>
      </c>
      <c r="AI10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086" t="s">
        <v>30</v>
      </c>
    </row>
    <row r="1087" spans="1:36" x14ac:dyDescent="0.3">
      <c r="A1087">
        <v>5299</v>
      </c>
      <c r="B1087">
        <v>1970</v>
      </c>
      <c r="C1087" t="s">
        <v>37</v>
      </c>
      <c r="D1087" t="s">
        <v>33</v>
      </c>
      <c r="E1087">
        <v>69084</v>
      </c>
      <c r="F1087">
        <v>1</v>
      </c>
      <c r="G1087">
        <v>0</v>
      </c>
      <c r="H1087" s="2" t="str">
        <f ca="1">TEXT(Table1_1[[#This Row],[Dt_Customer]],"yyyy-mm-dd")</f>
        <v>2013-11-19</v>
      </c>
      <c r="I1087">
        <v>43</v>
      </c>
      <c r="J1087">
        <v>1181</v>
      </c>
      <c r="K1087">
        <v>107</v>
      </c>
      <c r="L1087">
        <v>199</v>
      </c>
      <c r="M1087">
        <v>39</v>
      </c>
      <c r="N1087">
        <v>30</v>
      </c>
      <c r="O1087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f>Table1_1[[#This Row],[MntWines]]+Table1_1[[#This Row],[MntFruits]]+Table1_1[[#This Row],[MntMeatProducts]]+Table1_1[[#This Row],[MntFishProducts]]+Table1_1[[#This Row],[MntSweetProducts]]+Table1_1[[#This Row],[MntGoldProds]]</f>
        <v>1586</v>
      </c>
      <c r="AC1087">
        <f>Table1_1[[#This Row],[NumWebPurchases]]+Table1_1[[#This Row],[NumCatalogPurchases]]+Table1_1[[#This Row],[NumStorePurchases]]</f>
        <v>23</v>
      </c>
      <c r="AD1087">
        <f>ROUND(IF(Table1_1[[#This Row],[Total_Purchases]]=0,0,(Table1_1[[#This Row],[Total_Spend]]*(Table1_1[[#This Row],[NumWebPurchases]]/Table1_1[[#This Row],[Total_Purchases]]))),2)</f>
        <v>482.7</v>
      </c>
      <c r="AE1087">
        <f>ROUND(IF(Table1_1[[#This Row],[Total_Purchases]]=0,0,(Table1_1[[#This Row],[Total_Spend]]*(Table1_1[[#This Row],[NumStorePurchases]]/Table1_1[[#This Row],[Total_Purchases]]))),2)</f>
        <v>896.43</v>
      </c>
      <c r="AF1087">
        <f>ROUND(IF(Table1_1[[#This Row],[Total_Purchases]]=0,0,(Table1_1[[#This Row],[Total_Spend]]*(Table1_1[[#This Row],[NumCatalogPurchases]]/Table1_1[[#This Row],[Total_Purchases]]))),2)</f>
        <v>206.87</v>
      </c>
      <c r="AG10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87" s="6">
        <f ca="1">YEAR(TODAY())-B1087</f>
        <v>56</v>
      </c>
      <c r="AI10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87" t="s">
        <v>30</v>
      </c>
    </row>
    <row r="1088" spans="1:36" x14ac:dyDescent="0.3">
      <c r="A1088">
        <v>5300</v>
      </c>
      <c r="B1088">
        <v>1973</v>
      </c>
      <c r="C1088" t="s">
        <v>41</v>
      </c>
      <c r="D1088" t="s">
        <v>33</v>
      </c>
      <c r="E1088">
        <v>38961</v>
      </c>
      <c r="F1088">
        <v>1</v>
      </c>
      <c r="G1088">
        <v>0</v>
      </c>
      <c r="H1088" s="2" t="str">
        <f ca="1">TEXT(Table1_1[[#This Row],[Dt_Customer]],"yyyy-mm-dd")</f>
        <v>2013-12-30</v>
      </c>
      <c r="I1088">
        <v>60</v>
      </c>
      <c r="J1088">
        <v>19</v>
      </c>
      <c r="K1088">
        <v>7</v>
      </c>
      <c r="L1088">
        <v>19</v>
      </c>
      <c r="M1088">
        <v>0</v>
      </c>
      <c r="N1088">
        <v>1</v>
      </c>
      <c r="O1088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1088">
        <f>Table1_1[[#This Row],[NumWebPurchases]]+Table1_1[[#This Row],[NumCatalogPurchases]]+Table1_1[[#This Row],[NumStorePurchases]]</f>
        <v>5</v>
      </c>
      <c r="AD1088">
        <f>ROUND(IF(Table1_1[[#This Row],[Total_Purchases]]=0,0,(Table1_1[[#This Row],[Total_Spend]]*(Table1_1[[#This Row],[NumWebPurchases]]/Table1_1[[#This Row],[Total_Purchases]]))),2)</f>
        <v>28</v>
      </c>
      <c r="AE1088">
        <f>ROUND(IF(Table1_1[[#This Row],[Total_Purchases]]=0,0,(Table1_1[[#This Row],[Total_Spend]]*(Table1_1[[#This Row],[NumStorePurchases]]/Table1_1[[#This Row],[Total_Purchases]]))),2)</f>
        <v>28</v>
      </c>
      <c r="AF1088">
        <f>ROUND(IF(Table1_1[[#This Row],[Total_Purchases]]=0,0,(Table1_1[[#This Row],[Total_Spend]]*(Table1_1[[#This Row],[NumCatalogPurchases]]/Table1_1[[#This Row],[Total_Purchases]]))),2)</f>
        <v>14</v>
      </c>
      <c r="AG10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88" s="6">
        <f ca="1">YEAR(TODAY())-B1088</f>
        <v>53</v>
      </c>
      <c r="AI10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88" t="s">
        <v>30</v>
      </c>
    </row>
    <row r="1089" spans="1:36" x14ac:dyDescent="0.3">
      <c r="A1089">
        <v>5302</v>
      </c>
      <c r="B1089">
        <v>1986</v>
      </c>
      <c r="C1089" t="s">
        <v>28</v>
      </c>
      <c r="D1089" t="s">
        <v>35</v>
      </c>
      <c r="E1089">
        <v>78394</v>
      </c>
      <c r="F1089">
        <v>0</v>
      </c>
      <c r="G1089">
        <v>0</v>
      </c>
      <c r="H1089" s="2" t="str">
        <f ca="1">TEXT(Table1_1[[#This Row],[Dt_Customer]],"yyyy-mm-dd")</f>
        <v>2013-02-15</v>
      </c>
      <c r="I1089">
        <v>13</v>
      </c>
      <c r="J1089">
        <v>298</v>
      </c>
      <c r="K1089">
        <v>27</v>
      </c>
      <c r="L1089">
        <v>697</v>
      </c>
      <c r="M1089">
        <v>216</v>
      </c>
      <c r="N1089">
        <v>24</v>
      </c>
      <c r="O1089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f>Table1_1[[#This Row],[MntWines]]+Table1_1[[#This Row],[MntFruits]]+Table1_1[[#This Row],[MntMeatProducts]]+Table1_1[[#This Row],[MntFishProducts]]+Table1_1[[#This Row],[MntSweetProducts]]+Table1_1[[#This Row],[MntGoldProds]]</f>
        <v>1428</v>
      </c>
      <c r="AC1089">
        <f>Table1_1[[#This Row],[NumWebPurchases]]+Table1_1[[#This Row],[NumCatalogPurchases]]+Table1_1[[#This Row],[NumStorePurchases]]</f>
        <v>15</v>
      </c>
      <c r="AD1089">
        <f>ROUND(IF(Table1_1[[#This Row],[Total_Purchases]]=0,0,(Table1_1[[#This Row],[Total_Spend]]*(Table1_1[[#This Row],[NumWebPurchases]]/Table1_1[[#This Row],[Total_Purchases]]))),2)</f>
        <v>380.8</v>
      </c>
      <c r="AE1089">
        <f>ROUND(IF(Table1_1[[#This Row],[Total_Purchases]]=0,0,(Table1_1[[#This Row],[Total_Spend]]*(Table1_1[[#This Row],[NumStorePurchases]]/Table1_1[[#This Row],[Total_Purchases]]))),2)</f>
        <v>476</v>
      </c>
      <c r="AF1089">
        <f>ROUND(IF(Table1_1[[#This Row],[Total_Purchases]]=0,0,(Table1_1[[#This Row],[Total_Spend]]*(Table1_1[[#This Row],[NumCatalogPurchases]]/Table1_1[[#This Row],[Total_Purchases]]))),2)</f>
        <v>571.20000000000005</v>
      </c>
      <c r="AG10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89" s="6">
        <f ca="1">YEAR(TODAY())-B1089</f>
        <v>40</v>
      </c>
      <c r="AI10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89" t="s">
        <v>30</v>
      </c>
    </row>
    <row r="1090" spans="1:36" x14ac:dyDescent="0.3">
      <c r="A1090">
        <v>5303</v>
      </c>
      <c r="B1090">
        <v>1974</v>
      </c>
      <c r="C1090" t="s">
        <v>37</v>
      </c>
      <c r="D1090" t="s">
        <v>35</v>
      </c>
      <c r="E1090">
        <v>79632</v>
      </c>
      <c r="F1090">
        <v>0</v>
      </c>
      <c r="G1090">
        <v>0</v>
      </c>
      <c r="H1090" s="2" t="str">
        <f ca="1">TEXT(Table1_1[[#This Row],[Dt_Customer]],"yyyy-mm-dd")</f>
        <v>2014-04-08</v>
      </c>
      <c r="I1090">
        <v>42</v>
      </c>
      <c r="J1090">
        <v>471</v>
      </c>
      <c r="K1090">
        <v>0</v>
      </c>
      <c r="L1090">
        <v>510</v>
      </c>
      <c r="M1090">
        <v>99</v>
      </c>
      <c r="N1090">
        <v>21</v>
      </c>
      <c r="O1090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>Table1_1[[#This Row],[MntWines]]+Table1_1[[#This Row],[MntFruits]]+Table1_1[[#This Row],[MntMeatProducts]]+Table1_1[[#This Row],[MntFishProducts]]+Table1_1[[#This Row],[MntSweetProducts]]+Table1_1[[#This Row],[MntGoldProds]]</f>
        <v>1113</v>
      </c>
      <c r="AC1090">
        <f>Table1_1[[#This Row],[NumWebPurchases]]+Table1_1[[#This Row],[NumCatalogPurchases]]+Table1_1[[#This Row],[NumStorePurchases]]</f>
        <v>19</v>
      </c>
      <c r="AD1090">
        <f>ROUND(IF(Table1_1[[#This Row],[Total_Purchases]]=0,0,(Table1_1[[#This Row],[Total_Spend]]*(Table1_1[[#This Row],[NumWebPurchases]]/Table1_1[[#This Row],[Total_Purchases]]))),2)</f>
        <v>351.47</v>
      </c>
      <c r="AE1090">
        <f>ROUND(IF(Table1_1[[#This Row],[Total_Purchases]]=0,0,(Table1_1[[#This Row],[Total_Spend]]*(Table1_1[[#This Row],[NumStorePurchases]]/Table1_1[[#This Row],[Total_Purchases]]))),2)</f>
        <v>527.21</v>
      </c>
      <c r="AF1090">
        <f>ROUND(IF(Table1_1[[#This Row],[Total_Purchases]]=0,0,(Table1_1[[#This Row],[Total_Spend]]*(Table1_1[[#This Row],[NumCatalogPurchases]]/Table1_1[[#This Row],[Total_Purchases]]))),2)</f>
        <v>234.32</v>
      </c>
      <c r="AG10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90" s="6">
        <f ca="1">YEAR(TODAY())-B1090</f>
        <v>52</v>
      </c>
      <c r="AI10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90" t="s">
        <v>43</v>
      </c>
    </row>
    <row r="1091" spans="1:36" x14ac:dyDescent="0.3">
      <c r="A1091">
        <v>5304</v>
      </c>
      <c r="B1091">
        <v>1974</v>
      </c>
      <c r="C1091" t="s">
        <v>37</v>
      </c>
      <c r="D1091" t="s">
        <v>31</v>
      </c>
      <c r="E1091">
        <v>30899</v>
      </c>
      <c r="F1091">
        <v>1</v>
      </c>
      <c r="G1091">
        <v>0</v>
      </c>
      <c r="H1091" s="2" t="str">
        <f ca="1">TEXT(Table1_1[[#This Row],[Dt_Customer]],"yyyy-mm-dd")</f>
        <v>2012-10-13</v>
      </c>
      <c r="I1091">
        <v>35</v>
      </c>
      <c r="J1091">
        <v>24</v>
      </c>
      <c r="K1091">
        <v>0</v>
      </c>
      <c r="L1091">
        <v>8</v>
      </c>
      <c r="M1091">
        <v>0</v>
      </c>
      <c r="N1091">
        <v>0</v>
      </c>
      <c r="O1091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f>Table1_1[[#This Row],[MntWines]]+Table1_1[[#This Row],[MntFruits]]+Table1_1[[#This Row],[MntMeatProducts]]+Table1_1[[#This Row],[MntFishProducts]]+Table1_1[[#This Row],[MntSweetProducts]]+Table1_1[[#This Row],[MntGoldProds]]</f>
        <v>33</v>
      </c>
      <c r="AC1091">
        <f>Table1_1[[#This Row],[NumWebPurchases]]+Table1_1[[#This Row],[NumCatalogPurchases]]+Table1_1[[#This Row],[NumStorePurchases]]</f>
        <v>4</v>
      </c>
      <c r="AD1091">
        <f>ROUND(IF(Table1_1[[#This Row],[Total_Purchases]]=0,0,(Table1_1[[#This Row],[Total_Spend]]*(Table1_1[[#This Row],[NumWebPurchases]]/Table1_1[[#This Row],[Total_Purchases]]))),2)</f>
        <v>8.25</v>
      </c>
      <c r="AE1091">
        <f>ROUND(IF(Table1_1[[#This Row],[Total_Purchases]]=0,0,(Table1_1[[#This Row],[Total_Spend]]*(Table1_1[[#This Row],[NumStorePurchases]]/Table1_1[[#This Row],[Total_Purchases]]))),2)</f>
        <v>24.75</v>
      </c>
      <c r="AF1091">
        <f>ROUND(IF(Table1_1[[#This Row],[Total_Purchases]]=0,0,(Table1_1[[#This Row],[Total_Spend]]*(Table1_1[[#This Row],[NumCatalogPurchases]]/Table1_1[[#This Row],[Total_Purchases]]))),2)</f>
        <v>0</v>
      </c>
      <c r="AG10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91" s="6">
        <f ca="1">YEAR(TODAY())-B1091</f>
        <v>52</v>
      </c>
      <c r="AI10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91" t="s">
        <v>43</v>
      </c>
    </row>
    <row r="1092" spans="1:36" x14ac:dyDescent="0.3">
      <c r="A1092">
        <v>5313</v>
      </c>
      <c r="B1092">
        <v>1971</v>
      </c>
      <c r="C1092" t="s">
        <v>41</v>
      </c>
      <c r="D1092" t="s">
        <v>33</v>
      </c>
      <c r="E1092">
        <v>38196</v>
      </c>
      <c r="F1092">
        <v>1</v>
      </c>
      <c r="G1092">
        <v>1</v>
      </c>
      <c r="H1092" s="2" t="str">
        <f ca="1">TEXT(Table1_1[[#This Row],[Dt_Customer]],"yyyy-mm-dd")</f>
        <v>2014-04-18</v>
      </c>
      <c r="I1092">
        <v>20</v>
      </c>
      <c r="J1092">
        <v>30</v>
      </c>
      <c r="K1092">
        <v>0</v>
      </c>
      <c r="L1092">
        <v>11</v>
      </c>
      <c r="M1092">
        <v>0</v>
      </c>
      <c r="N1092">
        <v>0</v>
      </c>
      <c r="O109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1092">
        <f>Table1_1[[#This Row],[NumWebPurchases]]+Table1_1[[#This Row],[NumCatalogPurchases]]+Table1_1[[#This Row],[NumStorePurchases]]</f>
        <v>6</v>
      </c>
      <c r="AD1092">
        <f>ROUND(IF(Table1_1[[#This Row],[Total_Purchases]]=0,0,(Table1_1[[#This Row],[Total_Spend]]*(Table1_1[[#This Row],[NumWebPurchases]]/Table1_1[[#This Row],[Total_Purchases]]))),2)</f>
        <v>14.67</v>
      </c>
      <c r="AE1092">
        <f>ROUND(IF(Table1_1[[#This Row],[Total_Purchases]]=0,0,(Table1_1[[#This Row],[Total_Spend]]*(Table1_1[[#This Row],[NumStorePurchases]]/Table1_1[[#This Row],[Total_Purchases]]))),2)</f>
        <v>29.33</v>
      </c>
      <c r="AF1092">
        <f>ROUND(IF(Table1_1[[#This Row],[Total_Purchases]]=0,0,(Table1_1[[#This Row],[Total_Spend]]*(Table1_1[[#This Row],[NumCatalogPurchases]]/Table1_1[[#This Row],[Total_Purchases]]))),2)</f>
        <v>0</v>
      </c>
      <c r="AG10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92" s="6">
        <f ca="1">YEAR(TODAY())-B1092</f>
        <v>55</v>
      </c>
      <c r="AI10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92" t="s">
        <v>30</v>
      </c>
    </row>
    <row r="1093" spans="1:36" x14ac:dyDescent="0.3">
      <c r="A1093">
        <v>5314</v>
      </c>
      <c r="B1093">
        <v>1951</v>
      </c>
      <c r="C1093" t="s">
        <v>28</v>
      </c>
      <c r="D1093" t="s">
        <v>35</v>
      </c>
      <c r="E1093">
        <v>40689</v>
      </c>
      <c r="F1093">
        <v>0</v>
      </c>
      <c r="G1093">
        <v>1</v>
      </c>
      <c r="H1093" s="2" t="str">
        <f ca="1">TEXT(Table1_1[[#This Row],[Dt_Customer]],"yyyy-mm-dd")</f>
        <v>2013-03-18</v>
      </c>
      <c r="I1093">
        <v>69</v>
      </c>
      <c r="J1093">
        <v>270</v>
      </c>
      <c r="K1093">
        <v>3</v>
      </c>
      <c r="L1093">
        <v>27</v>
      </c>
      <c r="M1093">
        <v>39</v>
      </c>
      <c r="N1093">
        <v>6</v>
      </c>
      <c r="O1093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f>Table1_1[[#This Row],[MntWines]]+Table1_1[[#This Row],[MntFruits]]+Table1_1[[#This Row],[MntMeatProducts]]+Table1_1[[#This Row],[MntFishProducts]]+Table1_1[[#This Row],[MntSweetProducts]]+Table1_1[[#This Row],[MntGoldProds]]</f>
        <v>444</v>
      </c>
      <c r="AC1093">
        <f>Table1_1[[#This Row],[NumWebPurchases]]+Table1_1[[#This Row],[NumCatalogPurchases]]+Table1_1[[#This Row],[NumStorePurchases]]</f>
        <v>13</v>
      </c>
      <c r="AD1093">
        <f>ROUND(IF(Table1_1[[#This Row],[Total_Purchases]]=0,0,(Table1_1[[#This Row],[Total_Spend]]*(Table1_1[[#This Row],[NumWebPurchases]]/Table1_1[[#This Row],[Total_Purchases]]))),2)</f>
        <v>239.08</v>
      </c>
      <c r="AE1093">
        <f>ROUND(IF(Table1_1[[#This Row],[Total_Purchases]]=0,0,(Table1_1[[#This Row],[Total_Spend]]*(Table1_1[[#This Row],[NumStorePurchases]]/Table1_1[[#This Row],[Total_Purchases]]))),2)</f>
        <v>170.77</v>
      </c>
      <c r="AF1093">
        <f>ROUND(IF(Table1_1[[#This Row],[Total_Purchases]]=0,0,(Table1_1[[#This Row],[Total_Spend]]*(Table1_1[[#This Row],[NumCatalogPurchases]]/Table1_1[[#This Row],[Total_Purchases]]))),2)</f>
        <v>34.15</v>
      </c>
      <c r="AG10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93" s="6">
        <f ca="1">YEAR(TODAY())-B1093</f>
        <v>75</v>
      </c>
      <c r="AI10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93" t="s">
        <v>30</v>
      </c>
    </row>
    <row r="1094" spans="1:36" x14ac:dyDescent="0.3">
      <c r="A1094">
        <v>5316</v>
      </c>
      <c r="B1094">
        <v>1976</v>
      </c>
      <c r="C1094" t="s">
        <v>41</v>
      </c>
      <c r="D1094" t="s">
        <v>35</v>
      </c>
      <c r="E1094">
        <v>21024</v>
      </c>
      <c r="F1094">
        <v>0</v>
      </c>
      <c r="G1094">
        <v>0</v>
      </c>
      <c r="H1094" s="2" t="str">
        <f ca="1">TEXT(Table1_1[[#This Row],[Dt_Customer]],"yyyy-mm-dd")</f>
        <v>2013-07-04</v>
      </c>
      <c r="I1094">
        <v>89</v>
      </c>
      <c r="J1094">
        <v>36</v>
      </c>
      <c r="K1094">
        <v>4</v>
      </c>
      <c r="L1094">
        <v>18</v>
      </c>
      <c r="M1094">
        <v>6</v>
      </c>
      <c r="N1094">
        <v>2</v>
      </c>
      <c r="O1094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>Table1_1[[#This Row],[MntWines]]+Table1_1[[#This Row],[MntFruits]]+Table1_1[[#This Row],[MntMeatProducts]]+Table1_1[[#This Row],[MntFishProducts]]+Table1_1[[#This Row],[MntSweetProducts]]+Table1_1[[#This Row],[MntGoldProds]]</f>
        <v>84</v>
      </c>
      <c r="AC1094">
        <f>Table1_1[[#This Row],[NumWebPurchases]]+Table1_1[[#This Row],[NumCatalogPurchases]]+Table1_1[[#This Row],[NumStorePurchases]]</f>
        <v>6</v>
      </c>
      <c r="AD1094">
        <f>ROUND(IF(Table1_1[[#This Row],[Total_Purchases]]=0,0,(Table1_1[[#This Row],[Total_Spend]]*(Table1_1[[#This Row],[NumWebPurchases]]/Table1_1[[#This Row],[Total_Purchases]]))),2)</f>
        <v>28</v>
      </c>
      <c r="AE1094">
        <f>ROUND(IF(Table1_1[[#This Row],[Total_Purchases]]=0,0,(Table1_1[[#This Row],[Total_Spend]]*(Table1_1[[#This Row],[NumStorePurchases]]/Table1_1[[#This Row],[Total_Purchases]]))),2)</f>
        <v>56</v>
      </c>
      <c r="AF1094">
        <f>ROUND(IF(Table1_1[[#This Row],[Total_Purchases]]=0,0,(Table1_1[[#This Row],[Total_Spend]]*(Table1_1[[#This Row],[NumCatalogPurchases]]/Table1_1[[#This Row],[Total_Purchases]]))),2)</f>
        <v>0</v>
      </c>
      <c r="AG10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94" s="6">
        <f ca="1">YEAR(TODAY())-B1094</f>
        <v>50</v>
      </c>
      <c r="AI10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94" t="s">
        <v>30</v>
      </c>
    </row>
    <row r="1095" spans="1:36" x14ac:dyDescent="0.3">
      <c r="A1095">
        <v>5320</v>
      </c>
      <c r="B1095">
        <v>1973</v>
      </c>
      <c r="C1095" t="s">
        <v>41</v>
      </c>
      <c r="D1095" t="s">
        <v>29</v>
      </c>
      <c r="E1095">
        <v>44051</v>
      </c>
      <c r="F1095">
        <v>1</v>
      </c>
      <c r="G1095">
        <v>1</v>
      </c>
      <c r="H1095" s="2" t="str">
        <f ca="1">TEXT(Table1_1[[#This Row],[Dt_Customer]],"yyyy-mm-dd")</f>
        <v>2013-01-29</v>
      </c>
      <c r="I1095">
        <v>20</v>
      </c>
      <c r="J1095">
        <v>79</v>
      </c>
      <c r="K1095">
        <v>7</v>
      </c>
      <c r="L1095">
        <v>58</v>
      </c>
      <c r="M1095">
        <v>6</v>
      </c>
      <c r="N1095">
        <v>3</v>
      </c>
      <c r="O1095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f>Table1_1[[#This Row],[MntWines]]+Table1_1[[#This Row],[MntFruits]]+Table1_1[[#This Row],[MntMeatProducts]]+Table1_1[[#This Row],[MntFishProducts]]+Table1_1[[#This Row],[MntSweetProducts]]+Table1_1[[#This Row],[MntGoldProds]]</f>
        <v>171</v>
      </c>
      <c r="AC1095">
        <f>Table1_1[[#This Row],[NumWebPurchases]]+Table1_1[[#This Row],[NumCatalogPurchases]]+Table1_1[[#This Row],[NumStorePurchases]]</f>
        <v>8</v>
      </c>
      <c r="AD1095">
        <f>ROUND(IF(Table1_1[[#This Row],[Total_Purchases]]=0,0,(Table1_1[[#This Row],[Total_Spend]]*(Table1_1[[#This Row],[NumWebPurchases]]/Table1_1[[#This Row],[Total_Purchases]]))),2)</f>
        <v>64.13</v>
      </c>
      <c r="AE1095">
        <f>ROUND(IF(Table1_1[[#This Row],[Total_Purchases]]=0,0,(Table1_1[[#This Row],[Total_Spend]]*(Table1_1[[#This Row],[NumStorePurchases]]/Table1_1[[#This Row],[Total_Purchases]]))),2)</f>
        <v>85.5</v>
      </c>
      <c r="AF1095">
        <f>ROUND(IF(Table1_1[[#This Row],[Total_Purchases]]=0,0,(Table1_1[[#This Row],[Total_Spend]]*(Table1_1[[#This Row],[NumCatalogPurchases]]/Table1_1[[#This Row],[Total_Purchases]]))),2)</f>
        <v>21.38</v>
      </c>
      <c r="AG10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95" s="6">
        <f ca="1">YEAR(TODAY())-B1095</f>
        <v>53</v>
      </c>
      <c r="AI10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95" t="s">
        <v>43</v>
      </c>
    </row>
    <row r="1096" spans="1:36" x14ac:dyDescent="0.3">
      <c r="A1096">
        <v>5324</v>
      </c>
      <c r="B1096">
        <v>1981</v>
      </c>
      <c r="C1096" t="s">
        <v>37</v>
      </c>
      <c r="D1096" t="s">
        <v>33</v>
      </c>
      <c r="E1096">
        <v>58293</v>
      </c>
      <c r="F1096">
        <v>1</v>
      </c>
      <c r="G1096">
        <v>0</v>
      </c>
      <c r="H1096" s="2" t="str">
        <f ca="1">TEXT(Table1_1[[#This Row],[Dt_Customer]],"yyyy-mm-dd")</f>
        <v>2014-01-19</v>
      </c>
      <c r="I1096">
        <v>94</v>
      </c>
      <c r="J1096">
        <v>173</v>
      </c>
      <c r="K1096">
        <v>43</v>
      </c>
      <c r="L1096">
        <v>118</v>
      </c>
      <c r="M1096">
        <v>46</v>
      </c>
      <c r="N1096">
        <v>27</v>
      </c>
      <c r="O1096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f>Table1_1[[#This Row],[MntWines]]+Table1_1[[#This Row],[MntFruits]]+Table1_1[[#This Row],[MntMeatProducts]]+Table1_1[[#This Row],[MntFishProducts]]+Table1_1[[#This Row],[MntSweetProducts]]+Table1_1[[#This Row],[MntGoldProds]]</f>
        <v>422</v>
      </c>
      <c r="AC1096">
        <f>Table1_1[[#This Row],[NumWebPurchases]]+Table1_1[[#This Row],[NumCatalogPurchases]]+Table1_1[[#This Row],[NumStorePurchases]]</f>
        <v>14</v>
      </c>
      <c r="AD1096">
        <f>ROUND(IF(Table1_1[[#This Row],[Total_Purchases]]=0,0,(Table1_1[[#This Row],[Total_Spend]]*(Table1_1[[#This Row],[NumWebPurchases]]/Table1_1[[#This Row],[Total_Purchases]]))),2)</f>
        <v>150.71</v>
      </c>
      <c r="AE1096">
        <f>ROUND(IF(Table1_1[[#This Row],[Total_Purchases]]=0,0,(Table1_1[[#This Row],[Total_Spend]]*(Table1_1[[#This Row],[NumStorePurchases]]/Table1_1[[#This Row],[Total_Purchases]]))),2)</f>
        <v>180.86</v>
      </c>
      <c r="AF1096">
        <f>ROUND(IF(Table1_1[[#This Row],[Total_Purchases]]=0,0,(Table1_1[[#This Row],[Total_Spend]]*(Table1_1[[#This Row],[NumCatalogPurchases]]/Table1_1[[#This Row],[Total_Purchases]]))),2)</f>
        <v>90.43</v>
      </c>
      <c r="AG10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96" s="6">
        <f ca="1">YEAR(TODAY())-B1096</f>
        <v>45</v>
      </c>
      <c r="AI10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96" t="s">
        <v>34</v>
      </c>
    </row>
    <row r="1097" spans="1:36" x14ac:dyDescent="0.3">
      <c r="A1097">
        <v>5329</v>
      </c>
      <c r="B1097">
        <v>1949</v>
      </c>
      <c r="C1097" t="s">
        <v>37</v>
      </c>
      <c r="D1097" t="s">
        <v>29</v>
      </c>
      <c r="E1097">
        <v>35946</v>
      </c>
      <c r="F1097">
        <v>1</v>
      </c>
      <c r="G1097">
        <v>1</v>
      </c>
      <c r="H1097" s="2" t="str">
        <f ca="1">TEXT(Table1_1[[#This Row],[Dt_Customer]],"yyyy-mm-dd")</f>
        <v>2013-09-27</v>
      </c>
      <c r="I1097">
        <v>24</v>
      </c>
      <c r="J1097">
        <v>8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f>Table1_1[[#This Row],[MntWines]]+Table1_1[[#This Row],[MntFruits]]+Table1_1[[#This Row],[MntMeatProducts]]+Table1_1[[#This Row],[MntFishProducts]]+Table1_1[[#This Row],[MntSweetProducts]]+Table1_1[[#This Row],[MntGoldProds]]</f>
        <v>11</v>
      </c>
      <c r="AC1097">
        <f>Table1_1[[#This Row],[NumWebPurchases]]+Table1_1[[#This Row],[NumCatalogPurchases]]+Table1_1[[#This Row],[NumStorePurchases]]</f>
        <v>3</v>
      </c>
      <c r="AD1097">
        <f>ROUND(IF(Table1_1[[#This Row],[Total_Purchases]]=0,0,(Table1_1[[#This Row],[Total_Spend]]*(Table1_1[[#This Row],[NumWebPurchases]]/Table1_1[[#This Row],[Total_Purchases]]))),2)</f>
        <v>0</v>
      </c>
      <c r="AE1097">
        <f>ROUND(IF(Table1_1[[#This Row],[Total_Purchases]]=0,0,(Table1_1[[#This Row],[Total_Spend]]*(Table1_1[[#This Row],[NumStorePurchases]]/Table1_1[[#This Row],[Total_Purchases]]))),2)</f>
        <v>11</v>
      </c>
      <c r="AF1097">
        <f>ROUND(IF(Table1_1[[#This Row],[Total_Purchases]]=0,0,(Table1_1[[#This Row],[Total_Spend]]*(Table1_1[[#This Row],[NumCatalogPurchases]]/Table1_1[[#This Row],[Total_Purchases]]))),2)</f>
        <v>0</v>
      </c>
      <c r="AG10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097" s="6">
        <f ca="1">YEAR(TODAY())-B1097</f>
        <v>77</v>
      </c>
      <c r="AI10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097" t="s">
        <v>36</v>
      </c>
    </row>
    <row r="1098" spans="1:36" x14ac:dyDescent="0.3">
      <c r="A1098">
        <v>5331</v>
      </c>
      <c r="B1098">
        <v>1977</v>
      </c>
      <c r="C1098" t="s">
        <v>28</v>
      </c>
      <c r="D1098" t="s">
        <v>33</v>
      </c>
      <c r="E1098">
        <v>74985</v>
      </c>
      <c r="F1098">
        <v>0</v>
      </c>
      <c r="G1098">
        <v>0</v>
      </c>
      <c r="H1098" s="2" t="str">
        <f ca="1">TEXT(Table1_1[[#This Row],[Dt_Customer]],"yyyy-mm-dd")</f>
        <v>2012-09-11</v>
      </c>
      <c r="I1098">
        <v>8</v>
      </c>
      <c r="J1098">
        <v>587</v>
      </c>
      <c r="K1098">
        <v>51</v>
      </c>
      <c r="L1098">
        <v>898</v>
      </c>
      <c r="M1098">
        <v>247</v>
      </c>
      <c r="N1098">
        <v>0</v>
      </c>
      <c r="O1098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f>Table1_1[[#This Row],[MntWines]]+Table1_1[[#This Row],[MntFruits]]+Table1_1[[#This Row],[MntMeatProducts]]+Table1_1[[#This Row],[MntFishProducts]]+Table1_1[[#This Row],[MntSweetProducts]]+Table1_1[[#This Row],[MntGoldProds]]</f>
        <v>1869</v>
      </c>
      <c r="AC1098">
        <f>Table1_1[[#This Row],[NumWebPurchases]]+Table1_1[[#This Row],[NumCatalogPurchases]]+Table1_1[[#This Row],[NumStorePurchases]]</f>
        <v>16</v>
      </c>
      <c r="AD1098">
        <f>ROUND(IF(Table1_1[[#This Row],[Total_Purchases]]=0,0,(Table1_1[[#This Row],[Total_Spend]]*(Table1_1[[#This Row],[NumWebPurchases]]/Table1_1[[#This Row],[Total_Purchases]]))),2)</f>
        <v>350.44</v>
      </c>
      <c r="AE1098">
        <f>ROUND(IF(Table1_1[[#This Row],[Total_Purchases]]=0,0,(Table1_1[[#This Row],[Total_Spend]]*(Table1_1[[#This Row],[NumStorePurchases]]/Table1_1[[#This Row],[Total_Purchases]]))),2)</f>
        <v>817.69</v>
      </c>
      <c r="AF1098">
        <f>ROUND(IF(Table1_1[[#This Row],[Total_Purchases]]=0,0,(Table1_1[[#This Row],[Total_Spend]]*(Table1_1[[#This Row],[NumCatalogPurchases]]/Table1_1[[#This Row],[Total_Purchases]]))),2)</f>
        <v>700.88</v>
      </c>
      <c r="AG10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98" s="6">
        <f ca="1">YEAR(TODAY())-B1098</f>
        <v>49</v>
      </c>
      <c r="AI10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098" t="s">
        <v>39</v>
      </c>
    </row>
    <row r="1099" spans="1:36" x14ac:dyDescent="0.3">
      <c r="A1099">
        <v>5332</v>
      </c>
      <c r="B1099">
        <v>1960</v>
      </c>
      <c r="C1099" t="s">
        <v>38</v>
      </c>
      <c r="D1099" t="s">
        <v>33</v>
      </c>
      <c r="E1099">
        <v>82504</v>
      </c>
      <c r="F1099">
        <v>0</v>
      </c>
      <c r="G1099">
        <v>0</v>
      </c>
      <c r="H1099" s="2" t="str">
        <f ca="1">TEXT(Table1_1[[#This Row],[Dt_Customer]],"yyyy-mm-dd")</f>
        <v>2013-07-27</v>
      </c>
      <c r="I1099">
        <v>2</v>
      </c>
      <c r="J1099">
        <v>362</v>
      </c>
      <c r="K1099">
        <v>50</v>
      </c>
      <c r="L1099">
        <v>431</v>
      </c>
      <c r="M1099">
        <v>134</v>
      </c>
      <c r="N1099">
        <v>35</v>
      </c>
      <c r="O1099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>Table1_1[[#This Row],[MntWines]]+Table1_1[[#This Row],[MntFruits]]+Table1_1[[#This Row],[MntMeatProducts]]+Table1_1[[#This Row],[MntFishProducts]]+Table1_1[[#This Row],[MntSweetProducts]]+Table1_1[[#This Row],[MntGoldProds]]</f>
        <v>1066</v>
      </c>
      <c r="AC1099">
        <f>Table1_1[[#This Row],[NumWebPurchases]]+Table1_1[[#This Row],[NumCatalogPurchases]]+Table1_1[[#This Row],[NumStorePurchases]]</f>
        <v>16</v>
      </c>
      <c r="AD1099">
        <f>ROUND(IF(Table1_1[[#This Row],[Total_Purchases]]=0,0,(Table1_1[[#This Row],[Total_Spend]]*(Table1_1[[#This Row],[NumWebPurchases]]/Table1_1[[#This Row],[Total_Purchases]]))),2)</f>
        <v>199.88</v>
      </c>
      <c r="AE1099">
        <f>ROUND(IF(Table1_1[[#This Row],[Total_Purchases]]=0,0,(Table1_1[[#This Row],[Total_Spend]]*(Table1_1[[#This Row],[NumStorePurchases]]/Table1_1[[#This Row],[Total_Purchases]]))),2)</f>
        <v>466.38</v>
      </c>
      <c r="AF1099">
        <f>ROUND(IF(Table1_1[[#This Row],[Total_Purchases]]=0,0,(Table1_1[[#This Row],[Total_Spend]]*(Table1_1[[#This Row],[NumCatalogPurchases]]/Table1_1[[#This Row],[Total_Purchases]]))),2)</f>
        <v>399.75</v>
      </c>
      <c r="AG10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099" s="6">
        <f ca="1">YEAR(TODAY())-B1099</f>
        <v>66</v>
      </c>
      <c r="AI10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099" t="s">
        <v>40</v>
      </c>
    </row>
    <row r="1100" spans="1:36" x14ac:dyDescent="0.3">
      <c r="A1100">
        <v>5336</v>
      </c>
      <c r="B1100">
        <v>1971</v>
      </c>
      <c r="C1100" t="s">
        <v>41</v>
      </c>
      <c r="D1100" t="s">
        <v>35</v>
      </c>
      <c r="E1100">
        <v>157733</v>
      </c>
      <c r="F1100">
        <v>1</v>
      </c>
      <c r="G1100">
        <v>0</v>
      </c>
      <c r="H1100" s="2" t="str">
        <f ca="1">TEXT(Table1_1[[#This Row],[Dt_Customer]],"yyyy-mm-dd")</f>
        <v>2013-06-04</v>
      </c>
      <c r="I1100">
        <v>37</v>
      </c>
      <c r="J1100">
        <v>39</v>
      </c>
      <c r="K1100">
        <v>1</v>
      </c>
      <c r="L1100">
        <v>9</v>
      </c>
      <c r="M1100">
        <v>2</v>
      </c>
      <c r="N1100">
        <v>0</v>
      </c>
      <c r="O1100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1100">
        <f>Table1_1[[#This Row],[NumWebPurchases]]+Table1_1[[#This Row],[NumCatalogPurchases]]+Table1_1[[#This Row],[NumStorePurchases]]</f>
        <v>2</v>
      </c>
      <c r="AD1100">
        <f>ROUND(IF(Table1_1[[#This Row],[Total_Purchases]]=0,0,(Table1_1[[#This Row],[Total_Spend]]*(Table1_1[[#This Row],[NumWebPurchases]]/Table1_1[[#This Row],[Total_Purchases]]))),2)</f>
        <v>29.5</v>
      </c>
      <c r="AE1100">
        <f>ROUND(IF(Table1_1[[#This Row],[Total_Purchases]]=0,0,(Table1_1[[#This Row],[Total_Spend]]*(Table1_1[[#This Row],[NumStorePurchases]]/Table1_1[[#This Row],[Total_Purchases]]))),2)</f>
        <v>29.5</v>
      </c>
      <c r="AF1100">
        <f>ROUND(IF(Table1_1[[#This Row],[Total_Purchases]]=0,0,(Table1_1[[#This Row],[Total_Spend]]*(Table1_1[[#This Row],[NumCatalogPurchases]]/Table1_1[[#This Row],[Total_Purchases]]))),2)</f>
        <v>0</v>
      </c>
      <c r="AG1100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1100" s="6">
        <f ca="1">YEAR(TODAY())-B1100</f>
        <v>55</v>
      </c>
      <c r="AI11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00" t="s">
        <v>30</v>
      </c>
    </row>
    <row r="1101" spans="1:36" x14ac:dyDescent="0.3">
      <c r="A1101">
        <v>5341</v>
      </c>
      <c r="B1101">
        <v>1962</v>
      </c>
      <c r="C1101" t="s">
        <v>38</v>
      </c>
      <c r="D1101" t="s">
        <v>29</v>
      </c>
      <c r="E1101">
        <v>81975</v>
      </c>
      <c r="F1101">
        <v>0</v>
      </c>
      <c r="G1101">
        <v>1</v>
      </c>
      <c r="H1101" s="2" t="str">
        <f ca="1">TEXT(Table1_1[[#This Row],[Dt_Customer]],"yyyy-mm-dd")</f>
        <v>2013-01-05</v>
      </c>
      <c r="I1101">
        <v>2</v>
      </c>
      <c r="J1101">
        <v>983</v>
      </c>
      <c r="K1101">
        <v>76</v>
      </c>
      <c r="L1101">
        <v>184</v>
      </c>
      <c r="M1101">
        <v>180</v>
      </c>
      <c r="N1101">
        <v>138</v>
      </c>
      <c r="O1101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f>Table1_1[[#This Row],[MntWines]]+Table1_1[[#This Row],[MntFruits]]+Table1_1[[#This Row],[MntMeatProducts]]+Table1_1[[#This Row],[MntFishProducts]]+Table1_1[[#This Row],[MntSweetProducts]]+Table1_1[[#This Row],[MntGoldProds]]</f>
        <v>1588</v>
      </c>
      <c r="AC1101">
        <f>Table1_1[[#This Row],[NumWebPurchases]]+Table1_1[[#This Row],[NumCatalogPurchases]]+Table1_1[[#This Row],[NumStorePurchases]]</f>
        <v>13</v>
      </c>
      <c r="AD1101">
        <f>ROUND(IF(Table1_1[[#This Row],[Total_Purchases]]=0,0,(Table1_1[[#This Row],[Total_Spend]]*(Table1_1[[#This Row],[NumWebPurchases]]/Table1_1[[#This Row],[Total_Purchases]]))),2)</f>
        <v>732.92</v>
      </c>
      <c r="AE1101">
        <f>ROUND(IF(Table1_1[[#This Row],[Total_Purchases]]=0,0,(Table1_1[[#This Row],[Total_Spend]]*(Table1_1[[#This Row],[NumStorePurchases]]/Table1_1[[#This Row],[Total_Purchases]]))),2)</f>
        <v>488.62</v>
      </c>
      <c r="AF1101">
        <f>ROUND(IF(Table1_1[[#This Row],[Total_Purchases]]=0,0,(Table1_1[[#This Row],[Total_Spend]]*(Table1_1[[#This Row],[NumCatalogPurchases]]/Table1_1[[#This Row],[Total_Purchases]]))),2)</f>
        <v>366.46</v>
      </c>
      <c r="AG11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01" s="6">
        <f ca="1">YEAR(TODAY())-B1101</f>
        <v>64</v>
      </c>
      <c r="AI11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01" t="s">
        <v>43</v>
      </c>
    </row>
    <row r="1102" spans="1:36" x14ac:dyDescent="0.3">
      <c r="A1102">
        <v>5342</v>
      </c>
      <c r="B1102">
        <v>1976</v>
      </c>
      <c r="C1102" t="s">
        <v>44</v>
      </c>
      <c r="D1102" t="s">
        <v>29</v>
      </c>
      <c r="E1102">
        <v>9548</v>
      </c>
      <c r="F1102">
        <v>1</v>
      </c>
      <c r="G1102">
        <v>0</v>
      </c>
      <c r="H1102" s="2" t="str">
        <f ca="1">TEXT(Table1_1[[#This Row],[Dt_Customer]],"yyyy-mm-dd")</f>
        <v>2012-08-08</v>
      </c>
      <c r="I1102">
        <v>31</v>
      </c>
      <c r="J1102">
        <v>0</v>
      </c>
      <c r="K1102">
        <v>1</v>
      </c>
      <c r="L1102">
        <v>3</v>
      </c>
      <c r="M1102">
        <v>10</v>
      </c>
      <c r="N1102">
        <v>6</v>
      </c>
      <c r="O110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1102">
        <f>Table1_1[[#This Row],[NumWebPurchases]]+Table1_1[[#This Row],[NumCatalogPurchases]]+Table1_1[[#This Row],[NumStorePurchases]]</f>
        <v>4</v>
      </c>
      <c r="AD1102">
        <f>ROUND(IF(Table1_1[[#This Row],[Total_Purchases]]=0,0,(Table1_1[[#This Row],[Total_Spend]]*(Table1_1[[#This Row],[NumWebPurchases]]/Table1_1[[#This Row],[Total_Purchases]]))),2)</f>
        <v>7.25</v>
      </c>
      <c r="AE1102">
        <f>ROUND(IF(Table1_1[[#This Row],[Total_Purchases]]=0,0,(Table1_1[[#This Row],[Total_Spend]]*(Table1_1[[#This Row],[NumStorePurchases]]/Table1_1[[#This Row],[Total_Purchases]]))),2)</f>
        <v>21.75</v>
      </c>
      <c r="AF1102">
        <f>ROUND(IF(Table1_1[[#This Row],[Total_Purchases]]=0,0,(Table1_1[[#This Row],[Total_Spend]]*(Table1_1[[#This Row],[NumCatalogPurchases]]/Table1_1[[#This Row],[Total_Purchases]]))),2)</f>
        <v>0</v>
      </c>
      <c r="AG11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02" s="6">
        <f ca="1">YEAR(TODAY())-B1102</f>
        <v>50</v>
      </c>
      <c r="AI11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02" t="s">
        <v>32</v>
      </c>
    </row>
    <row r="1103" spans="1:36" x14ac:dyDescent="0.3">
      <c r="A1103">
        <v>5346</v>
      </c>
      <c r="B1103">
        <v>1973</v>
      </c>
      <c r="C1103" t="s">
        <v>38</v>
      </c>
      <c r="D1103" t="s">
        <v>33</v>
      </c>
      <c r="E1103">
        <v>23559</v>
      </c>
      <c r="F1103">
        <v>1</v>
      </c>
      <c r="G1103">
        <v>0</v>
      </c>
      <c r="H1103" s="2" t="str">
        <f ca="1">TEXT(Table1_1[[#This Row],[Dt_Customer]],"yyyy-mm-dd")</f>
        <v>2013-07-03</v>
      </c>
      <c r="I1103">
        <v>87</v>
      </c>
      <c r="J1103">
        <v>25</v>
      </c>
      <c r="K1103">
        <v>5</v>
      </c>
      <c r="L1103">
        <v>19</v>
      </c>
      <c r="M1103">
        <v>7</v>
      </c>
      <c r="N1103">
        <v>0</v>
      </c>
      <c r="O1103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f>Table1_1[[#This Row],[MntWines]]+Table1_1[[#This Row],[MntFruits]]+Table1_1[[#This Row],[MntMeatProducts]]+Table1_1[[#This Row],[MntFishProducts]]+Table1_1[[#This Row],[MntSweetProducts]]+Table1_1[[#This Row],[MntGoldProds]]</f>
        <v>79</v>
      </c>
      <c r="AC1103">
        <f>Table1_1[[#This Row],[NumWebPurchases]]+Table1_1[[#This Row],[NumCatalogPurchases]]+Table1_1[[#This Row],[NumStorePurchases]]</f>
        <v>6</v>
      </c>
      <c r="AD1103">
        <f>ROUND(IF(Table1_1[[#This Row],[Total_Purchases]]=0,0,(Table1_1[[#This Row],[Total_Spend]]*(Table1_1[[#This Row],[NumWebPurchases]]/Table1_1[[#This Row],[Total_Purchases]]))),2)</f>
        <v>39.5</v>
      </c>
      <c r="AE1103">
        <f>ROUND(IF(Table1_1[[#This Row],[Total_Purchases]]=0,0,(Table1_1[[#This Row],[Total_Spend]]*(Table1_1[[#This Row],[NumStorePurchases]]/Table1_1[[#This Row],[Total_Purchases]]))),2)</f>
        <v>39.5</v>
      </c>
      <c r="AF1103">
        <f>ROUND(IF(Table1_1[[#This Row],[Total_Purchases]]=0,0,(Table1_1[[#This Row],[Total_Spend]]*(Table1_1[[#This Row],[NumCatalogPurchases]]/Table1_1[[#This Row],[Total_Purchases]]))),2)</f>
        <v>0</v>
      </c>
      <c r="AG11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03" s="6">
        <f ca="1">YEAR(TODAY())-B1103</f>
        <v>53</v>
      </c>
      <c r="AI11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03" t="s">
        <v>39</v>
      </c>
    </row>
    <row r="1104" spans="1:36" x14ac:dyDescent="0.3">
      <c r="A1104">
        <v>5350</v>
      </c>
      <c r="B1104">
        <v>1991</v>
      </c>
      <c r="C1104" t="s">
        <v>41</v>
      </c>
      <c r="D1104" t="s">
        <v>31</v>
      </c>
      <c r="E1104">
        <v>90638</v>
      </c>
      <c r="F1104">
        <v>0</v>
      </c>
      <c r="G1104">
        <v>0</v>
      </c>
      <c r="H1104" s="2" t="str">
        <f ca="1">TEXT(Table1_1[[#This Row],[Dt_Customer]],"yyyy-mm-dd")</f>
        <v>2014-02-13</v>
      </c>
      <c r="I1104">
        <v>29</v>
      </c>
      <c r="J1104">
        <v>1156</v>
      </c>
      <c r="K1104">
        <v>120</v>
      </c>
      <c r="L1104">
        <v>915</v>
      </c>
      <c r="M1104">
        <v>94</v>
      </c>
      <c r="N1104">
        <v>144</v>
      </c>
      <c r="O1104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f>Table1_1[[#This Row],[MntWines]]+Table1_1[[#This Row],[MntFruits]]+Table1_1[[#This Row],[MntMeatProducts]]+Table1_1[[#This Row],[MntFishProducts]]+Table1_1[[#This Row],[MntSweetProducts]]+Table1_1[[#This Row],[MntGoldProds]]</f>
        <v>2525</v>
      </c>
      <c r="AC1104">
        <f>Table1_1[[#This Row],[NumWebPurchases]]+Table1_1[[#This Row],[NumCatalogPurchases]]+Table1_1[[#This Row],[NumStorePurchases]]</f>
        <v>17</v>
      </c>
      <c r="AD1104">
        <f>ROUND(IF(Table1_1[[#This Row],[Total_Purchases]]=0,0,(Table1_1[[#This Row],[Total_Spend]]*(Table1_1[[#This Row],[NumWebPurchases]]/Table1_1[[#This Row],[Total_Purchases]]))),2)</f>
        <v>445.59</v>
      </c>
      <c r="AE1104">
        <f>ROUND(IF(Table1_1[[#This Row],[Total_Purchases]]=0,0,(Table1_1[[#This Row],[Total_Spend]]*(Table1_1[[#This Row],[NumStorePurchases]]/Table1_1[[#This Row],[Total_Purchases]]))),2)</f>
        <v>1485.29</v>
      </c>
      <c r="AF1104">
        <f>ROUND(IF(Table1_1[[#This Row],[Total_Purchases]]=0,0,(Table1_1[[#This Row],[Total_Spend]]*(Table1_1[[#This Row],[NumCatalogPurchases]]/Table1_1[[#This Row],[Total_Purchases]]))),2)</f>
        <v>594.12</v>
      </c>
      <c r="AG11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04" s="6">
        <f ca="1">YEAR(TODAY())-B1104</f>
        <v>35</v>
      </c>
      <c r="AI11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04" t="s">
        <v>43</v>
      </c>
    </row>
    <row r="1105" spans="1:36" x14ac:dyDescent="0.3">
      <c r="A1105">
        <v>5370</v>
      </c>
      <c r="B1105">
        <v>1973</v>
      </c>
      <c r="C1105" t="s">
        <v>37</v>
      </c>
      <c r="D1105" t="s">
        <v>33</v>
      </c>
      <c r="E1105">
        <v>32644</v>
      </c>
      <c r="F1105">
        <v>1</v>
      </c>
      <c r="G1105">
        <v>0</v>
      </c>
      <c r="H1105" s="2" t="str">
        <f ca="1">TEXT(Table1_1[[#This Row],[Dt_Customer]],"yyyy-mm-dd")</f>
        <v>2013-01-16</v>
      </c>
      <c r="I1105">
        <v>38</v>
      </c>
      <c r="J1105">
        <v>239</v>
      </c>
      <c r="K1105">
        <v>3</v>
      </c>
      <c r="L1105">
        <v>141</v>
      </c>
      <c r="M1105">
        <v>0</v>
      </c>
      <c r="N1105">
        <v>7</v>
      </c>
      <c r="O1105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f>Table1_1[[#This Row],[MntWines]]+Table1_1[[#This Row],[MntFruits]]+Table1_1[[#This Row],[MntMeatProducts]]+Table1_1[[#This Row],[MntFishProducts]]+Table1_1[[#This Row],[MntSweetProducts]]+Table1_1[[#This Row],[MntGoldProds]]</f>
        <v>413</v>
      </c>
      <c r="AC1105">
        <f>Table1_1[[#This Row],[NumWebPurchases]]+Table1_1[[#This Row],[NumCatalogPurchases]]+Table1_1[[#This Row],[NumStorePurchases]]</f>
        <v>14</v>
      </c>
      <c r="AD1105">
        <f>ROUND(IF(Table1_1[[#This Row],[Total_Purchases]]=0,0,(Table1_1[[#This Row],[Total_Spend]]*(Table1_1[[#This Row],[NumWebPurchases]]/Table1_1[[#This Row],[Total_Purchases]]))),2)</f>
        <v>206.5</v>
      </c>
      <c r="AE1105">
        <f>ROUND(IF(Table1_1[[#This Row],[Total_Purchases]]=0,0,(Table1_1[[#This Row],[Total_Spend]]*(Table1_1[[#This Row],[NumStorePurchases]]/Table1_1[[#This Row],[Total_Purchases]]))),2)</f>
        <v>177</v>
      </c>
      <c r="AF1105">
        <f>ROUND(IF(Table1_1[[#This Row],[Total_Purchases]]=0,0,(Table1_1[[#This Row],[Total_Spend]]*(Table1_1[[#This Row],[NumCatalogPurchases]]/Table1_1[[#This Row],[Total_Purchases]]))),2)</f>
        <v>29.5</v>
      </c>
      <c r="AG11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05" s="6">
        <f ca="1">YEAR(TODAY())-B1105</f>
        <v>53</v>
      </c>
      <c r="AI11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05" t="s">
        <v>30</v>
      </c>
    </row>
    <row r="1106" spans="1:36" x14ac:dyDescent="0.3">
      <c r="A1106">
        <v>5371</v>
      </c>
      <c r="B1106">
        <v>1989</v>
      </c>
      <c r="C1106" t="s">
        <v>28</v>
      </c>
      <c r="D1106" t="s">
        <v>31</v>
      </c>
      <c r="E1106">
        <v>21474</v>
      </c>
      <c r="F1106">
        <v>1</v>
      </c>
      <c r="G1106">
        <v>0</v>
      </c>
      <c r="H1106" s="2" t="str">
        <f ca="1">TEXT(Table1_1[[#This Row],[Dt_Customer]],"yyyy-mm-dd")</f>
        <v>2014-04-08</v>
      </c>
      <c r="I1106">
        <v>0</v>
      </c>
      <c r="J1106">
        <v>6</v>
      </c>
      <c r="K1106">
        <v>16</v>
      </c>
      <c r="L1106">
        <v>24</v>
      </c>
      <c r="M1106">
        <v>11</v>
      </c>
      <c r="N1106">
        <v>0</v>
      </c>
      <c r="O1106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f>Table1_1[[#This Row],[MntWines]]+Table1_1[[#This Row],[MntFruits]]+Table1_1[[#This Row],[MntMeatProducts]]+Table1_1[[#This Row],[MntFishProducts]]+Table1_1[[#This Row],[MntSweetProducts]]+Table1_1[[#This Row],[MntGoldProds]]</f>
        <v>91</v>
      </c>
      <c r="AC1106">
        <f>Table1_1[[#This Row],[NumWebPurchases]]+Table1_1[[#This Row],[NumCatalogPurchases]]+Table1_1[[#This Row],[NumStorePurchases]]</f>
        <v>6</v>
      </c>
      <c r="AD1106">
        <f>ROUND(IF(Table1_1[[#This Row],[Total_Purchases]]=0,0,(Table1_1[[#This Row],[Total_Spend]]*(Table1_1[[#This Row],[NumWebPurchases]]/Table1_1[[#This Row],[Total_Purchases]]))),2)</f>
        <v>45.5</v>
      </c>
      <c r="AE1106">
        <f>ROUND(IF(Table1_1[[#This Row],[Total_Purchases]]=0,0,(Table1_1[[#This Row],[Total_Spend]]*(Table1_1[[#This Row],[NumStorePurchases]]/Table1_1[[#This Row],[Total_Purchases]]))),2)</f>
        <v>30.33</v>
      </c>
      <c r="AF1106">
        <f>ROUND(IF(Table1_1[[#This Row],[Total_Purchases]]=0,0,(Table1_1[[#This Row],[Total_Spend]]*(Table1_1[[#This Row],[NumCatalogPurchases]]/Table1_1[[#This Row],[Total_Purchases]]))),2)</f>
        <v>15.17</v>
      </c>
      <c r="AG11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06" s="6">
        <f ca="1">YEAR(TODAY())-B1106</f>
        <v>37</v>
      </c>
      <c r="AI11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06" t="s">
        <v>30</v>
      </c>
    </row>
    <row r="1107" spans="1:36" x14ac:dyDescent="0.3">
      <c r="A1107">
        <v>5376</v>
      </c>
      <c r="B1107">
        <v>1979</v>
      </c>
      <c r="C1107" t="s">
        <v>28</v>
      </c>
      <c r="D1107" t="s">
        <v>33</v>
      </c>
      <c r="E1107">
        <v>2447</v>
      </c>
      <c r="F1107">
        <v>1</v>
      </c>
      <c r="G1107">
        <v>0</v>
      </c>
      <c r="H1107" s="2" t="str">
        <f ca="1">TEXT(Table1_1[[#This Row],[Dt_Customer]],"yyyy-mm-dd")</f>
        <v>2013-01-06</v>
      </c>
      <c r="I1107">
        <v>42</v>
      </c>
      <c r="J1107">
        <v>1</v>
      </c>
      <c r="K1107">
        <v>1</v>
      </c>
      <c r="L1107">
        <v>1725</v>
      </c>
      <c r="M1107">
        <v>1</v>
      </c>
      <c r="N1107">
        <v>1</v>
      </c>
      <c r="O1107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f>Table1_1[[#This Row],[MntWines]]+Table1_1[[#This Row],[MntFruits]]+Table1_1[[#This Row],[MntMeatProducts]]+Table1_1[[#This Row],[MntFishProducts]]+Table1_1[[#This Row],[MntSweetProducts]]+Table1_1[[#This Row],[MntGoldProds]]</f>
        <v>1730</v>
      </c>
      <c r="AC1107">
        <f>Table1_1[[#This Row],[NumWebPurchases]]+Table1_1[[#This Row],[NumCatalogPurchases]]+Table1_1[[#This Row],[NumStorePurchases]]</f>
        <v>28</v>
      </c>
      <c r="AD1107">
        <f>ROUND(IF(Table1_1[[#This Row],[Total_Purchases]]=0,0,(Table1_1[[#This Row],[Total_Spend]]*(Table1_1[[#This Row],[NumWebPurchases]]/Table1_1[[#This Row],[Total_Purchases]]))),2)</f>
        <v>0</v>
      </c>
      <c r="AE1107">
        <f>ROUND(IF(Table1_1[[#This Row],[Total_Purchases]]=0,0,(Table1_1[[#This Row],[Total_Spend]]*(Table1_1[[#This Row],[NumStorePurchases]]/Table1_1[[#This Row],[Total_Purchases]]))),2)</f>
        <v>0</v>
      </c>
      <c r="AF1107">
        <f>ROUND(IF(Table1_1[[#This Row],[Total_Purchases]]=0,0,(Table1_1[[#This Row],[Total_Spend]]*(Table1_1[[#This Row],[NumCatalogPurchases]]/Table1_1[[#This Row],[Total_Purchases]]))),2)</f>
        <v>1730</v>
      </c>
      <c r="AG11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07" s="6">
        <f ca="1">YEAR(TODAY())-B1107</f>
        <v>47</v>
      </c>
      <c r="AI11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07" t="s">
        <v>34</v>
      </c>
    </row>
    <row r="1108" spans="1:36" x14ac:dyDescent="0.3">
      <c r="A1108">
        <v>5386</v>
      </c>
      <c r="B1108">
        <v>1953</v>
      </c>
      <c r="C1108" t="s">
        <v>28</v>
      </c>
      <c r="D1108" t="s">
        <v>35</v>
      </c>
      <c r="E1108">
        <v>94384</v>
      </c>
      <c r="F1108">
        <v>0</v>
      </c>
      <c r="G1108">
        <v>0</v>
      </c>
      <c r="H1108" s="2" t="str">
        <f ca="1">TEXT(Table1_1[[#This Row],[Dt_Customer]],"yyyy-mm-dd")</f>
        <v>2013-03-04</v>
      </c>
      <c r="I1108">
        <v>62</v>
      </c>
      <c r="J1108">
        <v>1111</v>
      </c>
      <c r="K1108">
        <v>24</v>
      </c>
      <c r="L1108">
        <v>790</v>
      </c>
      <c r="M1108">
        <v>160</v>
      </c>
      <c r="N1108">
        <v>45</v>
      </c>
      <c r="O1108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1</v>
      </c>
      <c r="AA1108">
        <v>0</v>
      </c>
      <c r="AB1108">
        <f>Table1_1[[#This Row],[MntWines]]+Table1_1[[#This Row],[MntFruits]]+Table1_1[[#This Row],[MntMeatProducts]]+Table1_1[[#This Row],[MntFishProducts]]+Table1_1[[#This Row],[MntSweetProducts]]+Table1_1[[#This Row],[MntGoldProds]]</f>
        <v>2302</v>
      </c>
      <c r="AC1108">
        <f>Table1_1[[#This Row],[NumWebPurchases]]+Table1_1[[#This Row],[NumCatalogPurchases]]+Table1_1[[#This Row],[NumStorePurchases]]</f>
        <v>18</v>
      </c>
      <c r="AD1108">
        <f>ROUND(IF(Table1_1[[#This Row],[Total_Purchases]]=0,0,(Table1_1[[#This Row],[Total_Spend]]*(Table1_1[[#This Row],[NumWebPurchases]]/Table1_1[[#This Row],[Total_Purchases]]))),2)</f>
        <v>639.44000000000005</v>
      </c>
      <c r="AE1108">
        <f>ROUND(IF(Table1_1[[#This Row],[Total_Purchases]]=0,0,(Table1_1[[#This Row],[Total_Spend]]*(Table1_1[[#This Row],[NumStorePurchases]]/Table1_1[[#This Row],[Total_Purchases]]))),2)</f>
        <v>639.44000000000005</v>
      </c>
      <c r="AF1108">
        <f>ROUND(IF(Table1_1[[#This Row],[Total_Purchases]]=0,0,(Table1_1[[#This Row],[Total_Spend]]*(Table1_1[[#This Row],[NumCatalogPurchases]]/Table1_1[[#This Row],[Total_Purchases]]))),2)</f>
        <v>1023.11</v>
      </c>
      <c r="AG11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08" s="6">
        <f ca="1">YEAR(TODAY())-B1108</f>
        <v>73</v>
      </c>
      <c r="AI11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08" t="s">
        <v>43</v>
      </c>
    </row>
    <row r="1109" spans="1:36" x14ac:dyDescent="0.3">
      <c r="A1109">
        <v>5389</v>
      </c>
      <c r="B1109">
        <v>1964</v>
      </c>
      <c r="C1109" t="s">
        <v>28</v>
      </c>
      <c r="D1109" t="s">
        <v>33</v>
      </c>
      <c r="E1109">
        <v>48920</v>
      </c>
      <c r="F1109">
        <v>0</v>
      </c>
      <c r="G1109">
        <v>2</v>
      </c>
      <c r="H1109" s="2" t="str">
        <f ca="1">TEXT(Table1_1[[#This Row],[Dt_Customer]],"yyyy-mm-dd")</f>
        <v>2013-10-20</v>
      </c>
      <c r="I1109">
        <v>93</v>
      </c>
      <c r="J1109">
        <v>238</v>
      </c>
      <c r="K1109">
        <v>17</v>
      </c>
      <c r="L1109">
        <v>68</v>
      </c>
      <c r="M1109">
        <v>8</v>
      </c>
      <c r="N1109">
        <v>10</v>
      </c>
      <c r="O1109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f>Table1_1[[#This Row],[MntWines]]+Table1_1[[#This Row],[MntFruits]]+Table1_1[[#This Row],[MntMeatProducts]]+Table1_1[[#This Row],[MntFishProducts]]+Table1_1[[#This Row],[MntSweetProducts]]+Table1_1[[#This Row],[MntGoldProds]]</f>
        <v>347</v>
      </c>
      <c r="AC1109">
        <f>Table1_1[[#This Row],[NumWebPurchases]]+Table1_1[[#This Row],[NumCatalogPurchases]]+Table1_1[[#This Row],[NumStorePurchases]]</f>
        <v>13</v>
      </c>
      <c r="AD1109">
        <f>ROUND(IF(Table1_1[[#This Row],[Total_Purchases]]=0,0,(Table1_1[[#This Row],[Total_Spend]]*(Table1_1[[#This Row],[NumWebPurchases]]/Table1_1[[#This Row],[Total_Purchases]]))),2)</f>
        <v>160.15</v>
      </c>
      <c r="AE1109">
        <f>ROUND(IF(Table1_1[[#This Row],[Total_Purchases]]=0,0,(Table1_1[[#This Row],[Total_Spend]]*(Table1_1[[#This Row],[NumStorePurchases]]/Table1_1[[#This Row],[Total_Purchases]]))),2)</f>
        <v>133.46</v>
      </c>
      <c r="AF1109">
        <f>ROUND(IF(Table1_1[[#This Row],[Total_Purchases]]=0,0,(Table1_1[[#This Row],[Total_Spend]]*(Table1_1[[#This Row],[NumCatalogPurchases]]/Table1_1[[#This Row],[Total_Purchases]]))),2)</f>
        <v>53.38</v>
      </c>
      <c r="AG11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09" s="6">
        <f ca="1">YEAR(TODAY())-B1109</f>
        <v>62</v>
      </c>
      <c r="AI11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09" t="s">
        <v>30</v>
      </c>
    </row>
    <row r="1110" spans="1:36" x14ac:dyDescent="0.3">
      <c r="A1110">
        <v>5393</v>
      </c>
      <c r="B1110">
        <v>1977</v>
      </c>
      <c r="C1110" t="s">
        <v>28</v>
      </c>
      <c r="D1110" t="s">
        <v>31</v>
      </c>
      <c r="E1110">
        <v>23763</v>
      </c>
      <c r="F1110">
        <v>1</v>
      </c>
      <c r="G1110">
        <v>0</v>
      </c>
      <c r="H1110" s="2" t="str">
        <f ca="1">TEXT(Table1_1[[#This Row],[Dt_Customer]],"yyyy-mm-dd")</f>
        <v>2012-08-07</v>
      </c>
      <c r="I1110">
        <v>64</v>
      </c>
      <c r="J1110">
        <v>22</v>
      </c>
      <c r="K1110">
        <v>0</v>
      </c>
      <c r="L1110">
        <v>6</v>
      </c>
      <c r="M1110">
        <v>6</v>
      </c>
      <c r="N1110">
        <v>2</v>
      </c>
      <c r="O1110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1110">
        <f>Table1_1[[#This Row],[NumWebPurchases]]+Table1_1[[#This Row],[NumCatalogPurchases]]+Table1_1[[#This Row],[NumStorePurchases]]</f>
        <v>4</v>
      </c>
      <c r="AD1110">
        <f>ROUND(IF(Table1_1[[#This Row],[Total_Purchases]]=0,0,(Table1_1[[#This Row],[Total_Spend]]*(Table1_1[[#This Row],[NumWebPurchases]]/Table1_1[[#This Row],[Total_Purchases]]))),2)</f>
        <v>10.5</v>
      </c>
      <c r="AE1110">
        <f>ROUND(IF(Table1_1[[#This Row],[Total_Purchases]]=0,0,(Table1_1[[#This Row],[Total_Spend]]*(Table1_1[[#This Row],[NumStorePurchases]]/Table1_1[[#This Row],[Total_Purchases]]))),2)</f>
        <v>31.5</v>
      </c>
      <c r="AF1110">
        <f>ROUND(IF(Table1_1[[#This Row],[Total_Purchases]]=0,0,(Table1_1[[#This Row],[Total_Spend]]*(Table1_1[[#This Row],[NumCatalogPurchases]]/Table1_1[[#This Row],[Total_Purchases]]))),2)</f>
        <v>0</v>
      </c>
      <c r="AG11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10" s="6">
        <f ca="1">YEAR(TODAY())-B1110</f>
        <v>49</v>
      </c>
      <c r="AI11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10" t="s">
        <v>30</v>
      </c>
    </row>
    <row r="1111" spans="1:36" x14ac:dyDescent="0.3">
      <c r="A1111">
        <v>5394</v>
      </c>
      <c r="B1111">
        <v>1979</v>
      </c>
      <c r="C1111" t="s">
        <v>44</v>
      </c>
      <c r="D1111" t="s">
        <v>31</v>
      </c>
      <c r="E1111">
        <v>16014</v>
      </c>
      <c r="F1111">
        <v>1</v>
      </c>
      <c r="G1111">
        <v>1</v>
      </c>
      <c r="H1111" s="2" t="str">
        <f ca="1">TEXT(Table1_1[[#This Row],[Dt_Customer]],"yyyy-mm-dd")</f>
        <v>2013-03-17</v>
      </c>
      <c r="I1111">
        <v>42</v>
      </c>
      <c r="J1111">
        <v>3</v>
      </c>
      <c r="K1111">
        <v>9</v>
      </c>
      <c r="L1111">
        <v>4</v>
      </c>
      <c r="M1111">
        <v>7</v>
      </c>
      <c r="N1111">
        <v>8</v>
      </c>
      <c r="O1111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1111">
        <f>Table1_1[[#This Row],[NumWebPurchases]]+Table1_1[[#This Row],[NumCatalogPurchases]]+Table1_1[[#This Row],[NumStorePurchases]]</f>
        <v>6</v>
      </c>
      <c r="AD1111">
        <f>ROUND(IF(Table1_1[[#This Row],[Total_Purchases]]=0,0,(Table1_1[[#This Row],[Total_Spend]]*(Table1_1[[#This Row],[NumWebPurchases]]/Table1_1[[#This Row],[Total_Purchases]]))),2)</f>
        <v>6.33</v>
      </c>
      <c r="AE1111">
        <f>ROUND(IF(Table1_1[[#This Row],[Total_Purchases]]=0,0,(Table1_1[[#This Row],[Total_Spend]]*(Table1_1[[#This Row],[NumStorePurchases]]/Table1_1[[#This Row],[Total_Purchases]]))),2)</f>
        <v>25.33</v>
      </c>
      <c r="AF1111">
        <f>ROUND(IF(Table1_1[[#This Row],[Total_Purchases]]=0,0,(Table1_1[[#This Row],[Total_Spend]]*(Table1_1[[#This Row],[NumCatalogPurchases]]/Table1_1[[#This Row],[Total_Purchases]]))),2)</f>
        <v>6.33</v>
      </c>
      <c r="AG11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11" s="6">
        <f ca="1">YEAR(TODAY())-B1111</f>
        <v>47</v>
      </c>
      <c r="AI11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11" t="s">
        <v>30</v>
      </c>
    </row>
    <row r="1112" spans="1:36" x14ac:dyDescent="0.3">
      <c r="A1112">
        <v>5396</v>
      </c>
      <c r="B1112">
        <v>1988</v>
      </c>
      <c r="C1112" t="s">
        <v>28</v>
      </c>
      <c r="D1112" t="s">
        <v>33</v>
      </c>
      <c r="E1112">
        <v>68487</v>
      </c>
      <c r="F1112">
        <v>0</v>
      </c>
      <c r="G1112">
        <v>0</v>
      </c>
      <c r="H1112" s="2" t="str">
        <f ca="1">TEXT(Table1_1[[#This Row],[Dt_Customer]],"yyyy-mm-dd")</f>
        <v>2013-01-13</v>
      </c>
      <c r="I1112">
        <v>48</v>
      </c>
      <c r="J1112">
        <v>758</v>
      </c>
      <c r="K1112">
        <v>12</v>
      </c>
      <c r="L1112">
        <v>385</v>
      </c>
      <c r="M1112">
        <v>33</v>
      </c>
      <c r="N1112">
        <v>89</v>
      </c>
      <c r="O111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f>Table1_1[[#This Row],[MntWines]]+Table1_1[[#This Row],[MntFruits]]+Table1_1[[#This Row],[MntMeatProducts]]+Table1_1[[#This Row],[MntFishProducts]]+Table1_1[[#This Row],[MntSweetProducts]]+Table1_1[[#This Row],[MntGoldProds]]</f>
        <v>1366</v>
      </c>
      <c r="AC1112">
        <f>Table1_1[[#This Row],[NumWebPurchases]]+Table1_1[[#This Row],[NumCatalogPurchases]]+Table1_1[[#This Row],[NumStorePurchases]]</f>
        <v>29</v>
      </c>
      <c r="AD1112">
        <f>ROUND(IF(Table1_1[[#This Row],[Total_Purchases]]=0,0,(Table1_1[[#This Row],[Total_Spend]]*(Table1_1[[#This Row],[NumWebPurchases]]/Table1_1[[#This Row],[Total_Purchases]]))),2)</f>
        <v>423.93</v>
      </c>
      <c r="AE1112">
        <f>ROUND(IF(Table1_1[[#This Row],[Total_Purchases]]=0,0,(Table1_1[[#This Row],[Total_Spend]]*(Table1_1[[#This Row],[NumStorePurchases]]/Table1_1[[#This Row],[Total_Purchases]]))),2)</f>
        <v>612.34</v>
      </c>
      <c r="AF1112">
        <f>ROUND(IF(Table1_1[[#This Row],[Total_Purchases]]=0,0,(Table1_1[[#This Row],[Total_Spend]]*(Table1_1[[#This Row],[NumCatalogPurchases]]/Table1_1[[#This Row],[Total_Purchases]]))),2)</f>
        <v>329.72</v>
      </c>
      <c r="AG11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12" s="6">
        <f ca="1">YEAR(TODAY())-B1112</f>
        <v>38</v>
      </c>
      <c r="AI11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12" t="s">
        <v>36</v>
      </c>
    </row>
    <row r="1113" spans="1:36" x14ac:dyDescent="0.3">
      <c r="A1113">
        <v>5407</v>
      </c>
      <c r="B1113">
        <v>1954</v>
      </c>
      <c r="C1113" t="s">
        <v>28</v>
      </c>
      <c r="D1113" t="s">
        <v>35</v>
      </c>
      <c r="E1113">
        <v>53103</v>
      </c>
      <c r="F1113">
        <v>0</v>
      </c>
      <c r="G1113">
        <v>1</v>
      </c>
      <c r="H1113" s="2" t="str">
        <f ca="1">TEXT(Table1_1[[#This Row],[Dt_Customer]],"yyyy-mm-dd")</f>
        <v>2013-09-12</v>
      </c>
      <c r="I1113">
        <v>70</v>
      </c>
      <c r="J1113">
        <v>729</v>
      </c>
      <c r="K1113">
        <v>17</v>
      </c>
      <c r="L1113">
        <v>133</v>
      </c>
      <c r="M1113">
        <v>11</v>
      </c>
      <c r="N1113">
        <v>0</v>
      </c>
      <c r="O1113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f>Table1_1[[#This Row],[MntWines]]+Table1_1[[#This Row],[MntFruits]]+Table1_1[[#This Row],[MntMeatProducts]]+Table1_1[[#This Row],[MntFishProducts]]+Table1_1[[#This Row],[MntSweetProducts]]+Table1_1[[#This Row],[MntGoldProds]]</f>
        <v>1085</v>
      </c>
      <c r="AC1113">
        <f>Table1_1[[#This Row],[NumWebPurchases]]+Table1_1[[#This Row],[NumCatalogPurchases]]+Table1_1[[#This Row],[NumStorePurchases]]</f>
        <v>23</v>
      </c>
      <c r="AD1113">
        <f>ROUND(IF(Table1_1[[#This Row],[Total_Purchases]]=0,0,(Table1_1[[#This Row],[Total_Spend]]*(Table1_1[[#This Row],[NumWebPurchases]]/Table1_1[[#This Row],[Total_Purchases]]))),2)</f>
        <v>471.74</v>
      </c>
      <c r="AE1113">
        <f>ROUND(IF(Table1_1[[#This Row],[Total_Purchases]]=0,0,(Table1_1[[#This Row],[Total_Spend]]*(Table1_1[[#This Row],[NumStorePurchases]]/Table1_1[[#This Row],[Total_Purchases]]))),2)</f>
        <v>330.22</v>
      </c>
      <c r="AF1113">
        <f>ROUND(IF(Table1_1[[#This Row],[Total_Purchases]]=0,0,(Table1_1[[#This Row],[Total_Spend]]*(Table1_1[[#This Row],[NumCatalogPurchases]]/Table1_1[[#This Row],[Total_Purchases]]))),2)</f>
        <v>283.04000000000002</v>
      </c>
      <c r="AG11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13" s="6">
        <f ca="1">YEAR(TODAY())-B1113</f>
        <v>72</v>
      </c>
      <c r="AI11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13" t="s">
        <v>43</v>
      </c>
    </row>
    <row r="1114" spans="1:36" x14ac:dyDescent="0.3">
      <c r="A1114">
        <v>5423</v>
      </c>
      <c r="B1114">
        <v>1983</v>
      </c>
      <c r="C1114" t="s">
        <v>28</v>
      </c>
      <c r="D1114" t="s">
        <v>35</v>
      </c>
      <c r="E1114">
        <v>28359</v>
      </c>
      <c r="F1114">
        <v>1</v>
      </c>
      <c r="G1114">
        <v>0</v>
      </c>
      <c r="H1114" s="2" t="str">
        <f ca="1">TEXT(Table1_1[[#This Row],[Dt_Customer]],"yyyy-mm-dd")</f>
        <v>2013-10-27</v>
      </c>
      <c r="I1114">
        <v>35</v>
      </c>
      <c r="J1114">
        <v>6</v>
      </c>
      <c r="K1114">
        <v>0</v>
      </c>
      <c r="L1114">
        <v>5</v>
      </c>
      <c r="M1114">
        <v>2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114">
        <f>Table1_1[[#This Row],[NumWebPurchases]]+Table1_1[[#This Row],[NumCatalogPurchases]]+Table1_1[[#This Row],[NumStorePurchases]]</f>
        <v>3</v>
      </c>
      <c r="AD1114">
        <f>ROUND(IF(Table1_1[[#This Row],[Total_Purchases]]=0,0,(Table1_1[[#This Row],[Total_Spend]]*(Table1_1[[#This Row],[NumWebPurchases]]/Table1_1[[#This Row],[Total_Purchases]]))),2)</f>
        <v>5.33</v>
      </c>
      <c r="AE1114">
        <f>ROUND(IF(Table1_1[[#This Row],[Total_Purchases]]=0,0,(Table1_1[[#This Row],[Total_Spend]]*(Table1_1[[#This Row],[NumStorePurchases]]/Table1_1[[#This Row],[Total_Purchases]]))),2)</f>
        <v>10.67</v>
      </c>
      <c r="AF1114">
        <f>ROUND(IF(Table1_1[[#This Row],[Total_Purchases]]=0,0,(Table1_1[[#This Row],[Total_Spend]]*(Table1_1[[#This Row],[NumCatalogPurchases]]/Table1_1[[#This Row],[Total_Purchases]]))),2)</f>
        <v>0</v>
      </c>
      <c r="AG11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14" s="6">
        <f ca="1">YEAR(TODAY())-B1114</f>
        <v>43</v>
      </c>
      <c r="AI11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14" t="s">
        <v>43</v>
      </c>
    </row>
    <row r="1115" spans="1:36" x14ac:dyDescent="0.3">
      <c r="A1115">
        <v>5424</v>
      </c>
      <c r="B1115">
        <v>1983</v>
      </c>
      <c r="C1115" t="s">
        <v>28</v>
      </c>
      <c r="D1115" t="s">
        <v>33</v>
      </c>
      <c r="E1115">
        <v>39922</v>
      </c>
      <c r="F1115">
        <v>1</v>
      </c>
      <c r="G1115">
        <v>0</v>
      </c>
      <c r="H1115" s="2" t="str">
        <f ca="1">TEXT(Table1_1[[#This Row],[Dt_Customer]],"yyyy-mm-dd")</f>
        <v>2013-02-14</v>
      </c>
      <c r="I1115">
        <v>30</v>
      </c>
      <c r="J1115">
        <v>29</v>
      </c>
      <c r="K1115">
        <v>12</v>
      </c>
      <c r="L1115">
        <v>59</v>
      </c>
      <c r="M1115">
        <v>19</v>
      </c>
      <c r="N1115">
        <v>1</v>
      </c>
      <c r="O1115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f>Table1_1[[#This Row],[MntWines]]+Table1_1[[#This Row],[MntFruits]]+Table1_1[[#This Row],[MntMeatProducts]]+Table1_1[[#This Row],[MntFishProducts]]+Table1_1[[#This Row],[MntSweetProducts]]+Table1_1[[#This Row],[MntGoldProds]]</f>
        <v>156</v>
      </c>
      <c r="AC1115">
        <f>Table1_1[[#This Row],[NumWebPurchases]]+Table1_1[[#This Row],[NumCatalogPurchases]]+Table1_1[[#This Row],[NumStorePurchases]]</f>
        <v>7</v>
      </c>
      <c r="AD1115">
        <f>ROUND(IF(Table1_1[[#This Row],[Total_Purchases]]=0,0,(Table1_1[[#This Row],[Total_Spend]]*(Table1_1[[#This Row],[NumWebPurchases]]/Table1_1[[#This Row],[Total_Purchases]]))),2)</f>
        <v>66.86</v>
      </c>
      <c r="AE1115">
        <f>ROUND(IF(Table1_1[[#This Row],[Total_Purchases]]=0,0,(Table1_1[[#This Row],[Total_Spend]]*(Table1_1[[#This Row],[NumStorePurchases]]/Table1_1[[#This Row],[Total_Purchases]]))),2)</f>
        <v>89.14</v>
      </c>
      <c r="AF1115">
        <f>ROUND(IF(Table1_1[[#This Row],[Total_Purchases]]=0,0,(Table1_1[[#This Row],[Total_Spend]]*(Table1_1[[#This Row],[NumCatalogPurchases]]/Table1_1[[#This Row],[Total_Purchases]]))),2)</f>
        <v>0</v>
      </c>
      <c r="AG11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15" s="6">
        <f ca="1">YEAR(TODAY())-B1115</f>
        <v>43</v>
      </c>
      <c r="AI11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15" t="s">
        <v>43</v>
      </c>
    </row>
    <row r="1116" spans="1:36" x14ac:dyDescent="0.3">
      <c r="A1116">
        <v>5429</v>
      </c>
      <c r="B1116">
        <v>1948</v>
      </c>
      <c r="C1116" t="s">
        <v>37</v>
      </c>
      <c r="D1116" t="s">
        <v>33</v>
      </c>
      <c r="E1116">
        <v>45579</v>
      </c>
      <c r="F1116">
        <v>0</v>
      </c>
      <c r="G1116">
        <v>1</v>
      </c>
      <c r="H1116" s="2" t="str">
        <f ca="1">TEXT(Table1_1[[#This Row],[Dt_Customer]],"yyyy-mm-dd")</f>
        <v>2013-08-20</v>
      </c>
      <c r="I1116">
        <v>10</v>
      </c>
      <c r="J1116">
        <v>145</v>
      </c>
      <c r="K1116">
        <v>1</v>
      </c>
      <c r="L1116">
        <v>33</v>
      </c>
      <c r="M1116">
        <v>2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f>Table1_1[[#This Row],[MntWines]]+Table1_1[[#This Row],[MntFruits]]+Table1_1[[#This Row],[MntMeatProducts]]+Table1_1[[#This Row],[MntFishProducts]]+Table1_1[[#This Row],[MntSweetProducts]]+Table1_1[[#This Row],[MntGoldProds]]</f>
        <v>183</v>
      </c>
      <c r="AC1116">
        <f>Table1_1[[#This Row],[NumWebPurchases]]+Table1_1[[#This Row],[NumCatalogPurchases]]+Table1_1[[#This Row],[NumStorePurchases]]</f>
        <v>9</v>
      </c>
      <c r="AD1116">
        <f>ROUND(IF(Table1_1[[#This Row],[Total_Purchases]]=0,0,(Table1_1[[#This Row],[Total_Spend]]*(Table1_1[[#This Row],[NumWebPurchases]]/Table1_1[[#This Row],[Total_Purchases]]))),2)</f>
        <v>81.33</v>
      </c>
      <c r="AE1116">
        <f>ROUND(IF(Table1_1[[#This Row],[Total_Purchases]]=0,0,(Table1_1[[#This Row],[Total_Spend]]*(Table1_1[[#This Row],[NumStorePurchases]]/Table1_1[[#This Row],[Total_Purchases]]))),2)</f>
        <v>81.33</v>
      </c>
      <c r="AF1116">
        <f>ROUND(IF(Table1_1[[#This Row],[Total_Purchases]]=0,0,(Table1_1[[#This Row],[Total_Spend]]*(Table1_1[[#This Row],[NumCatalogPurchases]]/Table1_1[[#This Row],[Total_Purchases]]))),2)</f>
        <v>20.329999999999998</v>
      </c>
      <c r="AG11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16" s="6">
        <f ca="1">YEAR(TODAY())-B1116</f>
        <v>78</v>
      </c>
      <c r="AI11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16" t="s">
        <v>30</v>
      </c>
    </row>
    <row r="1117" spans="1:36" x14ac:dyDescent="0.3">
      <c r="A1117">
        <v>5430</v>
      </c>
      <c r="B1117">
        <v>1956</v>
      </c>
      <c r="C1117" t="s">
        <v>28</v>
      </c>
      <c r="D1117" t="s">
        <v>35</v>
      </c>
      <c r="E1117">
        <v>54450</v>
      </c>
      <c r="F1117">
        <v>1</v>
      </c>
      <c r="G1117">
        <v>1</v>
      </c>
      <c r="H1117" s="2" t="str">
        <f ca="1">TEXT(Table1_1[[#This Row],[Dt_Customer]],"yyyy-mm-dd")</f>
        <v>2012-09-14</v>
      </c>
      <c r="I1117">
        <v>0</v>
      </c>
      <c r="J1117">
        <v>454</v>
      </c>
      <c r="K1117">
        <v>0</v>
      </c>
      <c r="L1117">
        <v>171</v>
      </c>
      <c r="M1117">
        <v>8</v>
      </c>
      <c r="N1117">
        <v>19</v>
      </c>
      <c r="O1117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f>Table1_1[[#This Row],[MntWines]]+Table1_1[[#This Row],[MntFruits]]+Table1_1[[#This Row],[MntMeatProducts]]+Table1_1[[#This Row],[MntFishProducts]]+Table1_1[[#This Row],[MntSweetProducts]]+Table1_1[[#This Row],[MntGoldProds]]</f>
        <v>684</v>
      </c>
      <c r="AC1117">
        <f>Table1_1[[#This Row],[NumWebPurchases]]+Table1_1[[#This Row],[NumCatalogPurchases]]+Table1_1[[#This Row],[NumStorePurchases]]</f>
        <v>19</v>
      </c>
      <c r="AD1117">
        <f>ROUND(IF(Table1_1[[#This Row],[Total_Purchases]]=0,0,(Table1_1[[#This Row],[Total_Spend]]*(Table1_1[[#This Row],[NumWebPurchases]]/Table1_1[[#This Row],[Total_Purchases]]))),2)</f>
        <v>324</v>
      </c>
      <c r="AE1117">
        <f>ROUND(IF(Table1_1[[#This Row],[Total_Purchases]]=0,0,(Table1_1[[#This Row],[Total_Spend]]*(Table1_1[[#This Row],[NumStorePurchases]]/Table1_1[[#This Row],[Total_Purchases]]))),2)</f>
        <v>288</v>
      </c>
      <c r="AF1117">
        <f>ROUND(IF(Table1_1[[#This Row],[Total_Purchases]]=0,0,(Table1_1[[#This Row],[Total_Spend]]*(Table1_1[[#This Row],[NumCatalogPurchases]]/Table1_1[[#This Row],[Total_Purchases]]))),2)</f>
        <v>72</v>
      </c>
      <c r="AG11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17" s="6">
        <f ca="1">YEAR(TODAY())-B1117</f>
        <v>70</v>
      </c>
      <c r="AI11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17" t="s">
        <v>30</v>
      </c>
    </row>
    <row r="1118" spans="1:36" x14ac:dyDescent="0.3">
      <c r="A1118">
        <v>5441</v>
      </c>
      <c r="B1118">
        <v>1965</v>
      </c>
      <c r="C1118" t="s">
        <v>37</v>
      </c>
      <c r="D1118" t="s">
        <v>42</v>
      </c>
      <c r="E1118">
        <v>54111</v>
      </c>
      <c r="F1118">
        <v>0</v>
      </c>
      <c r="G1118">
        <v>1</v>
      </c>
      <c r="H1118" s="2" t="str">
        <f ca="1">TEXT(Table1_1[[#This Row],[Dt_Customer]],"yyyy-mm-dd")</f>
        <v>2013-08-25</v>
      </c>
      <c r="I1118">
        <v>97</v>
      </c>
      <c r="J1118">
        <v>267</v>
      </c>
      <c r="K1118">
        <v>6</v>
      </c>
      <c r="L1118">
        <v>54</v>
      </c>
      <c r="M1118">
        <v>8</v>
      </c>
      <c r="N1118">
        <v>3</v>
      </c>
      <c r="O1118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f>Table1_1[[#This Row],[MntWines]]+Table1_1[[#This Row],[MntFruits]]+Table1_1[[#This Row],[MntMeatProducts]]+Table1_1[[#This Row],[MntFishProducts]]+Table1_1[[#This Row],[MntSweetProducts]]+Table1_1[[#This Row],[MntGoldProds]]</f>
        <v>388</v>
      </c>
      <c r="AC1118">
        <f>Table1_1[[#This Row],[NumWebPurchases]]+Table1_1[[#This Row],[NumCatalogPurchases]]+Table1_1[[#This Row],[NumStorePurchases]]</f>
        <v>13</v>
      </c>
      <c r="AD1118">
        <f>ROUND(IF(Table1_1[[#This Row],[Total_Purchases]]=0,0,(Table1_1[[#This Row],[Total_Spend]]*(Table1_1[[#This Row],[NumWebPurchases]]/Table1_1[[#This Row],[Total_Purchases]]))),2)</f>
        <v>149.22999999999999</v>
      </c>
      <c r="AE1118">
        <f>ROUND(IF(Table1_1[[#This Row],[Total_Purchases]]=0,0,(Table1_1[[#This Row],[Total_Spend]]*(Table1_1[[#This Row],[NumStorePurchases]]/Table1_1[[#This Row],[Total_Purchases]]))),2)</f>
        <v>179.08</v>
      </c>
      <c r="AF1118">
        <f>ROUND(IF(Table1_1[[#This Row],[Total_Purchases]]=0,0,(Table1_1[[#This Row],[Total_Spend]]*(Table1_1[[#This Row],[NumCatalogPurchases]]/Table1_1[[#This Row],[Total_Purchases]]))),2)</f>
        <v>59.69</v>
      </c>
      <c r="AG11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18" s="6">
        <f ca="1">YEAR(TODAY())-B1118</f>
        <v>61</v>
      </c>
      <c r="AI11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18" t="s">
        <v>30</v>
      </c>
    </row>
    <row r="1119" spans="1:36" x14ac:dyDescent="0.3">
      <c r="A1119">
        <v>5453</v>
      </c>
      <c r="B1119">
        <v>1956</v>
      </c>
      <c r="C1119" t="s">
        <v>41</v>
      </c>
      <c r="D1119" t="s">
        <v>33</v>
      </c>
      <c r="E1119">
        <v>90226</v>
      </c>
      <c r="F1119">
        <v>0</v>
      </c>
      <c r="G1119">
        <v>0</v>
      </c>
      <c r="H1119" s="2" t="str">
        <f ca="1">TEXT(Table1_1[[#This Row],[Dt_Customer]],"yyyy-mm-dd")</f>
        <v>2012-09-26</v>
      </c>
      <c r="I1119">
        <v>26</v>
      </c>
      <c r="J1119">
        <v>1083</v>
      </c>
      <c r="K1119">
        <v>108</v>
      </c>
      <c r="L1119">
        <v>649</v>
      </c>
      <c r="M1119">
        <v>253</v>
      </c>
      <c r="N1119">
        <v>151</v>
      </c>
      <c r="O1119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f>Table1_1[[#This Row],[MntWines]]+Table1_1[[#This Row],[MntFruits]]+Table1_1[[#This Row],[MntMeatProducts]]+Table1_1[[#This Row],[MntFishProducts]]+Table1_1[[#This Row],[MntSweetProducts]]+Table1_1[[#This Row],[MntGoldProds]]</f>
        <v>2352</v>
      </c>
      <c r="AC1119">
        <f>Table1_1[[#This Row],[NumWebPurchases]]+Table1_1[[#This Row],[NumCatalogPurchases]]+Table1_1[[#This Row],[NumStorePurchases]]</f>
        <v>23</v>
      </c>
      <c r="AD1119">
        <f>ROUND(IF(Table1_1[[#This Row],[Total_Purchases]]=0,0,(Table1_1[[#This Row],[Total_Spend]]*(Table1_1[[#This Row],[NumWebPurchases]]/Table1_1[[#This Row],[Total_Purchases]]))),2)</f>
        <v>409.04</v>
      </c>
      <c r="AE1119">
        <f>ROUND(IF(Table1_1[[#This Row],[Total_Purchases]]=0,0,(Table1_1[[#This Row],[Total_Spend]]*(Table1_1[[#This Row],[NumStorePurchases]]/Table1_1[[#This Row],[Total_Purchases]]))),2)</f>
        <v>1227.1300000000001</v>
      </c>
      <c r="AF1119">
        <f>ROUND(IF(Table1_1[[#This Row],[Total_Purchases]]=0,0,(Table1_1[[#This Row],[Total_Spend]]*(Table1_1[[#This Row],[NumCatalogPurchases]]/Table1_1[[#This Row],[Total_Purchases]]))),2)</f>
        <v>715.83</v>
      </c>
      <c r="AG11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19" s="6">
        <f ca="1">YEAR(TODAY())-B1119</f>
        <v>70</v>
      </c>
      <c r="AI11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19" t="s">
        <v>43</v>
      </c>
    </row>
    <row r="1120" spans="1:36" x14ac:dyDescent="0.3">
      <c r="A1120">
        <v>5454</v>
      </c>
      <c r="B1120">
        <v>1979</v>
      </c>
      <c r="C1120" t="s">
        <v>41</v>
      </c>
      <c r="D1120" t="s">
        <v>33</v>
      </c>
      <c r="E1120">
        <v>45057</v>
      </c>
      <c r="F1120">
        <v>1</v>
      </c>
      <c r="G1120">
        <v>0</v>
      </c>
      <c r="H1120" s="2" t="str">
        <f ca="1">TEXT(Table1_1[[#This Row],[Dt_Customer]],"yyyy-mm-dd")</f>
        <v>2013-12-01</v>
      </c>
      <c r="I1120">
        <v>80</v>
      </c>
      <c r="J1120">
        <v>37</v>
      </c>
      <c r="K1120">
        <v>0</v>
      </c>
      <c r="L1120">
        <v>7</v>
      </c>
      <c r="M1120">
        <v>3</v>
      </c>
      <c r="N1120">
        <v>0</v>
      </c>
      <c r="O1120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1120">
        <f>Table1_1[[#This Row],[NumWebPurchases]]+Table1_1[[#This Row],[NumCatalogPurchases]]+Table1_1[[#This Row],[NumStorePurchases]]</f>
        <v>5</v>
      </c>
      <c r="AD1120">
        <f>ROUND(IF(Table1_1[[#This Row],[Total_Purchases]]=0,0,(Table1_1[[#This Row],[Total_Spend]]*(Table1_1[[#This Row],[NumWebPurchases]]/Table1_1[[#This Row],[Total_Purchases]]))),2)</f>
        <v>20</v>
      </c>
      <c r="AE1120">
        <f>ROUND(IF(Table1_1[[#This Row],[Total_Purchases]]=0,0,(Table1_1[[#This Row],[Total_Spend]]*(Table1_1[[#This Row],[NumStorePurchases]]/Table1_1[[#This Row],[Total_Purchases]]))),2)</f>
        <v>30</v>
      </c>
      <c r="AF1120">
        <f>ROUND(IF(Table1_1[[#This Row],[Total_Purchases]]=0,0,(Table1_1[[#This Row],[Total_Spend]]*(Table1_1[[#This Row],[NumCatalogPurchases]]/Table1_1[[#This Row],[Total_Purchases]]))),2)</f>
        <v>0</v>
      </c>
      <c r="AG11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0" s="6">
        <f ca="1">YEAR(TODAY())-B1120</f>
        <v>47</v>
      </c>
      <c r="AI11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20" t="s">
        <v>34</v>
      </c>
    </row>
    <row r="1121" spans="1:36" x14ac:dyDescent="0.3">
      <c r="A1121">
        <v>5455</v>
      </c>
      <c r="B1121">
        <v>1971</v>
      </c>
      <c r="C1121" t="s">
        <v>37</v>
      </c>
      <c r="D1121" t="s">
        <v>33</v>
      </c>
      <c r="E1121">
        <v>32011</v>
      </c>
      <c r="F1121">
        <v>1</v>
      </c>
      <c r="G1121">
        <v>0</v>
      </c>
      <c r="H1121" s="2" t="str">
        <f ca="1">TEXT(Table1_1[[#This Row],[Dt_Customer]],"yyyy-mm-dd")</f>
        <v>2013-08-22</v>
      </c>
      <c r="I1121">
        <v>89</v>
      </c>
      <c r="J1121">
        <v>99</v>
      </c>
      <c r="K1121">
        <v>0</v>
      </c>
      <c r="L1121">
        <v>15</v>
      </c>
      <c r="M1121">
        <v>2</v>
      </c>
      <c r="N1121">
        <v>1</v>
      </c>
      <c r="O1121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f>Table1_1[[#This Row],[MntWines]]+Table1_1[[#This Row],[MntFruits]]+Table1_1[[#This Row],[MntMeatProducts]]+Table1_1[[#This Row],[MntFishProducts]]+Table1_1[[#This Row],[MntSweetProducts]]+Table1_1[[#This Row],[MntGoldProds]]</f>
        <v>122</v>
      </c>
      <c r="AC1121">
        <f>Table1_1[[#This Row],[NumWebPurchases]]+Table1_1[[#This Row],[NumCatalogPurchases]]+Table1_1[[#This Row],[NumStorePurchases]]</f>
        <v>7</v>
      </c>
      <c r="AD1121">
        <f>ROUND(IF(Table1_1[[#This Row],[Total_Purchases]]=0,0,(Table1_1[[#This Row],[Total_Spend]]*(Table1_1[[#This Row],[NumWebPurchases]]/Table1_1[[#This Row],[Total_Purchases]]))),2)</f>
        <v>34.86</v>
      </c>
      <c r="AE1121">
        <f>ROUND(IF(Table1_1[[#This Row],[Total_Purchases]]=0,0,(Table1_1[[#This Row],[Total_Spend]]*(Table1_1[[#This Row],[NumStorePurchases]]/Table1_1[[#This Row],[Total_Purchases]]))),2)</f>
        <v>69.709999999999994</v>
      </c>
      <c r="AF1121">
        <f>ROUND(IF(Table1_1[[#This Row],[Total_Purchases]]=0,0,(Table1_1[[#This Row],[Total_Spend]]*(Table1_1[[#This Row],[NumCatalogPurchases]]/Table1_1[[#This Row],[Total_Purchases]]))),2)</f>
        <v>17.43</v>
      </c>
      <c r="AG11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1" s="6">
        <f ca="1">YEAR(TODAY())-B1121</f>
        <v>55</v>
      </c>
      <c r="AI11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21" t="s">
        <v>30</v>
      </c>
    </row>
    <row r="1122" spans="1:36" x14ac:dyDescent="0.3">
      <c r="A1122">
        <v>5462</v>
      </c>
      <c r="B1122">
        <v>1974</v>
      </c>
      <c r="C1122" t="s">
        <v>28</v>
      </c>
      <c r="D1122" t="s">
        <v>33</v>
      </c>
      <c r="E1122">
        <v>67445</v>
      </c>
      <c r="F1122">
        <v>0</v>
      </c>
      <c r="G1122">
        <v>1</v>
      </c>
      <c r="H1122" s="2" t="str">
        <f ca="1">TEXT(Table1_1[[#This Row],[Dt_Customer]],"yyyy-mm-dd")</f>
        <v>2012-08-12</v>
      </c>
      <c r="I1122">
        <v>63</v>
      </c>
      <c r="J1122">
        <v>757</v>
      </c>
      <c r="K1122">
        <v>80</v>
      </c>
      <c r="L1122">
        <v>217</v>
      </c>
      <c r="M1122">
        <v>29</v>
      </c>
      <c r="N1122">
        <v>80</v>
      </c>
      <c r="O112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f>Table1_1[[#This Row],[MntWines]]+Table1_1[[#This Row],[MntFruits]]+Table1_1[[#This Row],[MntMeatProducts]]+Table1_1[[#This Row],[MntFishProducts]]+Table1_1[[#This Row],[MntSweetProducts]]+Table1_1[[#This Row],[MntGoldProds]]</f>
        <v>1174</v>
      </c>
      <c r="AC1122">
        <f>Table1_1[[#This Row],[NumWebPurchases]]+Table1_1[[#This Row],[NumCatalogPurchases]]+Table1_1[[#This Row],[NumStorePurchases]]</f>
        <v>27</v>
      </c>
      <c r="AD1122">
        <f>ROUND(IF(Table1_1[[#This Row],[Total_Purchases]]=0,0,(Table1_1[[#This Row],[Total_Spend]]*(Table1_1[[#This Row],[NumWebPurchases]]/Table1_1[[#This Row],[Total_Purchases]]))),2)</f>
        <v>391.33</v>
      </c>
      <c r="AE1122">
        <f>ROUND(IF(Table1_1[[#This Row],[Total_Purchases]]=0,0,(Table1_1[[#This Row],[Total_Spend]]*(Table1_1[[#This Row],[NumStorePurchases]]/Table1_1[[#This Row],[Total_Purchases]]))),2)</f>
        <v>521.78</v>
      </c>
      <c r="AF1122">
        <f>ROUND(IF(Table1_1[[#This Row],[Total_Purchases]]=0,0,(Table1_1[[#This Row],[Total_Spend]]*(Table1_1[[#This Row],[NumCatalogPurchases]]/Table1_1[[#This Row],[Total_Purchases]]))),2)</f>
        <v>260.89</v>
      </c>
      <c r="AG11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22" s="6">
        <f ca="1">YEAR(TODAY())-B1122</f>
        <v>52</v>
      </c>
      <c r="AI11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22" t="s">
        <v>40</v>
      </c>
    </row>
    <row r="1123" spans="1:36" x14ac:dyDescent="0.3">
      <c r="A1123">
        <v>5474</v>
      </c>
      <c r="B1123">
        <v>1970</v>
      </c>
      <c r="C1123" t="s">
        <v>28</v>
      </c>
      <c r="D1123" t="s">
        <v>31</v>
      </c>
      <c r="E1123">
        <v>43020</v>
      </c>
      <c r="F1123">
        <v>1</v>
      </c>
      <c r="G1123">
        <v>0</v>
      </c>
      <c r="H1123" s="2" t="str">
        <f ca="1">TEXT(Table1_1[[#This Row],[Dt_Customer]],"yyyy-mm-dd")</f>
        <v>2013-11-30</v>
      </c>
      <c r="I1123">
        <v>79</v>
      </c>
      <c r="J1123">
        <v>45</v>
      </c>
      <c r="K1123">
        <v>7</v>
      </c>
      <c r="L1123">
        <v>99</v>
      </c>
      <c r="M1123">
        <v>4</v>
      </c>
      <c r="N1123">
        <v>25</v>
      </c>
      <c r="O1123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f>Table1_1[[#This Row],[MntWines]]+Table1_1[[#This Row],[MntFruits]]+Table1_1[[#This Row],[MntMeatProducts]]+Table1_1[[#This Row],[MntFishProducts]]+Table1_1[[#This Row],[MntSweetProducts]]+Table1_1[[#This Row],[MntGoldProds]]</f>
        <v>223</v>
      </c>
      <c r="AC1123">
        <f>Table1_1[[#This Row],[NumWebPurchases]]+Table1_1[[#This Row],[NumCatalogPurchases]]+Table1_1[[#This Row],[NumStorePurchases]]</f>
        <v>9</v>
      </c>
      <c r="AD1123">
        <f>ROUND(IF(Table1_1[[#This Row],[Total_Purchases]]=0,0,(Table1_1[[#This Row],[Total_Spend]]*(Table1_1[[#This Row],[NumWebPurchases]]/Table1_1[[#This Row],[Total_Purchases]]))),2)</f>
        <v>99.11</v>
      </c>
      <c r="AE1123">
        <f>ROUND(IF(Table1_1[[#This Row],[Total_Purchases]]=0,0,(Table1_1[[#This Row],[Total_Spend]]*(Table1_1[[#This Row],[NumStorePurchases]]/Table1_1[[#This Row],[Total_Purchases]]))),2)</f>
        <v>99.11</v>
      </c>
      <c r="AF1123">
        <f>ROUND(IF(Table1_1[[#This Row],[Total_Purchases]]=0,0,(Table1_1[[#This Row],[Total_Spend]]*(Table1_1[[#This Row],[NumCatalogPurchases]]/Table1_1[[#This Row],[Total_Purchases]]))),2)</f>
        <v>24.78</v>
      </c>
      <c r="AG11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3" s="6">
        <f ca="1">YEAR(TODAY())-B1123</f>
        <v>56</v>
      </c>
      <c r="AI11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23" t="s">
        <v>34</v>
      </c>
    </row>
    <row r="1124" spans="1:36" x14ac:dyDescent="0.3">
      <c r="A1124">
        <v>5491</v>
      </c>
      <c r="B1124">
        <v>1951</v>
      </c>
      <c r="C1124" t="s">
        <v>41</v>
      </c>
      <c r="D1124" t="s">
        <v>35</v>
      </c>
      <c r="E1124">
        <v>47352</v>
      </c>
      <c r="F1124">
        <v>0</v>
      </c>
      <c r="G1124">
        <v>1</v>
      </c>
      <c r="H1124" s="2" t="str">
        <f ca="1">TEXT(Table1_1[[#This Row],[Dt_Customer]],"yyyy-mm-dd")</f>
        <v>2013-04-11</v>
      </c>
      <c r="I1124">
        <v>70</v>
      </c>
      <c r="J1124">
        <v>172</v>
      </c>
      <c r="K1124">
        <v>12</v>
      </c>
      <c r="L1124">
        <v>112</v>
      </c>
      <c r="M1124">
        <v>8</v>
      </c>
      <c r="N1124">
        <v>0</v>
      </c>
      <c r="O1124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f>Table1_1[[#This Row],[MntWines]]+Table1_1[[#This Row],[MntFruits]]+Table1_1[[#This Row],[MntMeatProducts]]+Table1_1[[#This Row],[MntFishProducts]]+Table1_1[[#This Row],[MntSweetProducts]]+Table1_1[[#This Row],[MntGoldProds]]</f>
        <v>319</v>
      </c>
      <c r="AC1124">
        <f>Table1_1[[#This Row],[NumWebPurchases]]+Table1_1[[#This Row],[NumCatalogPurchases]]+Table1_1[[#This Row],[NumStorePurchases]]</f>
        <v>12</v>
      </c>
      <c r="AD1124">
        <f>ROUND(IF(Table1_1[[#This Row],[Total_Purchases]]=0,0,(Table1_1[[#This Row],[Total_Spend]]*(Table1_1[[#This Row],[NumWebPurchases]]/Table1_1[[#This Row],[Total_Purchases]]))),2)</f>
        <v>159.5</v>
      </c>
      <c r="AE1124">
        <f>ROUND(IF(Table1_1[[#This Row],[Total_Purchases]]=0,0,(Table1_1[[#This Row],[Total_Spend]]*(Table1_1[[#This Row],[NumStorePurchases]]/Table1_1[[#This Row],[Total_Purchases]]))),2)</f>
        <v>132.91999999999999</v>
      </c>
      <c r="AF1124">
        <f>ROUND(IF(Table1_1[[#This Row],[Total_Purchases]]=0,0,(Table1_1[[#This Row],[Total_Spend]]*(Table1_1[[#This Row],[NumCatalogPurchases]]/Table1_1[[#This Row],[Total_Purchases]]))),2)</f>
        <v>26.58</v>
      </c>
      <c r="AG11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4" s="6">
        <f ca="1">YEAR(TODAY())-B1124</f>
        <v>75</v>
      </c>
      <c r="AI11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24" t="s">
        <v>36</v>
      </c>
    </row>
    <row r="1125" spans="1:36" x14ac:dyDescent="0.3">
      <c r="A1125">
        <v>5493</v>
      </c>
      <c r="B1125">
        <v>1976</v>
      </c>
      <c r="C1125" t="s">
        <v>28</v>
      </c>
      <c r="D1125" t="s">
        <v>33</v>
      </c>
      <c r="E1125">
        <v>39356</v>
      </c>
      <c r="F1125">
        <v>1</v>
      </c>
      <c r="G1125">
        <v>1</v>
      </c>
      <c r="H1125" s="2" t="str">
        <f ca="1">TEXT(Table1_1[[#This Row],[Dt_Customer]],"yyyy-mm-dd")</f>
        <v>2014-03-19</v>
      </c>
      <c r="I1125">
        <v>21</v>
      </c>
      <c r="J1125">
        <v>15</v>
      </c>
      <c r="K1125">
        <v>0</v>
      </c>
      <c r="L1125">
        <v>2</v>
      </c>
      <c r="M1125">
        <v>0</v>
      </c>
      <c r="N1125">
        <v>0</v>
      </c>
      <c r="O1125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1125">
        <f>Table1_1[[#This Row],[NumWebPurchases]]+Table1_1[[#This Row],[NumCatalogPurchases]]+Table1_1[[#This Row],[NumStorePurchases]]</f>
        <v>3</v>
      </c>
      <c r="AD1125">
        <f>ROUND(IF(Table1_1[[#This Row],[Total_Purchases]]=0,0,(Table1_1[[#This Row],[Total_Spend]]*(Table1_1[[#This Row],[NumWebPurchases]]/Table1_1[[#This Row],[Total_Purchases]]))),2)</f>
        <v>7.67</v>
      </c>
      <c r="AE1125">
        <f>ROUND(IF(Table1_1[[#This Row],[Total_Purchases]]=0,0,(Table1_1[[#This Row],[Total_Spend]]*(Table1_1[[#This Row],[NumStorePurchases]]/Table1_1[[#This Row],[Total_Purchases]]))),2)</f>
        <v>15.33</v>
      </c>
      <c r="AF1125">
        <f>ROUND(IF(Table1_1[[#This Row],[Total_Purchases]]=0,0,(Table1_1[[#This Row],[Total_Spend]]*(Table1_1[[#This Row],[NumCatalogPurchases]]/Table1_1[[#This Row],[Total_Purchases]]))),2)</f>
        <v>0</v>
      </c>
      <c r="AG11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5" s="6">
        <f ca="1">YEAR(TODAY())-B1125</f>
        <v>50</v>
      </c>
      <c r="AI11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25" t="s">
        <v>30</v>
      </c>
    </row>
    <row r="1126" spans="1:36" x14ac:dyDescent="0.3">
      <c r="A1126">
        <v>5510</v>
      </c>
      <c r="B1126">
        <v>1977</v>
      </c>
      <c r="C1126" t="s">
        <v>41</v>
      </c>
      <c r="D1126" t="s">
        <v>33</v>
      </c>
      <c r="E1126">
        <v>43263</v>
      </c>
      <c r="F1126">
        <v>0</v>
      </c>
      <c r="G1126">
        <v>1</v>
      </c>
      <c r="H1126" s="2" t="str">
        <f ca="1">TEXT(Table1_1[[#This Row],[Dt_Customer]],"yyyy-mm-dd")</f>
        <v>2012-11-21</v>
      </c>
      <c r="I1126">
        <v>2</v>
      </c>
      <c r="J1126">
        <v>262</v>
      </c>
      <c r="K1126">
        <v>6</v>
      </c>
      <c r="L1126">
        <v>61</v>
      </c>
      <c r="M1126">
        <v>0</v>
      </c>
      <c r="N1126">
        <v>10</v>
      </c>
      <c r="O1126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f>Table1_1[[#This Row],[MntWines]]+Table1_1[[#This Row],[MntFruits]]+Table1_1[[#This Row],[MntMeatProducts]]+Table1_1[[#This Row],[MntFishProducts]]+Table1_1[[#This Row],[MntSweetProducts]]+Table1_1[[#This Row],[MntGoldProds]]</f>
        <v>441</v>
      </c>
      <c r="AC1126">
        <f>Table1_1[[#This Row],[NumWebPurchases]]+Table1_1[[#This Row],[NumCatalogPurchases]]+Table1_1[[#This Row],[NumStorePurchases]]</f>
        <v>13</v>
      </c>
      <c r="AD1126">
        <f>ROUND(IF(Table1_1[[#This Row],[Total_Purchases]]=0,0,(Table1_1[[#This Row],[Total_Spend]]*(Table1_1[[#This Row],[NumWebPurchases]]/Table1_1[[#This Row],[Total_Purchases]]))),2)</f>
        <v>169.62</v>
      </c>
      <c r="AE1126">
        <f>ROUND(IF(Table1_1[[#This Row],[Total_Purchases]]=0,0,(Table1_1[[#This Row],[Total_Spend]]*(Table1_1[[#This Row],[NumStorePurchases]]/Table1_1[[#This Row],[Total_Purchases]]))),2)</f>
        <v>203.54</v>
      </c>
      <c r="AF1126">
        <f>ROUND(IF(Table1_1[[#This Row],[Total_Purchases]]=0,0,(Table1_1[[#This Row],[Total_Spend]]*(Table1_1[[#This Row],[NumCatalogPurchases]]/Table1_1[[#This Row],[Total_Purchases]]))),2)</f>
        <v>67.849999999999994</v>
      </c>
      <c r="AG11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6" s="6">
        <f ca="1">YEAR(TODAY())-B1126</f>
        <v>49</v>
      </c>
      <c r="AI11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26" t="s">
        <v>30</v>
      </c>
    </row>
    <row r="1127" spans="1:36" x14ac:dyDescent="0.3">
      <c r="A1127">
        <v>5512</v>
      </c>
      <c r="B1127">
        <v>1977</v>
      </c>
      <c r="C1127" t="s">
        <v>41</v>
      </c>
      <c r="D1127" t="s">
        <v>33</v>
      </c>
      <c r="E1127">
        <v>55842</v>
      </c>
      <c r="F1127">
        <v>0</v>
      </c>
      <c r="G1127">
        <v>1</v>
      </c>
      <c r="H1127" s="2" t="str">
        <f ca="1">TEXT(Table1_1[[#This Row],[Dt_Customer]],"yyyy-mm-dd")</f>
        <v>2014-05-23</v>
      </c>
      <c r="I1127">
        <v>19</v>
      </c>
      <c r="J1127">
        <v>451</v>
      </c>
      <c r="K1127">
        <v>0</v>
      </c>
      <c r="L1127">
        <v>39</v>
      </c>
      <c r="M1127">
        <v>0</v>
      </c>
      <c r="N1127">
        <v>4</v>
      </c>
      <c r="O1127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f>Table1_1[[#This Row],[MntWines]]+Table1_1[[#This Row],[MntFruits]]+Table1_1[[#This Row],[MntMeatProducts]]+Table1_1[[#This Row],[MntFishProducts]]+Table1_1[[#This Row],[MntSweetProducts]]+Table1_1[[#This Row],[MntGoldProds]]</f>
        <v>518</v>
      </c>
      <c r="AC1127">
        <f>Table1_1[[#This Row],[NumWebPurchases]]+Table1_1[[#This Row],[NumCatalogPurchases]]+Table1_1[[#This Row],[NumStorePurchases]]</f>
        <v>16</v>
      </c>
      <c r="AD1127">
        <f>ROUND(IF(Table1_1[[#This Row],[Total_Purchases]]=0,0,(Table1_1[[#This Row],[Total_Spend]]*(Table1_1[[#This Row],[NumWebPurchases]]/Table1_1[[#This Row],[Total_Purchases]]))),2)</f>
        <v>226.63</v>
      </c>
      <c r="AE1127">
        <f>ROUND(IF(Table1_1[[#This Row],[Total_Purchases]]=0,0,(Table1_1[[#This Row],[Total_Spend]]*(Table1_1[[#This Row],[NumStorePurchases]]/Table1_1[[#This Row],[Total_Purchases]]))),2)</f>
        <v>259</v>
      </c>
      <c r="AF1127">
        <f>ROUND(IF(Table1_1[[#This Row],[Total_Purchases]]=0,0,(Table1_1[[#This Row],[Total_Spend]]*(Table1_1[[#This Row],[NumCatalogPurchases]]/Table1_1[[#This Row],[Total_Purchases]]))),2)</f>
        <v>32.380000000000003</v>
      </c>
      <c r="AG11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27" s="6">
        <f ca="1">YEAR(TODAY())-B1127</f>
        <v>49</v>
      </c>
      <c r="AI11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27" t="s">
        <v>30</v>
      </c>
    </row>
    <row r="1128" spans="1:36" x14ac:dyDescent="0.3">
      <c r="A1128">
        <v>5513</v>
      </c>
      <c r="B1128">
        <v>1966</v>
      </c>
      <c r="C1128" t="s">
        <v>28</v>
      </c>
      <c r="D1128" t="s">
        <v>35</v>
      </c>
      <c r="E1128">
        <v>37758</v>
      </c>
      <c r="F1128">
        <v>1</v>
      </c>
      <c r="G1128">
        <v>1</v>
      </c>
      <c r="H1128" s="2" t="str">
        <f ca="1">TEXT(Table1_1[[#This Row],[Dt_Customer]],"yyyy-mm-dd")</f>
        <v>2012-10-04</v>
      </c>
      <c r="I1128">
        <v>49</v>
      </c>
      <c r="J1128">
        <v>27</v>
      </c>
      <c r="K1128">
        <v>2</v>
      </c>
      <c r="L1128">
        <v>10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1128">
        <f>Table1_1[[#This Row],[NumWebPurchases]]+Table1_1[[#This Row],[NumCatalogPurchases]]+Table1_1[[#This Row],[NumStorePurchases]]</f>
        <v>4</v>
      </c>
      <c r="AD1128">
        <f>ROUND(IF(Table1_1[[#This Row],[Total_Purchases]]=0,0,(Table1_1[[#This Row],[Total_Spend]]*(Table1_1[[#This Row],[NumWebPurchases]]/Table1_1[[#This Row],[Total_Purchases]]))),2)</f>
        <v>10</v>
      </c>
      <c r="AE1128">
        <f>ROUND(IF(Table1_1[[#This Row],[Total_Purchases]]=0,0,(Table1_1[[#This Row],[Total_Spend]]*(Table1_1[[#This Row],[NumStorePurchases]]/Table1_1[[#This Row],[Total_Purchases]]))),2)</f>
        <v>30</v>
      </c>
      <c r="AF1128">
        <f>ROUND(IF(Table1_1[[#This Row],[Total_Purchases]]=0,0,(Table1_1[[#This Row],[Total_Spend]]*(Table1_1[[#This Row],[NumCatalogPurchases]]/Table1_1[[#This Row],[Total_Purchases]]))),2)</f>
        <v>0</v>
      </c>
      <c r="AG11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8" s="6">
        <f ca="1">YEAR(TODAY())-B1128</f>
        <v>60</v>
      </c>
      <c r="AI11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28" t="s">
        <v>30</v>
      </c>
    </row>
    <row r="1129" spans="1:36" x14ac:dyDescent="0.3">
      <c r="A1129">
        <v>5517</v>
      </c>
      <c r="B1129">
        <v>1969</v>
      </c>
      <c r="C1129" t="s">
        <v>28</v>
      </c>
      <c r="D1129" t="s">
        <v>33</v>
      </c>
      <c r="E1129">
        <v>25293</v>
      </c>
      <c r="F1129">
        <v>1</v>
      </c>
      <c r="G1129">
        <v>0</v>
      </c>
      <c r="H1129" s="2" t="str">
        <f ca="1">TEXT(Table1_1[[#This Row],[Dt_Customer]],"yyyy-mm-dd")</f>
        <v>2013-09-15</v>
      </c>
      <c r="I1129">
        <v>51</v>
      </c>
      <c r="J1129">
        <v>15</v>
      </c>
      <c r="K1129">
        <v>0</v>
      </c>
      <c r="L1129">
        <v>11</v>
      </c>
      <c r="M1129">
        <v>0</v>
      </c>
      <c r="N1129">
        <v>2</v>
      </c>
      <c r="O1129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129">
        <f>Table1_1[[#This Row],[NumWebPurchases]]+Table1_1[[#This Row],[NumCatalogPurchases]]+Table1_1[[#This Row],[NumStorePurchases]]</f>
        <v>4</v>
      </c>
      <c r="AD1129">
        <f>ROUND(IF(Table1_1[[#This Row],[Total_Purchases]]=0,0,(Table1_1[[#This Row],[Total_Spend]]*(Table1_1[[#This Row],[NumWebPurchases]]/Table1_1[[#This Row],[Total_Purchases]]))),2)</f>
        <v>9.25</v>
      </c>
      <c r="AE1129">
        <f>ROUND(IF(Table1_1[[#This Row],[Total_Purchases]]=0,0,(Table1_1[[#This Row],[Total_Spend]]*(Table1_1[[#This Row],[NumStorePurchases]]/Table1_1[[#This Row],[Total_Purchases]]))),2)</f>
        <v>18.5</v>
      </c>
      <c r="AF1129">
        <f>ROUND(IF(Table1_1[[#This Row],[Total_Purchases]]=0,0,(Table1_1[[#This Row],[Total_Spend]]*(Table1_1[[#This Row],[NumCatalogPurchases]]/Table1_1[[#This Row],[Total_Purchases]]))),2)</f>
        <v>9.25</v>
      </c>
      <c r="AG11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29" s="6">
        <f ca="1">YEAR(TODAY())-B1129</f>
        <v>57</v>
      </c>
      <c r="AI11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29" t="s">
        <v>36</v>
      </c>
    </row>
    <row r="1130" spans="1:36" x14ac:dyDescent="0.3">
      <c r="A1130">
        <v>5519</v>
      </c>
      <c r="B1130">
        <v>1956</v>
      </c>
      <c r="C1130" t="s">
        <v>28</v>
      </c>
      <c r="D1130" t="s">
        <v>35</v>
      </c>
      <c r="E1130">
        <v>64090</v>
      </c>
      <c r="F1130">
        <v>0</v>
      </c>
      <c r="G1130">
        <v>1</v>
      </c>
      <c r="H1130" s="2" t="str">
        <f ca="1">TEXT(Table1_1[[#This Row],[Dt_Customer]],"yyyy-mm-dd")</f>
        <v>2013-08-07</v>
      </c>
      <c r="I1130">
        <v>8</v>
      </c>
      <c r="J1130">
        <v>316</v>
      </c>
      <c r="K1130">
        <v>58</v>
      </c>
      <c r="L1130">
        <v>161</v>
      </c>
      <c r="M1130">
        <v>76</v>
      </c>
      <c r="N1130">
        <v>51</v>
      </c>
      <c r="O1130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f>Table1_1[[#This Row],[MntWines]]+Table1_1[[#This Row],[MntFruits]]+Table1_1[[#This Row],[MntMeatProducts]]+Table1_1[[#This Row],[MntFishProducts]]+Table1_1[[#This Row],[MntSweetProducts]]+Table1_1[[#This Row],[MntGoldProds]]</f>
        <v>797</v>
      </c>
      <c r="AC1130">
        <f>Table1_1[[#This Row],[NumWebPurchases]]+Table1_1[[#This Row],[NumCatalogPurchases]]+Table1_1[[#This Row],[NumStorePurchases]]</f>
        <v>19</v>
      </c>
      <c r="AD1130">
        <f>ROUND(IF(Table1_1[[#This Row],[Total_Purchases]]=0,0,(Table1_1[[#This Row],[Total_Spend]]*(Table1_1[[#This Row],[NumWebPurchases]]/Table1_1[[#This Row],[Total_Purchases]]))),2)</f>
        <v>251.68</v>
      </c>
      <c r="AE1130">
        <f>ROUND(IF(Table1_1[[#This Row],[Total_Purchases]]=0,0,(Table1_1[[#This Row],[Total_Spend]]*(Table1_1[[#This Row],[NumStorePurchases]]/Table1_1[[#This Row],[Total_Purchases]]))),2)</f>
        <v>167.79</v>
      </c>
      <c r="AF1130">
        <f>ROUND(IF(Table1_1[[#This Row],[Total_Purchases]]=0,0,(Table1_1[[#This Row],[Total_Spend]]*(Table1_1[[#This Row],[NumCatalogPurchases]]/Table1_1[[#This Row],[Total_Purchases]]))),2)</f>
        <v>377.53</v>
      </c>
      <c r="AG11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0" s="6">
        <f ca="1">YEAR(TODAY())-B1130</f>
        <v>70</v>
      </c>
      <c r="AI11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30" t="s">
        <v>43</v>
      </c>
    </row>
    <row r="1131" spans="1:36" x14ac:dyDescent="0.3">
      <c r="A1131">
        <v>5524</v>
      </c>
      <c r="B1131">
        <v>1957</v>
      </c>
      <c r="C1131" t="s">
        <v>28</v>
      </c>
      <c r="D1131" t="s">
        <v>31</v>
      </c>
      <c r="E1131">
        <v>58138</v>
      </c>
      <c r="F1131">
        <v>0</v>
      </c>
      <c r="G1131">
        <v>0</v>
      </c>
      <c r="H1131" s="2" t="str">
        <f ca="1">TEXT(Table1_1[[#This Row],[Dt_Customer]],"yyyy-mm-dd")</f>
        <v>2012-09-04</v>
      </c>
      <c r="I1131">
        <v>58</v>
      </c>
      <c r="J1131">
        <v>635</v>
      </c>
      <c r="K1131">
        <v>88</v>
      </c>
      <c r="L1131">
        <v>546</v>
      </c>
      <c r="M1131">
        <v>172</v>
      </c>
      <c r="N1131">
        <v>88</v>
      </c>
      <c r="O1131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f>Table1_1[[#This Row],[MntWines]]+Table1_1[[#This Row],[MntFruits]]+Table1_1[[#This Row],[MntMeatProducts]]+Table1_1[[#This Row],[MntFishProducts]]+Table1_1[[#This Row],[MntSweetProducts]]+Table1_1[[#This Row],[MntGoldProds]]</f>
        <v>1617</v>
      </c>
      <c r="AC1131">
        <f>Table1_1[[#This Row],[NumWebPurchases]]+Table1_1[[#This Row],[NumCatalogPurchases]]+Table1_1[[#This Row],[NumStorePurchases]]</f>
        <v>22</v>
      </c>
      <c r="AD1131">
        <f>ROUND(IF(Table1_1[[#This Row],[Total_Purchases]]=0,0,(Table1_1[[#This Row],[Total_Spend]]*(Table1_1[[#This Row],[NumWebPurchases]]/Table1_1[[#This Row],[Total_Purchases]]))),2)</f>
        <v>588</v>
      </c>
      <c r="AE1131">
        <f>ROUND(IF(Table1_1[[#This Row],[Total_Purchases]]=0,0,(Table1_1[[#This Row],[Total_Spend]]*(Table1_1[[#This Row],[NumStorePurchases]]/Table1_1[[#This Row],[Total_Purchases]]))),2)</f>
        <v>294</v>
      </c>
      <c r="AF1131">
        <f>ROUND(IF(Table1_1[[#This Row],[Total_Purchases]]=0,0,(Table1_1[[#This Row],[Total_Spend]]*(Table1_1[[#This Row],[NumCatalogPurchases]]/Table1_1[[#This Row],[Total_Purchases]]))),2)</f>
        <v>735</v>
      </c>
      <c r="AG11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1" s="6">
        <f ca="1">YEAR(TODAY())-B1131</f>
        <v>69</v>
      </c>
      <c r="AI11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31" t="s">
        <v>34</v>
      </c>
    </row>
    <row r="1132" spans="1:36" x14ac:dyDescent="0.3">
      <c r="A1132">
        <v>5527</v>
      </c>
      <c r="B1132">
        <v>1987</v>
      </c>
      <c r="C1132" t="s">
        <v>28</v>
      </c>
      <c r="D1132" t="s">
        <v>35</v>
      </c>
      <c r="E1132">
        <v>22434</v>
      </c>
      <c r="F1132">
        <v>1</v>
      </c>
      <c r="G1132">
        <v>0</v>
      </c>
      <c r="H1132" s="2" t="str">
        <f ca="1">TEXT(Table1_1[[#This Row],[Dt_Customer]],"yyyy-mm-dd")</f>
        <v>2013-02-13</v>
      </c>
      <c r="I1132">
        <v>25</v>
      </c>
      <c r="J1132">
        <v>4</v>
      </c>
      <c r="K1132">
        <v>12</v>
      </c>
      <c r="L1132">
        <v>11</v>
      </c>
      <c r="M1132">
        <v>3</v>
      </c>
      <c r="N1132">
        <v>13</v>
      </c>
      <c r="O113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f>Table1_1[[#This Row],[MntWines]]+Table1_1[[#This Row],[MntFruits]]+Table1_1[[#This Row],[MntMeatProducts]]+Table1_1[[#This Row],[MntFishProducts]]+Table1_1[[#This Row],[MntSweetProducts]]+Table1_1[[#This Row],[MntGoldProds]]</f>
        <v>58</v>
      </c>
      <c r="AC1132">
        <f>Table1_1[[#This Row],[NumWebPurchases]]+Table1_1[[#This Row],[NumCatalogPurchases]]+Table1_1[[#This Row],[NumStorePurchases]]</f>
        <v>5</v>
      </c>
      <c r="AD1132">
        <f>ROUND(IF(Table1_1[[#This Row],[Total_Purchases]]=0,0,(Table1_1[[#This Row],[Total_Spend]]*(Table1_1[[#This Row],[NumWebPurchases]]/Table1_1[[#This Row],[Total_Purchases]]))),2)</f>
        <v>23.2</v>
      </c>
      <c r="AE1132">
        <f>ROUND(IF(Table1_1[[#This Row],[Total_Purchases]]=0,0,(Table1_1[[#This Row],[Total_Spend]]*(Table1_1[[#This Row],[NumStorePurchases]]/Table1_1[[#This Row],[Total_Purchases]]))),2)</f>
        <v>34.799999999999997</v>
      </c>
      <c r="AF1132">
        <f>ROUND(IF(Table1_1[[#This Row],[Total_Purchases]]=0,0,(Table1_1[[#This Row],[Total_Spend]]*(Table1_1[[#This Row],[NumCatalogPurchases]]/Table1_1[[#This Row],[Total_Purchases]]))),2)</f>
        <v>0</v>
      </c>
      <c r="AG11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32" s="6">
        <f ca="1">YEAR(TODAY())-B1132</f>
        <v>39</v>
      </c>
      <c r="AI11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32" t="s">
        <v>30</v>
      </c>
    </row>
    <row r="1133" spans="1:36" x14ac:dyDescent="0.3">
      <c r="A1133">
        <v>5529</v>
      </c>
      <c r="B1133">
        <v>1946</v>
      </c>
      <c r="C1133" t="s">
        <v>37</v>
      </c>
      <c r="D1133" t="s">
        <v>35</v>
      </c>
      <c r="E1133">
        <v>64014</v>
      </c>
      <c r="F1133">
        <v>2</v>
      </c>
      <c r="G1133">
        <v>1</v>
      </c>
      <c r="H1133" s="2" t="str">
        <f ca="1">TEXT(Table1_1[[#This Row],[Dt_Customer]],"yyyy-mm-dd")</f>
        <v>2014-06-10</v>
      </c>
      <c r="I1133">
        <v>56</v>
      </c>
      <c r="J1133">
        <v>406</v>
      </c>
      <c r="K1133">
        <v>0</v>
      </c>
      <c r="L1133">
        <v>30</v>
      </c>
      <c r="M1133">
        <v>0</v>
      </c>
      <c r="N1133">
        <v>0</v>
      </c>
      <c r="O1133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f>Table1_1[[#This Row],[MntWines]]+Table1_1[[#This Row],[MntFruits]]+Table1_1[[#This Row],[MntMeatProducts]]+Table1_1[[#This Row],[MntFishProducts]]+Table1_1[[#This Row],[MntSweetProducts]]+Table1_1[[#This Row],[MntGoldProds]]</f>
        <v>444</v>
      </c>
      <c r="AC1133">
        <f>Table1_1[[#This Row],[NumWebPurchases]]+Table1_1[[#This Row],[NumCatalogPurchases]]+Table1_1[[#This Row],[NumStorePurchases]]</f>
        <v>15</v>
      </c>
      <c r="AD1133">
        <f>ROUND(IF(Table1_1[[#This Row],[Total_Purchases]]=0,0,(Table1_1[[#This Row],[Total_Spend]]*(Table1_1[[#This Row],[NumWebPurchases]]/Table1_1[[#This Row],[Total_Purchases]]))),2)</f>
        <v>236.8</v>
      </c>
      <c r="AE1133">
        <f>ROUND(IF(Table1_1[[#This Row],[Total_Purchases]]=0,0,(Table1_1[[#This Row],[Total_Spend]]*(Table1_1[[#This Row],[NumStorePurchases]]/Table1_1[[#This Row],[Total_Purchases]]))),2)</f>
        <v>148</v>
      </c>
      <c r="AF1133">
        <f>ROUND(IF(Table1_1[[#This Row],[Total_Purchases]]=0,0,(Table1_1[[#This Row],[Total_Spend]]*(Table1_1[[#This Row],[NumCatalogPurchases]]/Table1_1[[#This Row],[Total_Purchases]]))),2)</f>
        <v>59.2</v>
      </c>
      <c r="AG11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3" s="6">
        <f ca="1">YEAR(TODAY())-B1133</f>
        <v>80</v>
      </c>
      <c r="AI11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33" t="s">
        <v>32</v>
      </c>
    </row>
    <row r="1134" spans="1:36" x14ac:dyDescent="0.3">
      <c r="A1134">
        <v>5534</v>
      </c>
      <c r="B1134">
        <v>1975</v>
      </c>
      <c r="C1134" t="s">
        <v>41</v>
      </c>
      <c r="D1134" t="s">
        <v>33</v>
      </c>
      <c r="E1134">
        <v>47808</v>
      </c>
      <c r="F1134">
        <v>0</v>
      </c>
      <c r="G1134">
        <v>1</v>
      </c>
      <c r="H1134" s="2" t="str">
        <f ca="1">TEXT(Table1_1[[#This Row],[Dt_Customer]],"yyyy-mm-dd")</f>
        <v>2013-10-20</v>
      </c>
      <c r="I1134">
        <v>30</v>
      </c>
      <c r="J1134">
        <v>123</v>
      </c>
      <c r="K1134">
        <v>1</v>
      </c>
      <c r="L1134">
        <v>26</v>
      </c>
      <c r="M1134">
        <v>2</v>
      </c>
      <c r="N1134">
        <v>0</v>
      </c>
      <c r="O1134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f>Table1_1[[#This Row],[MntWines]]+Table1_1[[#This Row],[MntFruits]]+Table1_1[[#This Row],[MntMeatProducts]]+Table1_1[[#This Row],[MntFishProducts]]+Table1_1[[#This Row],[MntSweetProducts]]+Table1_1[[#This Row],[MntGoldProds]]</f>
        <v>224</v>
      </c>
      <c r="AC1134">
        <f>Table1_1[[#This Row],[NumWebPurchases]]+Table1_1[[#This Row],[NumCatalogPurchases]]+Table1_1[[#This Row],[NumStorePurchases]]</f>
        <v>8</v>
      </c>
      <c r="AD1134">
        <f>ROUND(IF(Table1_1[[#This Row],[Total_Purchases]]=0,0,(Table1_1[[#This Row],[Total_Spend]]*(Table1_1[[#This Row],[NumWebPurchases]]/Table1_1[[#This Row],[Total_Purchases]]))),2)</f>
        <v>84</v>
      </c>
      <c r="AE1134">
        <f>ROUND(IF(Table1_1[[#This Row],[Total_Purchases]]=0,0,(Table1_1[[#This Row],[Total_Spend]]*(Table1_1[[#This Row],[NumStorePurchases]]/Table1_1[[#This Row],[Total_Purchases]]))),2)</f>
        <v>84</v>
      </c>
      <c r="AF1134">
        <f>ROUND(IF(Table1_1[[#This Row],[Total_Purchases]]=0,0,(Table1_1[[#This Row],[Total_Spend]]*(Table1_1[[#This Row],[NumCatalogPurchases]]/Table1_1[[#This Row],[Total_Purchases]]))),2)</f>
        <v>56</v>
      </c>
      <c r="AG11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34" s="6">
        <f ca="1">YEAR(TODAY())-B1134</f>
        <v>51</v>
      </c>
      <c r="AI11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34" t="s">
        <v>30</v>
      </c>
    </row>
    <row r="1135" spans="1:36" x14ac:dyDescent="0.3">
      <c r="A1135">
        <v>5536</v>
      </c>
      <c r="B1135">
        <v>1959</v>
      </c>
      <c r="C1135" t="s">
        <v>28</v>
      </c>
      <c r="D1135" t="s">
        <v>35</v>
      </c>
      <c r="E1135">
        <v>87771</v>
      </c>
      <c r="F1135">
        <v>0</v>
      </c>
      <c r="G1135">
        <v>1</v>
      </c>
      <c r="H1135" s="2" t="str">
        <f ca="1">TEXT(Table1_1[[#This Row],[Dt_Customer]],"yyyy-mm-dd")</f>
        <v>2013-05-22</v>
      </c>
      <c r="I1135">
        <v>61</v>
      </c>
      <c r="J1135">
        <v>1492</v>
      </c>
      <c r="K1135">
        <v>38</v>
      </c>
      <c r="L1135">
        <v>287</v>
      </c>
      <c r="M1135">
        <v>50</v>
      </c>
      <c r="N1135">
        <v>57</v>
      </c>
      <c r="O1135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0</v>
      </c>
      <c r="AB1135">
        <f>Table1_1[[#This Row],[MntWines]]+Table1_1[[#This Row],[MntFruits]]+Table1_1[[#This Row],[MntMeatProducts]]+Table1_1[[#This Row],[MntFishProducts]]+Table1_1[[#This Row],[MntSweetProducts]]+Table1_1[[#This Row],[MntGoldProds]]</f>
        <v>1957</v>
      </c>
      <c r="AC1135">
        <f>Table1_1[[#This Row],[NumWebPurchases]]+Table1_1[[#This Row],[NumCatalogPurchases]]+Table1_1[[#This Row],[NumStorePurchases]]</f>
        <v>19</v>
      </c>
      <c r="AD1135">
        <f>ROUND(IF(Table1_1[[#This Row],[Total_Purchases]]=0,0,(Table1_1[[#This Row],[Total_Spend]]*(Table1_1[[#This Row],[NumWebPurchases]]/Table1_1[[#This Row],[Total_Purchases]]))),2)</f>
        <v>515</v>
      </c>
      <c r="AE1135">
        <f>ROUND(IF(Table1_1[[#This Row],[Total_Purchases]]=0,0,(Table1_1[[#This Row],[Total_Spend]]*(Table1_1[[#This Row],[NumStorePurchases]]/Table1_1[[#This Row],[Total_Purchases]]))),2)</f>
        <v>412</v>
      </c>
      <c r="AF1135">
        <f>ROUND(IF(Table1_1[[#This Row],[Total_Purchases]]=0,0,(Table1_1[[#This Row],[Total_Spend]]*(Table1_1[[#This Row],[NumCatalogPurchases]]/Table1_1[[#This Row],[Total_Purchases]]))),2)</f>
        <v>1030</v>
      </c>
      <c r="AG11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5" s="6">
        <f ca="1">YEAR(TODAY())-B1135</f>
        <v>67</v>
      </c>
      <c r="AI11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35" t="s">
        <v>32</v>
      </c>
    </row>
    <row r="1136" spans="1:36" x14ac:dyDescent="0.3">
      <c r="A1136">
        <v>5538</v>
      </c>
      <c r="B1136">
        <v>1975</v>
      </c>
      <c r="C1136" t="s">
        <v>28</v>
      </c>
      <c r="D1136" t="s">
        <v>29</v>
      </c>
      <c r="E1136">
        <v>83829</v>
      </c>
      <c r="F1136">
        <v>0</v>
      </c>
      <c r="G1136">
        <v>0</v>
      </c>
      <c r="H1136" s="2" t="str">
        <f ca="1">TEXT(Table1_1[[#This Row],[Dt_Customer]],"yyyy-mm-dd")</f>
        <v>2013-10-08</v>
      </c>
      <c r="I1136">
        <v>78</v>
      </c>
      <c r="J1136">
        <v>897</v>
      </c>
      <c r="K1136">
        <v>161</v>
      </c>
      <c r="L1136">
        <v>430</v>
      </c>
      <c r="M1136">
        <v>186</v>
      </c>
      <c r="N1136">
        <v>161</v>
      </c>
      <c r="O1136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1</v>
      </c>
      <c r="AA1136">
        <v>0</v>
      </c>
      <c r="AB1136">
        <f>Table1_1[[#This Row],[MntWines]]+Table1_1[[#This Row],[MntFruits]]+Table1_1[[#This Row],[MntMeatProducts]]+Table1_1[[#This Row],[MntFishProducts]]+Table1_1[[#This Row],[MntSweetProducts]]+Table1_1[[#This Row],[MntGoldProds]]</f>
        <v>1862</v>
      </c>
      <c r="AC1136">
        <f>Table1_1[[#This Row],[NumWebPurchases]]+Table1_1[[#This Row],[NumCatalogPurchases]]+Table1_1[[#This Row],[NumStorePurchases]]</f>
        <v>17</v>
      </c>
      <c r="AD1136">
        <f>ROUND(IF(Table1_1[[#This Row],[Total_Purchases]]=0,0,(Table1_1[[#This Row],[Total_Spend]]*(Table1_1[[#This Row],[NumWebPurchases]]/Table1_1[[#This Row],[Total_Purchases]]))),2)</f>
        <v>438.12</v>
      </c>
      <c r="AE1136">
        <f>ROUND(IF(Table1_1[[#This Row],[Total_Purchases]]=0,0,(Table1_1[[#This Row],[Total_Spend]]*(Table1_1[[#This Row],[NumStorePurchases]]/Table1_1[[#This Row],[Total_Purchases]]))),2)</f>
        <v>657.18</v>
      </c>
      <c r="AF1136">
        <f>ROUND(IF(Table1_1[[#This Row],[Total_Purchases]]=0,0,(Table1_1[[#This Row],[Total_Spend]]*(Table1_1[[#This Row],[NumCatalogPurchases]]/Table1_1[[#This Row],[Total_Purchases]]))),2)</f>
        <v>766.71</v>
      </c>
      <c r="AG11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6" s="6">
        <f ca="1">YEAR(TODAY())-B1136</f>
        <v>51</v>
      </c>
      <c r="AI11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36" t="s">
        <v>30</v>
      </c>
    </row>
    <row r="1137" spans="1:36" x14ac:dyDescent="0.3">
      <c r="A1137">
        <v>5543</v>
      </c>
      <c r="B1137">
        <v>1966</v>
      </c>
      <c r="C1137" t="s">
        <v>28</v>
      </c>
      <c r="D1137" t="s">
        <v>35</v>
      </c>
      <c r="E1137">
        <v>57811</v>
      </c>
      <c r="F1137">
        <v>0</v>
      </c>
      <c r="G1137">
        <v>1</v>
      </c>
      <c r="H1137" s="2" t="str">
        <f ca="1">TEXT(Table1_1[[#This Row],[Dt_Customer]],"yyyy-mm-dd")</f>
        <v>2013-06-24</v>
      </c>
      <c r="I1137">
        <v>49</v>
      </c>
      <c r="J1137">
        <v>545</v>
      </c>
      <c r="K1137">
        <v>7</v>
      </c>
      <c r="L1137">
        <v>114</v>
      </c>
      <c r="M1137">
        <v>37</v>
      </c>
      <c r="N1137">
        <v>21</v>
      </c>
      <c r="O1137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f>Table1_1[[#This Row],[MntWines]]+Table1_1[[#This Row],[MntFruits]]+Table1_1[[#This Row],[MntMeatProducts]]+Table1_1[[#This Row],[MntFishProducts]]+Table1_1[[#This Row],[MntSweetProducts]]+Table1_1[[#This Row],[MntGoldProds]]</f>
        <v>802</v>
      </c>
      <c r="AC1137">
        <f>Table1_1[[#This Row],[NumWebPurchases]]+Table1_1[[#This Row],[NumCatalogPurchases]]+Table1_1[[#This Row],[NumStorePurchases]]</f>
        <v>20</v>
      </c>
      <c r="AD1137">
        <f>ROUND(IF(Table1_1[[#This Row],[Total_Purchases]]=0,0,(Table1_1[[#This Row],[Total_Spend]]*(Table1_1[[#This Row],[NumWebPurchases]]/Table1_1[[#This Row],[Total_Purchases]]))),2)</f>
        <v>280.7</v>
      </c>
      <c r="AE1137">
        <f>ROUND(IF(Table1_1[[#This Row],[Total_Purchases]]=0,0,(Table1_1[[#This Row],[Total_Spend]]*(Table1_1[[#This Row],[NumStorePurchases]]/Table1_1[[#This Row],[Total_Purchases]]))),2)</f>
        <v>441.1</v>
      </c>
      <c r="AF1137">
        <f>ROUND(IF(Table1_1[[#This Row],[Total_Purchases]]=0,0,(Table1_1[[#This Row],[Total_Spend]]*(Table1_1[[#This Row],[NumCatalogPurchases]]/Table1_1[[#This Row],[Total_Purchases]]))),2)</f>
        <v>80.2</v>
      </c>
      <c r="AG11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7" s="6">
        <f ca="1">YEAR(TODAY())-B1137</f>
        <v>60</v>
      </c>
      <c r="AI11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37" t="s">
        <v>30</v>
      </c>
    </row>
    <row r="1138" spans="1:36" x14ac:dyDescent="0.3">
      <c r="A1138">
        <v>5544</v>
      </c>
      <c r="B1138">
        <v>1970</v>
      </c>
      <c r="C1138" t="s">
        <v>28</v>
      </c>
      <c r="D1138" t="s">
        <v>31</v>
      </c>
      <c r="E1138">
        <v>67384</v>
      </c>
      <c r="F1138">
        <v>0</v>
      </c>
      <c r="G1138">
        <v>1</v>
      </c>
      <c r="H1138" s="2" t="str">
        <f ca="1">TEXT(Table1_1[[#This Row],[Dt_Customer]],"yyyy-mm-dd")</f>
        <v>2012-11-10</v>
      </c>
      <c r="I1138">
        <v>32</v>
      </c>
      <c r="J1138">
        <v>957</v>
      </c>
      <c r="K1138">
        <v>40</v>
      </c>
      <c r="L1138">
        <v>175</v>
      </c>
      <c r="M1138">
        <v>158</v>
      </c>
      <c r="N1138">
        <v>53</v>
      </c>
      <c r="O1138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f>Table1_1[[#This Row],[MntWines]]+Table1_1[[#This Row],[MntFruits]]+Table1_1[[#This Row],[MntMeatProducts]]+Table1_1[[#This Row],[MntFishProducts]]+Table1_1[[#This Row],[MntSweetProducts]]+Table1_1[[#This Row],[MntGoldProds]]</f>
        <v>1490</v>
      </c>
      <c r="AC1138">
        <f>Table1_1[[#This Row],[NumWebPurchases]]+Table1_1[[#This Row],[NumCatalogPurchases]]+Table1_1[[#This Row],[NumStorePurchases]]</f>
        <v>20</v>
      </c>
      <c r="AD1138">
        <f>ROUND(IF(Table1_1[[#This Row],[Total_Purchases]]=0,0,(Table1_1[[#This Row],[Total_Spend]]*(Table1_1[[#This Row],[NumWebPurchases]]/Table1_1[[#This Row],[Total_Purchases]]))),2)</f>
        <v>521.5</v>
      </c>
      <c r="AE1138">
        <f>ROUND(IF(Table1_1[[#This Row],[Total_Purchases]]=0,0,(Table1_1[[#This Row],[Total_Spend]]*(Table1_1[[#This Row],[NumStorePurchases]]/Table1_1[[#This Row],[Total_Purchases]]))),2)</f>
        <v>372.5</v>
      </c>
      <c r="AF1138">
        <f>ROUND(IF(Table1_1[[#This Row],[Total_Purchases]]=0,0,(Table1_1[[#This Row],[Total_Spend]]*(Table1_1[[#This Row],[NumCatalogPurchases]]/Table1_1[[#This Row],[Total_Purchases]]))),2)</f>
        <v>596</v>
      </c>
      <c r="AG11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8" s="6">
        <f ca="1">YEAR(TODAY())-B1138</f>
        <v>56</v>
      </c>
      <c r="AI11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38" t="s">
        <v>30</v>
      </c>
    </row>
    <row r="1139" spans="1:36" x14ac:dyDescent="0.3">
      <c r="A1139">
        <v>5545</v>
      </c>
      <c r="B1139">
        <v>1972</v>
      </c>
      <c r="C1139" t="s">
        <v>37</v>
      </c>
      <c r="D1139" t="s">
        <v>33</v>
      </c>
      <c r="E1139">
        <v>78075</v>
      </c>
      <c r="F1139">
        <v>0</v>
      </c>
      <c r="G1139">
        <v>0</v>
      </c>
      <c r="H1139" s="2" t="str">
        <f ca="1">TEXT(Table1_1[[#This Row],[Dt_Customer]],"yyyy-mm-dd")</f>
        <v>2014-04-05</v>
      </c>
      <c r="I1139">
        <v>72</v>
      </c>
      <c r="J1139">
        <v>572</v>
      </c>
      <c r="K1139">
        <v>8</v>
      </c>
      <c r="L1139">
        <v>259</v>
      </c>
      <c r="M1139">
        <v>34</v>
      </c>
      <c r="N1139">
        <v>35</v>
      </c>
      <c r="O1139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f>Table1_1[[#This Row],[MntWines]]+Table1_1[[#This Row],[MntFruits]]+Table1_1[[#This Row],[MntMeatProducts]]+Table1_1[[#This Row],[MntFishProducts]]+Table1_1[[#This Row],[MntSweetProducts]]+Table1_1[[#This Row],[MntGoldProds]]</f>
        <v>988</v>
      </c>
      <c r="AC1139">
        <f>Table1_1[[#This Row],[NumWebPurchases]]+Table1_1[[#This Row],[NumCatalogPurchases]]+Table1_1[[#This Row],[NumStorePurchases]]</f>
        <v>13</v>
      </c>
      <c r="AD1139">
        <f>ROUND(IF(Table1_1[[#This Row],[Total_Purchases]]=0,0,(Table1_1[[#This Row],[Total_Spend]]*(Table1_1[[#This Row],[NumWebPurchases]]/Table1_1[[#This Row],[Total_Purchases]]))),2)</f>
        <v>228</v>
      </c>
      <c r="AE1139">
        <f>ROUND(IF(Table1_1[[#This Row],[Total_Purchases]]=0,0,(Table1_1[[#This Row],[Total_Spend]]*(Table1_1[[#This Row],[NumStorePurchases]]/Table1_1[[#This Row],[Total_Purchases]]))),2)</f>
        <v>380</v>
      </c>
      <c r="AF1139">
        <f>ROUND(IF(Table1_1[[#This Row],[Total_Purchases]]=0,0,(Table1_1[[#This Row],[Total_Spend]]*(Table1_1[[#This Row],[NumCatalogPurchases]]/Table1_1[[#This Row],[Total_Purchases]]))),2)</f>
        <v>380</v>
      </c>
      <c r="AG11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39" s="6">
        <f ca="1">YEAR(TODAY())-B1139</f>
        <v>54</v>
      </c>
      <c r="AI11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39" t="s">
        <v>30</v>
      </c>
    </row>
    <row r="1140" spans="1:36" x14ac:dyDescent="0.3">
      <c r="A1140">
        <v>5547</v>
      </c>
      <c r="B1140">
        <v>1982</v>
      </c>
      <c r="C1140" t="s">
        <v>37</v>
      </c>
      <c r="D1140" t="s">
        <v>33</v>
      </c>
      <c r="E1140">
        <v>84169</v>
      </c>
      <c r="F1140">
        <v>0</v>
      </c>
      <c r="G1140">
        <v>0</v>
      </c>
      <c r="H1140" s="2" t="str">
        <f ca="1">TEXT(Table1_1[[#This Row],[Dt_Customer]],"yyyy-mm-dd")</f>
        <v>2013-08-07</v>
      </c>
      <c r="I1140">
        <v>9</v>
      </c>
      <c r="J1140">
        <v>1478</v>
      </c>
      <c r="K1140">
        <v>19</v>
      </c>
      <c r="L1140">
        <v>403</v>
      </c>
      <c r="M1140">
        <v>0</v>
      </c>
      <c r="N1140">
        <v>19</v>
      </c>
      <c r="O1140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f>Table1_1[[#This Row],[MntWines]]+Table1_1[[#This Row],[MntFruits]]+Table1_1[[#This Row],[MntMeatProducts]]+Table1_1[[#This Row],[MntFishProducts]]+Table1_1[[#This Row],[MntSweetProducts]]+Table1_1[[#This Row],[MntGoldProds]]</f>
        <v>1919</v>
      </c>
      <c r="AC1140">
        <f>Table1_1[[#This Row],[NumWebPurchases]]+Table1_1[[#This Row],[NumCatalogPurchases]]+Table1_1[[#This Row],[NumStorePurchases]]</f>
        <v>19</v>
      </c>
      <c r="AD1140">
        <f>ROUND(IF(Table1_1[[#This Row],[Total_Purchases]]=0,0,(Table1_1[[#This Row],[Total_Spend]]*(Table1_1[[#This Row],[NumWebPurchases]]/Table1_1[[#This Row],[Total_Purchases]]))),2)</f>
        <v>707</v>
      </c>
      <c r="AE1140">
        <f>ROUND(IF(Table1_1[[#This Row],[Total_Purchases]]=0,0,(Table1_1[[#This Row],[Total_Spend]]*(Table1_1[[#This Row],[NumStorePurchases]]/Table1_1[[#This Row],[Total_Purchases]]))),2)</f>
        <v>606</v>
      </c>
      <c r="AF1140">
        <f>ROUND(IF(Table1_1[[#This Row],[Total_Purchases]]=0,0,(Table1_1[[#This Row],[Total_Spend]]*(Table1_1[[#This Row],[NumCatalogPurchases]]/Table1_1[[#This Row],[Total_Purchases]]))),2)</f>
        <v>606</v>
      </c>
      <c r="AG11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40" s="6">
        <f ca="1">YEAR(TODAY())-B1140</f>
        <v>44</v>
      </c>
      <c r="AI11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40" t="s">
        <v>30</v>
      </c>
    </row>
    <row r="1141" spans="1:36" x14ac:dyDescent="0.3">
      <c r="A1141">
        <v>5552</v>
      </c>
      <c r="B1141">
        <v>1963</v>
      </c>
      <c r="C1141" t="s">
        <v>41</v>
      </c>
      <c r="D1141" t="s">
        <v>29</v>
      </c>
      <c r="E1141">
        <v>48721</v>
      </c>
      <c r="F1141">
        <v>1</v>
      </c>
      <c r="G1141">
        <v>1</v>
      </c>
      <c r="H1141" s="2" t="str">
        <f ca="1">TEXT(Table1_1[[#This Row],[Dt_Customer]],"yyyy-mm-dd")</f>
        <v>2013-05-13</v>
      </c>
      <c r="I1141">
        <v>50</v>
      </c>
      <c r="J1141">
        <v>81</v>
      </c>
      <c r="K1141">
        <v>18</v>
      </c>
      <c r="L1141">
        <v>113</v>
      </c>
      <c r="M1141">
        <v>47</v>
      </c>
      <c r="N1141">
        <v>13</v>
      </c>
      <c r="O1141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f>Table1_1[[#This Row],[MntWines]]+Table1_1[[#This Row],[MntFruits]]+Table1_1[[#This Row],[MntMeatProducts]]+Table1_1[[#This Row],[MntFishProducts]]+Table1_1[[#This Row],[MntSweetProducts]]+Table1_1[[#This Row],[MntGoldProds]]</f>
        <v>293</v>
      </c>
      <c r="AC1141">
        <f>Table1_1[[#This Row],[NumWebPurchases]]+Table1_1[[#This Row],[NumCatalogPurchases]]+Table1_1[[#This Row],[NumStorePurchases]]</f>
        <v>11</v>
      </c>
      <c r="AD1141">
        <f>ROUND(IF(Table1_1[[#This Row],[Total_Purchases]]=0,0,(Table1_1[[#This Row],[Total_Spend]]*(Table1_1[[#This Row],[NumWebPurchases]]/Table1_1[[#This Row],[Total_Purchases]]))),2)</f>
        <v>106.55</v>
      </c>
      <c r="AE1141">
        <f>ROUND(IF(Table1_1[[#This Row],[Total_Purchases]]=0,0,(Table1_1[[#This Row],[Total_Spend]]*(Table1_1[[#This Row],[NumStorePurchases]]/Table1_1[[#This Row],[Total_Purchases]]))),2)</f>
        <v>133.18</v>
      </c>
      <c r="AF1141">
        <f>ROUND(IF(Table1_1[[#This Row],[Total_Purchases]]=0,0,(Table1_1[[#This Row],[Total_Spend]]*(Table1_1[[#This Row],[NumCatalogPurchases]]/Table1_1[[#This Row],[Total_Purchases]]))),2)</f>
        <v>53.27</v>
      </c>
      <c r="AG11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41" s="6">
        <f ca="1">YEAR(TODAY())-B1141</f>
        <v>63</v>
      </c>
      <c r="AI11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41" t="s">
        <v>43</v>
      </c>
    </row>
    <row r="1142" spans="1:36" x14ac:dyDescent="0.3">
      <c r="A1142">
        <v>5555</v>
      </c>
      <c r="B1142">
        <v>1975</v>
      </c>
      <c r="C1142" t="s">
        <v>28</v>
      </c>
      <c r="D1142" t="s">
        <v>29</v>
      </c>
      <c r="E1142">
        <v>153924</v>
      </c>
      <c r="F1142">
        <v>0</v>
      </c>
      <c r="G1142">
        <v>0</v>
      </c>
      <c r="H1142" s="2" t="str">
        <f ca="1">TEXT(Table1_1[[#This Row],[Dt_Customer]],"yyyy-mm-dd")</f>
        <v>2014-02-07</v>
      </c>
      <c r="I1142">
        <v>81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f>Table1_1[[#This Row],[MntWines]]+Table1_1[[#This Row],[MntFruits]]+Table1_1[[#This Row],[MntMeatProducts]]+Table1_1[[#This Row],[MntFishProducts]]+Table1_1[[#This Row],[MntSweetProducts]]+Table1_1[[#This Row],[MntGoldProds]]</f>
        <v>6</v>
      </c>
      <c r="AC1142">
        <f>Table1_1[[#This Row],[NumWebPurchases]]+Table1_1[[#This Row],[NumCatalogPurchases]]+Table1_1[[#This Row],[NumStorePurchases]]</f>
        <v>0</v>
      </c>
      <c r="AD1142">
        <f>ROUND(IF(Table1_1[[#This Row],[Total_Purchases]]=0,0,(Table1_1[[#This Row],[Total_Spend]]*(Table1_1[[#This Row],[NumWebPurchases]]/Table1_1[[#This Row],[Total_Purchases]]))),2)</f>
        <v>0</v>
      </c>
      <c r="AE1142">
        <f>ROUND(IF(Table1_1[[#This Row],[Total_Purchases]]=0,0,(Table1_1[[#This Row],[Total_Spend]]*(Table1_1[[#This Row],[NumStorePurchases]]/Table1_1[[#This Row],[Total_Purchases]]))),2)</f>
        <v>0</v>
      </c>
      <c r="AF1142">
        <f>ROUND(IF(Table1_1[[#This Row],[Total_Purchases]]=0,0,(Table1_1[[#This Row],[Total_Spend]]*(Table1_1[[#This Row],[NumCatalogPurchases]]/Table1_1[[#This Row],[Total_Purchases]]))),2)</f>
        <v>0</v>
      </c>
      <c r="AG1142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1142" s="6">
        <f ca="1">YEAR(TODAY())-B1142</f>
        <v>51</v>
      </c>
      <c r="AI11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42" t="s">
        <v>30</v>
      </c>
    </row>
    <row r="1143" spans="1:36" x14ac:dyDescent="0.3">
      <c r="A1143">
        <v>5558</v>
      </c>
      <c r="B1143">
        <v>1954</v>
      </c>
      <c r="C1143" t="s">
        <v>37</v>
      </c>
      <c r="D1143" t="s">
        <v>31</v>
      </c>
      <c r="E1143">
        <v>90933</v>
      </c>
      <c r="F1143">
        <v>0</v>
      </c>
      <c r="G1143">
        <v>0</v>
      </c>
      <c r="H1143" s="2" t="str">
        <f ca="1">TEXT(Table1_1[[#This Row],[Dt_Customer]],"yyyy-mm-dd")</f>
        <v>2014-03-31</v>
      </c>
      <c r="I1143">
        <v>90</v>
      </c>
      <c r="J1143">
        <v>1020</v>
      </c>
      <c r="K1143">
        <v>31</v>
      </c>
      <c r="L1143">
        <v>430</v>
      </c>
      <c r="M1143">
        <v>62</v>
      </c>
      <c r="N1143">
        <v>63</v>
      </c>
      <c r="O1143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f>Table1_1[[#This Row],[MntWines]]+Table1_1[[#This Row],[MntFruits]]+Table1_1[[#This Row],[MntMeatProducts]]+Table1_1[[#This Row],[MntFishProducts]]+Table1_1[[#This Row],[MntSweetProducts]]+Table1_1[[#This Row],[MntGoldProds]]</f>
        <v>1685</v>
      </c>
      <c r="AC1143">
        <f>Table1_1[[#This Row],[NumWebPurchases]]+Table1_1[[#This Row],[NumCatalogPurchases]]+Table1_1[[#This Row],[NumStorePurchases]]</f>
        <v>14</v>
      </c>
      <c r="AD1143">
        <f>ROUND(IF(Table1_1[[#This Row],[Total_Purchases]]=0,0,(Table1_1[[#This Row],[Total_Spend]]*(Table1_1[[#This Row],[NumWebPurchases]]/Table1_1[[#This Row],[Total_Purchases]]))),2)</f>
        <v>481.43</v>
      </c>
      <c r="AE1143">
        <f>ROUND(IF(Table1_1[[#This Row],[Total_Purchases]]=0,0,(Table1_1[[#This Row],[Total_Spend]]*(Table1_1[[#This Row],[NumStorePurchases]]/Table1_1[[#This Row],[Total_Purchases]]))),2)</f>
        <v>481.43</v>
      </c>
      <c r="AF1143">
        <f>ROUND(IF(Table1_1[[#This Row],[Total_Purchases]]=0,0,(Table1_1[[#This Row],[Total_Spend]]*(Table1_1[[#This Row],[NumCatalogPurchases]]/Table1_1[[#This Row],[Total_Purchases]]))),2)</f>
        <v>722.14</v>
      </c>
      <c r="AG11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43" s="6">
        <f ca="1">YEAR(TODAY())-B1143</f>
        <v>72</v>
      </c>
      <c r="AI11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43" t="s">
        <v>30</v>
      </c>
    </row>
    <row r="1144" spans="1:36" x14ac:dyDescent="0.3">
      <c r="A1144">
        <v>5562</v>
      </c>
      <c r="B1144">
        <v>1974</v>
      </c>
      <c r="C1144" t="s">
        <v>28</v>
      </c>
      <c r="D1144" t="s">
        <v>33</v>
      </c>
      <c r="E1144">
        <v>60093</v>
      </c>
      <c r="F1144">
        <v>0</v>
      </c>
      <c r="G1144">
        <v>1</v>
      </c>
      <c r="H1144" s="2" t="str">
        <f ca="1">TEXT(Table1_1[[#This Row],[Dt_Customer]],"yyyy-mm-dd")</f>
        <v>2013-06-26</v>
      </c>
      <c r="I1144">
        <v>92</v>
      </c>
      <c r="J1144">
        <v>502</v>
      </c>
      <c r="K1144">
        <v>12</v>
      </c>
      <c r="L1144">
        <v>109</v>
      </c>
      <c r="M1144">
        <v>16</v>
      </c>
      <c r="N1144">
        <v>6</v>
      </c>
      <c r="O1144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>Table1_1[[#This Row],[MntWines]]+Table1_1[[#This Row],[MntFruits]]+Table1_1[[#This Row],[MntMeatProducts]]+Table1_1[[#This Row],[MntFishProducts]]+Table1_1[[#This Row],[MntSweetProducts]]+Table1_1[[#This Row],[MntGoldProds]]</f>
        <v>735</v>
      </c>
      <c r="AC1144">
        <f>Table1_1[[#This Row],[NumWebPurchases]]+Table1_1[[#This Row],[NumCatalogPurchases]]+Table1_1[[#This Row],[NumStorePurchases]]</f>
        <v>19</v>
      </c>
      <c r="AD1144">
        <f>ROUND(IF(Table1_1[[#This Row],[Total_Purchases]]=0,0,(Table1_1[[#This Row],[Total_Spend]]*(Table1_1[[#This Row],[NumWebPurchases]]/Table1_1[[#This Row],[Total_Purchases]]))),2)</f>
        <v>270.79000000000002</v>
      </c>
      <c r="AE1144">
        <f>ROUND(IF(Table1_1[[#This Row],[Total_Purchases]]=0,0,(Table1_1[[#This Row],[Total_Spend]]*(Table1_1[[#This Row],[NumStorePurchases]]/Table1_1[[#This Row],[Total_Purchases]]))),2)</f>
        <v>386.84</v>
      </c>
      <c r="AF1144">
        <f>ROUND(IF(Table1_1[[#This Row],[Total_Purchases]]=0,0,(Table1_1[[#This Row],[Total_Spend]]*(Table1_1[[#This Row],[NumCatalogPurchases]]/Table1_1[[#This Row],[Total_Purchases]]))),2)</f>
        <v>77.37</v>
      </c>
      <c r="AG11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44" s="6">
        <f ca="1">YEAR(TODAY())-B1144</f>
        <v>52</v>
      </c>
      <c r="AI11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44" t="s">
        <v>30</v>
      </c>
    </row>
    <row r="1145" spans="1:36" x14ac:dyDescent="0.3">
      <c r="A1145">
        <v>5564</v>
      </c>
      <c r="B1145">
        <v>1969</v>
      </c>
      <c r="C1145" t="s">
        <v>28</v>
      </c>
      <c r="D1145" t="s">
        <v>35</v>
      </c>
      <c r="E1145">
        <v>62882</v>
      </c>
      <c r="F1145">
        <v>0</v>
      </c>
      <c r="G1145">
        <v>1</v>
      </c>
      <c r="H1145" s="2" t="str">
        <f ca="1">TEXT(Table1_1[[#This Row],[Dt_Customer]],"yyyy-mm-dd")</f>
        <v>2012-08-09</v>
      </c>
      <c r="I1145">
        <v>26</v>
      </c>
      <c r="J1145">
        <v>509</v>
      </c>
      <c r="K1145">
        <v>133</v>
      </c>
      <c r="L1145">
        <v>497</v>
      </c>
      <c r="M1145">
        <v>78</v>
      </c>
      <c r="N1145">
        <v>24</v>
      </c>
      <c r="O1145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f>Table1_1[[#This Row],[MntWines]]+Table1_1[[#This Row],[MntFruits]]+Table1_1[[#This Row],[MntMeatProducts]]+Table1_1[[#This Row],[MntFishProducts]]+Table1_1[[#This Row],[MntSweetProducts]]+Table1_1[[#This Row],[MntGoldProds]]</f>
        <v>1338</v>
      </c>
      <c r="AC1145">
        <f>Table1_1[[#This Row],[NumWebPurchases]]+Table1_1[[#This Row],[NumCatalogPurchases]]+Table1_1[[#This Row],[NumStorePurchases]]</f>
        <v>18</v>
      </c>
      <c r="AD1145">
        <f>ROUND(IF(Table1_1[[#This Row],[Total_Purchases]]=0,0,(Table1_1[[#This Row],[Total_Spend]]*(Table1_1[[#This Row],[NumWebPurchases]]/Table1_1[[#This Row],[Total_Purchases]]))),2)</f>
        <v>520.33000000000004</v>
      </c>
      <c r="AE1145">
        <f>ROUND(IF(Table1_1[[#This Row],[Total_Purchases]]=0,0,(Table1_1[[#This Row],[Total_Spend]]*(Table1_1[[#This Row],[NumStorePurchases]]/Table1_1[[#This Row],[Total_Purchases]]))),2)</f>
        <v>446</v>
      </c>
      <c r="AF1145">
        <f>ROUND(IF(Table1_1[[#This Row],[Total_Purchases]]=0,0,(Table1_1[[#This Row],[Total_Spend]]*(Table1_1[[#This Row],[NumCatalogPurchases]]/Table1_1[[#This Row],[Total_Purchases]]))),2)</f>
        <v>371.67</v>
      </c>
      <c r="AG11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45" s="6">
        <f ca="1">YEAR(TODAY())-B1145</f>
        <v>57</v>
      </c>
      <c r="AI11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45" t="s">
        <v>36</v>
      </c>
    </row>
    <row r="1146" spans="1:36" x14ac:dyDescent="0.3">
      <c r="A1146">
        <v>5577</v>
      </c>
      <c r="B1146">
        <v>1983</v>
      </c>
      <c r="C1146" t="s">
        <v>28</v>
      </c>
      <c r="D1146" t="s">
        <v>35</v>
      </c>
      <c r="E1146">
        <v>43776</v>
      </c>
      <c r="F1146">
        <v>1</v>
      </c>
      <c r="G1146">
        <v>0</v>
      </c>
      <c r="H1146" s="2" t="str">
        <f ca="1">TEXT(Table1_1[[#This Row],[Dt_Customer]],"yyyy-mm-dd")</f>
        <v>2014-05-03</v>
      </c>
      <c r="I1146">
        <v>77</v>
      </c>
      <c r="J1146">
        <v>8</v>
      </c>
      <c r="K1146">
        <v>0</v>
      </c>
      <c r="L1146">
        <v>9</v>
      </c>
      <c r="M1146">
        <v>2</v>
      </c>
      <c r="N1146">
        <v>1</v>
      </c>
      <c r="O1146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1146">
        <f>Table1_1[[#This Row],[NumWebPurchases]]+Table1_1[[#This Row],[NumCatalogPurchases]]+Table1_1[[#This Row],[NumStorePurchases]]</f>
        <v>3</v>
      </c>
      <c r="AD1146">
        <f>ROUND(IF(Table1_1[[#This Row],[Total_Purchases]]=0,0,(Table1_1[[#This Row],[Total_Spend]]*(Table1_1[[#This Row],[NumWebPurchases]]/Table1_1[[#This Row],[Total_Purchases]]))),2)</f>
        <v>7.67</v>
      </c>
      <c r="AE1146">
        <f>ROUND(IF(Table1_1[[#This Row],[Total_Purchases]]=0,0,(Table1_1[[#This Row],[Total_Spend]]*(Table1_1[[#This Row],[NumStorePurchases]]/Table1_1[[#This Row],[Total_Purchases]]))),2)</f>
        <v>15.33</v>
      </c>
      <c r="AF1146">
        <f>ROUND(IF(Table1_1[[#This Row],[Total_Purchases]]=0,0,(Table1_1[[#This Row],[Total_Spend]]*(Table1_1[[#This Row],[NumCatalogPurchases]]/Table1_1[[#This Row],[Total_Purchases]]))),2)</f>
        <v>0</v>
      </c>
      <c r="AG11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46" s="6">
        <f ca="1">YEAR(TODAY())-B1146</f>
        <v>43</v>
      </c>
      <c r="AI11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46" t="s">
        <v>30</v>
      </c>
    </row>
    <row r="1147" spans="1:36" x14ac:dyDescent="0.3">
      <c r="A1147">
        <v>5585</v>
      </c>
      <c r="B1147">
        <v>1972</v>
      </c>
      <c r="C1147" t="s">
        <v>28</v>
      </c>
      <c r="D1147" t="s">
        <v>31</v>
      </c>
      <c r="E1147">
        <v>21359</v>
      </c>
      <c r="F1147">
        <v>1</v>
      </c>
      <c r="G1147">
        <v>0</v>
      </c>
      <c r="H1147" s="2" t="str">
        <f ca="1">TEXT(Table1_1[[#This Row],[Dt_Customer]],"yyyy-mm-dd")</f>
        <v>2013-04-20</v>
      </c>
      <c r="I1147">
        <v>1</v>
      </c>
      <c r="J1147">
        <v>12</v>
      </c>
      <c r="K1147">
        <v>2</v>
      </c>
      <c r="L1147">
        <v>17</v>
      </c>
      <c r="M1147">
        <v>6</v>
      </c>
      <c r="N1147">
        <v>1</v>
      </c>
      <c r="O1147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147">
        <f>Table1_1[[#This Row],[NumWebPurchases]]+Table1_1[[#This Row],[NumCatalogPurchases]]+Table1_1[[#This Row],[NumStorePurchases]]</f>
        <v>5</v>
      </c>
      <c r="AD1147">
        <f>ROUND(IF(Table1_1[[#This Row],[Total_Purchases]]=0,0,(Table1_1[[#This Row],[Total_Spend]]*(Table1_1[[#This Row],[NumWebPurchases]]/Table1_1[[#This Row],[Total_Purchases]]))),2)</f>
        <v>19.2</v>
      </c>
      <c r="AE1147">
        <f>ROUND(IF(Table1_1[[#This Row],[Total_Purchases]]=0,0,(Table1_1[[#This Row],[Total_Spend]]*(Table1_1[[#This Row],[NumStorePurchases]]/Table1_1[[#This Row],[Total_Purchases]]))),2)</f>
        <v>28.8</v>
      </c>
      <c r="AF1147">
        <f>ROUND(IF(Table1_1[[#This Row],[Total_Purchases]]=0,0,(Table1_1[[#This Row],[Total_Spend]]*(Table1_1[[#This Row],[NumCatalogPurchases]]/Table1_1[[#This Row],[Total_Purchases]]))),2)</f>
        <v>0</v>
      </c>
      <c r="AG11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47" s="6">
        <f ca="1">YEAR(TODAY())-B1147</f>
        <v>54</v>
      </c>
      <c r="AI11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47" t="s">
        <v>32</v>
      </c>
    </row>
    <row r="1148" spans="1:36" x14ac:dyDescent="0.3">
      <c r="A1148">
        <v>5589</v>
      </c>
      <c r="B1148">
        <v>1964</v>
      </c>
      <c r="C1148" t="s">
        <v>28</v>
      </c>
      <c r="D1148" t="s">
        <v>29</v>
      </c>
      <c r="E1148">
        <v>51983</v>
      </c>
      <c r="F1148">
        <v>0</v>
      </c>
      <c r="G1148">
        <v>1</v>
      </c>
      <c r="H1148" s="2" t="str">
        <f ca="1">TEXT(Table1_1[[#This Row],[Dt_Customer]],"yyyy-mm-dd")</f>
        <v>2012-08-31</v>
      </c>
      <c r="I1148">
        <v>95</v>
      </c>
      <c r="J1148">
        <v>631</v>
      </c>
      <c r="K1148">
        <v>0</v>
      </c>
      <c r="L1148">
        <v>115</v>
      </c>
      <c r="M1148">
        <v>10</v>
      </c>
      <c r="N1148">
        <v>7</v>
      </c>
      <c r="O1148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f>Table1_1[[#This Row],[MntWines]]+Table1_1[[#This Row],[MntFruits]]+Table1_1[[#This Row],[MntMeatProducts]]+Table1_1[[#This Row],[MntFishProducts]]+Table1_1[[#This Row],[MntSweetProducts]]+Table1_1[[#This Row],[MntGoldProds]]</f>
        <v>793</v>
      </c>
      <c r="AC1148">
        <f>Table1_1[[#This Row],[NumWebPurchases]]+Table1_1[[#This Row],[NumCatalogPurchases]]+Table1_1[[#This Row],[NumStorePurchases]]</f>
        <v>21</v>
      </c>
      <c r="AD1148">
        <f>ROUND(IF(Table1_1[[#This Row],[Total_Purchases]]=0,0,(Table1_1[[#This Row],[Total_Spend]]*(Table1_1[[#This Row],[NumWebPurchases]]/Table1_1[[#This Row],[Total_Purchases]]))),2)</f>
        <v>339.86</v>
      </c>
      <c r="AE1148">
        <f>ROUND(IF(Table1_1[[#This Row],[Total_Purchases]]=0,0,(Table1_1[[#This Row],[Total_Spend]]*(Table1_1[[#This Row],[NumStorePurchases]]/Table1_1[[#This Row],[Total_Purchases]]))),2)</f>
        <v>377.62</v>
      </c>
      <c r="AF1148">
        <f>ROUND(IF(Table1_1[[#This Row],[Total_Purchases]]=0,0,(Table1_1[[#This Row],[Total_Spend]]*(Table1_1[[#This Row],[NumCatalogPurchases]]/Table1_1[[#This Row],[Total_Purchases]]))),2)</f>
        <v>75.52</v>
      </c>
      <c r="AG11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48" s="6">
        <f ca="1">YEAR(TODAY())-B1148</f>
        <v>62</v>
      </c>
      <c r="AI11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48" t="s">
        <v>40</v>
      </c>
    </row>
    <row r="1149" spans="1:36" x14ac:dyDescent="0.3">
      <c r="A1149">
        <v>5596</v>
      </c>
      <c r="B1149">
        <v>1956</v>
      </c>
      <c r="C1149" t="s">
        <v>38</v>
      </c>
      <c r="D1149" t="s">
        <v>35</v>
      </c>
      <c r="E1149">
        <v>58821</v>
      </c>
      <c r="F1149">
        <v>0</v>
      </c>
      <c r="G1149">
        <v>1</v>
      </c>
      <c r="H1149" s="2" t="str">
        <f ca="1">TEXT(Table1_1[[#This Row],[Dt_Customer]],"yyyy-mm-dd")</f>
        <v>2013-10-12</v>
      </c>
      <c r="I1149">
        <v>44</v>
      </c>
      <c r="J1149">
        <v>513</v>
      </c>
      <c r="K1149">
        <v>14</v>
      </c>
      <c r="L1149">
        <v>154</v>
      </c>
      <c r="M1149">
        <v>19</v>
      </c>
      <c r="N1149">
        <v>0</v>
      </c>
      <c r="O1149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>Table1_1[[#This Row],[MntWines]]+Table1_1[[#This Row],[MntFruits]]+Table1_1[[#This Row],[MntMeatProducts]]+Table1_1[[#This Row],[MntFishProducts]]+Table1_1[[#This Row],[MntSweetProducts]]+Table1_1[[#This Row],[MntGoldProds]]</f>
        <v>728</v>
      </c>
      <c r="AC1149">
        <f>Table1_1[[#This Row],[NumWebPurchases]]+Table1_1[[#This Row],[NumCatalogPurchases]]+Table1_1[[#This Row],[NumStorePurchases]]</f>
        <v>20</v>
      </c>
      <c r="AD1149">
        <f>ROUND(IF(Table1_1[[#This Row],[Total_Purchases]]=0,0,(Table1_1[[#This Row],[Total_Spend]]*(Table1_1[[#This Row],[NumWebPurchases]]/Table1_1[[#This Row],[Total_Purchases]]))),2)</f>
        <v>327.60000000000002</v>
      </c>
      <c r="AE1149">
        <f>ROUND(IF(Table1_1[[#This Row],[Total_Purchases]]=0,0,(Table1_1[[#This Row],[Total_Spend]]*(Table1_1[[#This Row],[NumStorePurchases]]/Table1_1[[#This Row],[Total_Purchases]]))),2)</f>
        <v>327.60000000000002</v>
      </c>
      <c r="AF1149">
        <f>ROUND(IF(Table1_1[[#This Row],[Total_Purchases]]=0,0,(Table1_1[[#This Row],[Total_Spend]]*(Table1_1[[#This Row],[NumCatalogPurchases]]/Table1_1[[#This Row],[Total_Purchases]]))),2)</f>
        <v>72.8</v>
      </c>
      <c r="AG11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49" s="6">
        <f ca="1">YEAR(TODAY())-B1149</f>
        <v>70</v>
      </c>
      <c r="AI11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49" t="s">
        <v>43</v>
      </c>
    </row>
    <row r="1150" spans="1:36" x14ac:dyDescent="0.3">
      <c r="A1150">
        <v>5602</v>
      </c>
      <c r="B1150">
        <v>1989</v>
      </c>
      <c r="C1150" t="s">
        <v>37</v>
      </c>
      <c r="D1150" t="s">
        <v>35</v>
      </c>
      <c r="E1150">
        <v>66973</v>
      </c>
      <c r="F1150">
        <v>0</v>
      </c>
      <c r="G1150">
        <v>0</v>
      </c>
      <c r="H1150" s="2" t="str">
        <f ca="1">TEXT(Table1_1[[#This Row],[Dt_Customer]],"yyyy-mm-dd")</f>
        <v>2013-05-17</v>
      </c>
      <c r="I1150">
        <v>98</v>
      </c>
      <c r="J1150">
        <v>466</v>
      </c>
      <c r="K1150">
        <v>22</v>
      </c>
      <c r="L1150">
        <v>432</v>
      </c>
      <c r="M1150">
        <v>147</v>
      </c>
      <c r="N1150">
        <v>113</v>
      </c>
      <c r="O1150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f>Table1_1[[#This Row],[MntWines]]+Table1_1[[#This Row],[MntFruits]]+Table1_1[[#This Row],[MntMeatProducts]]+Table1_1[[#This Row],[MntFishProducts]]+Table1_1[[#This Row],[MntSweetProducts]]+Table1_1[[#This Row],[MntGoldProds]]</f>
        <v>1282</v>
      </c>
      <c r="AC1150">
        <f>Table1_1[[#This Row],[NumWebPurchases]]+Table1_1[[#This Row],[NumCatalogPurchases]]+Table1_1[[#This Row],[NumStorePurchases]]</f>
        <v>27</v>
      </c>
      <c r="AD1150">
        <f>ROUND(IF(Table1_1[[#This Row],[Total_Purchases]]=0,0,(Table1_1[[#This Row],[Total_Spend]]*(Table1_1[[#This Row],[NumWebPurchases]]/Table1_1[[#This Row],[Total_Purchases]]))),2)</f>
        <v>379.85</v>
      </c>
      <c r="AE1150">
        <f>ROUND(IF(Table1_1[[#This Row],[Total_Purchases]]=0,0,(Table1_1[[#This Row],[Total_Spend]]*(Table1_1[[#This Row],[NumStorePurchases]]/Table1_1[[#This Row],[Total_Purchases]]))),2)</f>
        <v>569.78</v>
      </c>
      <c r="AF1150">
        <f>ROUND(IF(Table1_1[[#This Row],[Total_Purchases]]=0,0,(Table1_1[[#This Row],[Total_Spend]]*(Table1_1[[#This Row],[NumCatalogPurchases]]/Table1_1[[#This Row],[Total_Purchases]]))),2)</f>
        <v>332.37</v>
      </c>
      <c r="AG11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50" s="6">
        <f ca="1">YEAR(TODAY())-B1150</f>
        <v>37</v>
      </c>
      <c r="AI11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50" t="s">
        <v>40</v>
      </c>
    </row>
    <row r="1151" spans="1:36" x14ac:dyDescent="0.3">
      <c r="A1151">
        <v>5610</v>
      </c>
      <c r="B1151">
        <v>1965</v>
      </c>
      <c r="C1151" t="s">
        <v>28</v>
      </c>
      <c r="D1151" t="s">
        <v>35</v>
      </c>
      <c r="E1151">
        <v>33456</v>
      </c>
      <c r="F1151">
        <v>1</v>
      </c>
      <c r="G1151">
        <v>1</v>
      </c>
      <c r="H1151" s="2" t="str">
        <f ca="1">TEXT(Table1_1[[#This Row],[Dt_Customer]],"yyyy-mm-dd")</f>
        <v>2014-04-21</v>
      </c>
      <c r="I1151">
        <v>58</v>
      </c>
      <c r="J1151">
        <v>7</v>
      </c>
      <c r="K1151">
        <v>3</v>
      </c>
      <c r="L1151">
        <v>10</v>
      </c>
      <c r="M1151">
        <v>8</v>
      </c>
      <c r="N1151">
        <v>1</v>
      </c>
      <c r="O1151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f>Table1_1[[#This Row],[MntWines]]+Table1_1[[#This Row],[MntFruits]]+Table1_1[[#This Row],[MntMeatProducts]]+Table1_1[[#This Row],[MntFishProducts]]+Table1_1[[#This Row],[MntSweetProducts]]+Table1_1[[#This Row],[MntGoldProds]]</f>
        <v>36</v>
      </c>
      <c r="AC1151">
        <f>Table1_1[[#This Row],[NumWebPurchases]]+Table1_1[[#This Row],[NumCatalogPurchases]]+Table1_1[[#This Row],[NumStorePurchases]]</f>
        <v>4</v>
      </c>
      <c r="AD1151">
        <f>ROUND(IF(Table1_1[[#This Row],[Total_Purchases]]=0,0,(Table1_1[[#This Row],[Total_Spend]]*(Table1_1[[#This Row],[NumWebPurchases]]/Table1_1[[#This Row],[Total_Purchases]]))),2)</f>
        <v>9</v>
      </c>
      <c r="AE1151">
        <f>ROUND(IF(Table1_1[[#This Row],[Total_Purchases]]=0,0,(Table1_1[[#This Row],[Total_Spend]]*(Table1_1[[#This Row],[NumStorePurchases]]/Table1_1[[#This Row],[Total_Purchases]]))),2)</f>
        <v>27</v>
      </c>
      <c r="AF1151">
        <f>ROUND(IF(Table1_1[[#This Row],[Total_Purchases]]=0,0,(Table1_1[[#This Row],[Total_Spend]]*(Table1_1[[#This Row],[NumCatalogPurchases]]/Table1_1[[#This Row],[Total_Purchases]]))),2)</f>
        <v>0</v>
      </c>
      <c r="AG11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51" s="6">
        <f ca="1">YEAR(TODAY())-B1151</f>
        <v>61</v>
      </c>
      <c r="AI11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51" t="s">
        <v>40</v>
      </c>
    </row>
    <row r="1152" spans="1:36" x14ac:dyDescent="0.3">
      <c r="A1152">
        <v>5621</v>
      </c>
      <c r="B1152">
        <v>1969</v>
      </c>
      <c r="C1152" t="s">
        <v>28</v>
      </c>
      <c r="D1152" t="s">
        <v>33</v>
      </c>
      <c r="E1152">
        <v>48752</v>
      </c>
      <c r="F1152">
        <v>1</v>
      </c>
      <c r="G1152">
        <v>1</v>
      </c>
      <c r="H1152" s="2" t="str">
        <f ca="1">TEXT(Table1_1[[#This Row],[Dt_Customer]],"yyyy-mm-dd")</f>
        <v>2012-12-12</v>
      </c>
      <c r="I1152">
        <v>8</v>
      </c>
      <c r="J1152">
        <v>73</v>
      </c>
      <c r="K1152">
        <v>57</v>
      </c>
      <c r="L1152">
        <v>100</v>
      </c>
      <c r="M1152">
        <v>71</v>
      </c>
      <c r="N1152">
        <v>15</v>
      </c>
      <c r="O115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f>Table1_1[[#This Row],[MntWines]]+Table1_1[[#This Row],[MntFruits]]+Table1_1[[#This Row],[MntMeatProducts]]+Table1_1[[#This Row],[MntFishProducts]]+Table1_1[[#This Row],[MntSweetProducts]]+Table1_1[[#This Row],[MntGoldProds]]</f>
        <v>316</v>
      </c>
      <c r="AC1152">
        <f>Table1_1[[#This Row],[NumWebPurchases]]+Table1_1[[#This Row],[NumCatalogPurchases]]+Table1_1[[#This Row],[NumStorePurchases]]</f>
        <v>12</v>
      </c>
      <c r="AD1152">
        <f>ROUND(IF(Table1_1[[#This Row],[Total_Purchases]]=0,0,(Table1_1[[#This Row],[Total_Spend]]*(Table1_1[[#This Row],[NumWebPurchases]]/Table1_1[[#This Row],[Total_Purchases]]))),2)</f>
        <v>158</v>
      </c>
      <c r="AE1152">
        <f>ROUND(IF(Table1_1[[#This Row],[Total_Purchases]]=0,0,(Table1_1[[#This Row],[Total_Spend]]*(Table1_1[[#This Row],[NumStorePurchases]]/Table1_1[[#This Row],[Total_Purchases]]))),2)</f>
        <v>131.66999999999999</v>
      </c>
      <c r="AF1152">
        <f>ROUND(IF(Table1_1[[#This Row],[Total_Purchases]]=0,0,(Table1_1[[#This Row],[Total_Spend]]*(Table1_1[[#This Row],[NumCatalogPurchases]]/Table1_1[[#This Row],[Total_Purchases]]))),2)</f>
        <v>26.33</v>
      </c>
      <c r="AG11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52" s="6">
        <f ca="1">YEAR(TODAY())-B1152</f>
        <v>57</v>
      </c>
      <c r="AI11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52" t="s">
        <v>30</v>
      </c>
    </row>
    <row r="1153" spans="1:36" x14ac:dyDescent="0.3">
      <c r="A1153">
        <v>5623</v>
      </c>
      <c r="B1153">
        <v>1980</v>
      </c>
      <c r="C1153" t="s">
        <v>41</v>
      </c>
      <c r="D1153" t="s">
        <v>33</v>
      </c>
      <c r="E1153">
        <v>31535</v>
      </c>
      <c r="F1153">
        <v>1</v>
      </c>
      <c r="G1153">
        <v>0</v>
      </c>
      <c r="H1153" s="2" t="str">
        <f ca="1">TEXT(Table1_1[[#This Row],[Dt_Customer]],"yyyy-mm-dd")</f>
        <v>2013-09-26</v>
      </c>
      <c r="I1153">
        <v>95</v>
      </c>
      <c r="J1153">
        <v>15</v>
      </c>
      <c r="K1153">
        <v>4</v>
      </c>
      <c r="L1153">
        <v>13</v>
      </c>
      <c r="M1153">
        <v>0</v>
      </c>
      <c r="N1153">
        <v>0</v>
      </c>
      <c r="O1153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f>Table1_1[[#This Row],[MntWines]]+Table1_1[[#This Row],[MntFruits]]+Table1_1[[#This Row],[MntMeatProducts]]+Table1_1[[#This Row],[MntFishProducts]]+Table1_1[[#This Row],[MntSweetProducts]]+Table1_1[[#This Row],[MntGoldProds]]</f>
        <v>51</v>
      </c>
      <c r="AC1153">
        <f>Table1_1[[#This Row],[NumWebPurchases]]+Table1_1[[#This Row],[NumCatalogPurchases]]+Table1_1[[#This Row],[NumStorePurchases]]</f>
        <v>4</v>
      </c>
      <c r="AD1153">
        <f>ROUND(IF(Table1_1[[#This Row],[Total_Purchases]]=0,0,(Table1_1[[#This Row],[Total_Spend]]*(Table1_1[[#This Row],[NumWebPurchases]]/Table1_1[[#This Row],[Total_Purchases]]))),2)</f>
        <v>12.75</v>
      </c>
      <c r="AE1153">
        <f>ROUND(IF(Table1_1[[#This Row],[Total_Purchases]]=0,0,(Table1_1[[#This Row],[Total_Spend]]*(Table1_1[[#This Row],[NumStorePurchases]]/Table1_1[[#This Row],[Total_Purchases]]))),2)</f>
        <v>25.5</v>
      </c>
      <c r="AF1153">
        <f>ROUND(IF(Table1_1[[#This Row],[Total_Purchases]]=0,0,(Table1_1[[#This Row],[Total_Spend]]*(Table1_1[[#This Row],[NumCatalogPurchases]]/Table1_1[[#This Row],[Total_Purchases]]))),2)</f>
        <v>12.75</v>
      </c>
      <c r="AG11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53" s="6">
        <f ca="1">YEAR(TODAY())-B1153</f>
        <v>46</v>
      </c>
      <c r="AI11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53" t="s">
        <v>30</v>
      </c>
    </row>
    <row r="1154" spans="1:36" x14ac:dyDescent="0.3">
      <c r="A1154">
        <v>5626</v>
      </c>
      <c r="B1154">
        <v>1964</v>
      </c>
      <c r="C1154" t="s">
        <v>37</v>
      </c>
      <c r="D1154" t="s">
        <v>31</v>
      </c>
      <c r="E1154">
        <v>61798</v>
      </c>
      <c r="F1154">
        <v>0</v>
      </c>
      <c r="G1154">
        <v>0</v>
      </c>
      <c r="H1154" s="2" t="str">
        <f ca="1">TEXT(Table1_1[[#This Row],[Dt_Customer]],"yyyy-mm-dd")</f>
        <v>2013-11-23</v>
      </c>
      <c r="I1154">
        <v>13</v>
      </c>
      <c r="J1154">
        <v>338</v>
      </c>
      <c r="K1154">
        <v>4</v>
      </c>
      <c r="L1154">
        <v>89</v>
      </c>
      <c r="M1154">
        <v>11</v>
      </c>
      <c r="N1154">
        <v>8</v>
      </c>
      <c r="O1154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f>Table1_1[[#This Row],[MntWines]]+Table1_1[[#This Row],[MntFruits]]+Table1_1[[#This Row],[MntMeatProducts]]+Table1_1[[#This Row],[MntFishProducts]]+Table1_1[[#This Row],[MntSweetProducts]]+Table1_1[[#This Row],[MntGoldProds]]</f>
        <v>463</v>
      </c>
      <c r="AC1154">
        <f>Table1_1[[#This Row],[NumWebPurchases]]+Table1_1[[#This Row],[NumCatalogPurchases]]+Table1_1[[#This Row],[NumStorePurchases]]</f>
        <v>15</v>
      </c>
      <c r="AD1154">
        <f>ROUND(IF(Table1_1[[#This Row],[Total_Purchases]]=0,0,(Table1_1[[#This Row],[Total_Spend]]*(Table1_1[[#This Row],[NumWebPurchases]]/Table1_1[[#This Row],[Total_Purchases]]))),2)</f>
        <v>123.47</v>
      </c>
      <c r="AE1154">
        <f>ROUND(IF(Table1_1[[#This Row],[Total_Purchases]]=0,0,(Table1_1[[#This Row],[Total_Spend]]*(Table1_1[[#This Row],[NumStorePurchases]]/Table1_1[[#This Row],[Total_Purchases]]))),2)</f>
        <v>277.8</v>
      </c>
      <c r="AF1154">
        <f>ROUND(IF(Table1_1[[#This Row],[Total_Purchases]]=0,0,(Table1_1[[#This Row],[Total_Spend]]*(Table1_1[[#This Row],[NumCatalogPurchases]]/Table1_1[[#This Row],[Total_Purchases]]))),2)</f>
        <v>61.73</v>
      </c>
      <c r="AG11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54" s="6">
        <f ca="1">YEAR(TODAY())-B1154</f>
        <v>62</v>
      </c>
      <c r="AI11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54" t="s">
        <v>30</v>
      </c>
    </row>
    <row r="1155" spans="1:36" x14ac:dyDescent="0.3">
      <c r="A1155">
        <v>5628</v>
      </c>
      <c r="B1155">
        <v>1982</v>
      </c>
      <c r="C1155" t="s">
        <v>28</v>
      </c>
      <c r="D1155" t="s">
        <v>35</v>
      </c>
      <c r="E1155">
        <v>61416</v>
      </c>
      <c r="F1155">
        <v>0</v>
      </c>
      <c r="G1155">
        <v>0</v>
      </c>
      <c r="H1155" s="2" t="str">
        <f ca="1">TEXT(Table1_1[[#This Row],[Dt_Customer]],"yyyy-mm-dd")</f>
        <v>2013-02-08</v>
      </c>
      <c r="I1155">
        <v>25</v>
      </c>
      <c r="J1155">
        <v>848</v>
      </c>
      <c r="K1155">
        <v>154</v>
      </c>
      <c r="L1155">
        <v>323</v>
      </c>
      <c r="M1155">
        <v>201</v>
      </c>
      <c r="N1155">
        <v>61</v>
      </c>
      <c r="O1155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>Table1_1[[#This Row],[MntWines]]+Table1_1[[#This Row],[MntFruits]]+Table1_1[[#This Row],[MntMeatProducts]]+Table1_1[[#This Row],[MntFishProducts]]+Table1_1[[#This Row],[MntSweetProducts]]+Table1_1[[#This Row],[MntGoldProds]]</f>
        <v>1665</v>
      </c>
      <c r="AC1155">
        <f>Table1_1[[#This Row],[NumWebPurchases]]+Table1_1[[#This Row],[NumCatalogPurchases]]+Table1_1[[#This Row],[NumStorePurchases]]</f>
        <v>23</v>
      </c>
      <c r="AD1155">
        <f>ROUND(IF(Table1_1[[#This Row],[Total_Purchases]]=0,0,(Table1_1[[#This Row],[Total_Spend]]*(Table1_1[[#This Row],[NumWebPurchases]]/Table1_1[[#This Row],[Total_Purchases]]))),2)</f>
        <v>723.91</v>
      </c>
      <c r="AE1155">
        <f>ROUND(IF(Table1_1[[#This Row],[Total_Purchases]]=0,0,(Table1_1[[#This Row],[Total_Spend]]*(Table1_1[[#This Row],[NumStorePurchases]]/Table1_1[[#This Row],[Total_Purchases]]))),2)</f>
        <v>723.91</v>
      </c>
      <c r="AF1155">
        <f>ROUND(IF(Table1_1[[#This Row],[Total_Purchases]]=0,0,(Table1_1[[#This Row],[Total_Spend]]*(Table1_1[[#This Row],[NumCatalogPurchases]]/Table1_1[[#This Row],[Total_Purchases]]))),2)</f>
        <v>217.17</v>
      </c>
      <c r="AG11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55" s="6">
        <f ca="1">YEAR(TODAY())-B1155</f>
        <v>44</v>
      </c>
      <c r="AI11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55" t="s">
        <v>34</v>
      </c>
    </row>
    <row r="1156" spans="1:36" x14ac:dyDescent="0.3">
      <c r="A1156">
        <v>5631</v>
      </c>
      <c r="B1156">
        <v>1991</v>
      </c>
      <c r="C1156" t="s">
        <v>28</v>
      </c>
      <c r="D1156" t="s">
        <v>31</v>
      </c>
      <c r="E1156">
        <v>49767</v>
      </c>
      <c r="F1156">
        <v>0</v>
      </c>
      <c r="G1156">
        <v>0</v>
      </c>
      <c r="H1156" s="2" t="str">
        <f ca="1">TEXT(Table1_1[[#This Row],[Dt_Customer]],"yyyy-mm-dd")</f>
        <v>2013-05-02</v>
      </c>
      <c r="I1156">
        <v>92</v>
      </c>
      <c r="J1156">
        <v>202</v>
      </c>
      <c r="K1156">
        <v>47</v>
      </c>
      <c r="L1156">
        <v>197</v>
      </c>
      <c r="M1156">
        <v>55</v>
      </c>
      <c r="N1156">
        <v>42</v>
      </c>
      <c r="O1156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f>Table1_1[[#This Row],[MntWines]]+Table1_1[[#This Row],[MntFruits]]+Table1_1[[#This Row],[MntMeatProducts]]+Table1_1[[#This Row],[MntFishProducts]]+Table1_1[[#This Row],[MntSweetProducts]]+Table1_1[[#This Row],[MntGoldProds]]</f>
        <v>692</v>
      </c>
      <c r="AC1156">
        <f>Table1_1[[#This Row],[NumWebPurchases]]+Table1_1[[#This Row],[NumCatalogPurchases]]+Table1_1[[#This Row],[NumStorePurchases]]</f>
        <v>17</v>
      </c>
      <c r="AD1156">
        <f>ROUND(IF(Table1_1[[#This Row],[Total_Purchases]]=0,0,(Table1_1[[#This Row],[Total_Spend]]*(Table1_1[[#This Row],[NumWebPurchases]]/Table1_1[[#This Row],[Total_Purchases]]))),2)</f>
        <v>203.53</v>
      </c>
      <c r="AE1156">
        <f>ROUND(IF(Table1_1[[#This Row],[Total_Purchases]]=0,0,(Table1_1[[#This Row],[Total_Spend]]*(Table1_1[[#This Row],[NumStorePurchases]]/Table1_1[[#This Row],[Total_Purchases]]))),2)</f>
        <v>325.64999999999998</v>
      </c>
      <c r="AF1156">
        <f>ROUND(IF(Table1_1[[#This Row],[Total_Purchases]]=0,0,(Table1_1[[#This Row],[Total_Spend]]*(Table1_1[[#This Row],[NumCatalogPurchases]]/Table1_1[[#This Row],[Total_Purchases]]))),2)</f>
        <v>162.82</v>
      </c>
      <c r="AG11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56" s="6">
        <f ca="1">YEAR(TODAY())-B1156</f>
        <v>35</v>
      </c>
      <c r="AI11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56" t="s">
        <v>34</v>
      </c>
    </row>
    <row r="1157" spans="1:36" x14ac:dyDescent="0.3">
      <c r="A1157">
        <v>5633</v>
      </c>
      <c r="B1157">
        <v>1980</v>
      </c>
      <c r="C1157" t="s">
        <v>28</v>
      </c>
      <c r="D1157" t="s">
        <v>33</v>
      </c>
      <c r="E1157">
        <v>50183</v>
      </c>
      <c r="F1157">
        <v>1</v>
      </c>
      <c r="G1157">
        <v>1</v>
      </c>
      <c r="H1157" s="2" t="str">
        <f ca="1">TEXT(Table1_1[[#This Row],[Dt_Customer]],"yyyy-mm-dd")</f>
        <v>2014-06-25</v>
      </c>
      <c r="I1157">
        <v>47</v>
      </c>
      <c r="J1157">
        <v>97</v>
      </c>
      <c r="K1157">
        <v>12</v>
      </c>
      <c r="L1157">
        <v>84</v>
      </c>
      <c r="M1157">
        <v>13</v>
      </c>
      <c r="N1157">
        <v>10</v>
      </c>
      <c r="O1157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f>Table1_1[[#This Row],[MntWines]]+Table1_1[[#This Row],[MntFruits]]+Table1_1[[#This Row],[MntMeatProducts]]+Table1_1[[#This Row],[MntFishProducts]]+Table1_1[[#This Row],[MntSweetProducts]]+Table1_1[[#This Row],[MntGoldProds]]</f>
        <v>231</v>
      </c>
      <c r="AC1157">
        <f>Table1_1[[#This Row],[NumWebPurchases]]+Table1_1[[#This Row],[NumCatalogPurchases]]+Table1_1[[#This Row],[NumStorePurchases]]</f>
        <v>10</v>
      </c>
      <c r="AD1157">
        <f>ROUND(IF(Table1_1[[#This Row],[Total_Purchases]]=0,0,(Table1_1[[#This Row],[Total_Spend]]*(Table1_1[[#This Row],[NumWebPurchases]]/Table1_1[[#This Row],[Total_Purchases]]))),2)</f>
        <v>69.3</v>
      </c>
      <c r="AE1157">
        <f>ROUND(IF(Table1_1[[#This Row],[Total_Purchases]]=0,0,(Table1_1[[#This Row],[Total_Spend]]*(Table1_1[[#This Row],[NumStorePurchases]]/Table1_1[[#This Row],[Total_Purchases]]))),2)</f>
        <v>138.6</v>
      </c>
      <c r="AF1157">
        <f>ROUND(IF(Table1_1[[#This Row],[Total_Purchases]]=0,0,(Table1_1[[#This Row],[Total_Spend]]*(Table1_1[[#This Row],[NumCatalogPurchases]]/Table1_1[[#This Row],[Total_Purchases]]))),2)</f>
        <v>23.1</v>
      </c>
      <c r="AG11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57" s="6">
        <f ca="1">YEAR(TODAY())-B1157</f>
        <v>46</v>
      </c>
      <c r="AI11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57" t="s">
        <v>43</v>
      </c>
    </row>
    <row r="1158" spans="1:36" x14ac:dyDescent="0.3">
      <c r="A1158">
        <v>5636</v>
      </c>
      <c r="B1158">
        <v>1963</v>
      </c>
      <c r="C1158" t="s">
        <v>28</v>
      </c>
      <c r="D1158" t="s">
        <v>31</v>
      </c>
      <c r="E1158">
        <v>30983</v>
      </c>
      <c r="F1158">
        <v>0</v>
      </c>
      <c r="G1158">
        <v>0</v>
      </c>
      <c r="H1158" s="2" t="str">
        <f ca="1">TEXT(Table1_1[[#This Row],[Dt_Customer]],"yyyy-mm-dd")</f>
        <v>2012-11-09</v>
      </c>
      <c r="I1158">
        <v>50</v>
      </c>
      <c r="J1158">
        <v>51</v>
      </c>
      <c r="K1158">
        <v>4</v>
      </c>
      <c r="L1158">
        <v>50</v>
      </c>
      <c r="M1158">
        <v>12</v>
      </c>
      <c r="N1158">
        <v>1</v>
      </c>
      <c r="O1158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f>Table1_1[[#This Row],[MntWines]]+Table1_1[[#This Row],[MntFruits]]+Table1_1[[#This Row],[MntMeatProducts]]+Table1_1[[#This Row],[MntFishProducts]]+Table1_1[[#This Row],[MntSweetProducts]]+Table1_1[[#This Row],[MntGoldProds]]</f>
        <v>167</v>
      </c>
      <c r="AC1158">
        <f>Table1_1[[#This Row],[NumWebPurchases]]+Table1_1[[#This Row],[NumCatalogPurchases]]+Table1_1[[#This Row],[NumStorePurchases]]</f>
        <v>7</v>
      </c>
      <c r="AD1158">
        <f>ROUND(IF(Table1_1[[#This Row],[Total_Purchases]]=0,0,(Table1_1[[#This Row],[Total_Spend]]*(Table1_1[[#This Row],[NumWebPurchases]]/Table1_1[[#This Row],[Total_Purchases]]))),2)</f>
        <v>95.43</v>
      </c>
      <c r="AE1158">
        <f>ROUND(IF(Table1_1[[#This Row],[Total_Purchases]]=0,0,(Table1_1[[#This Row],[Total_Spend]]*(Table1_1[[#This Row],[NumStorePurchases]]/Table1_1[[#This Row],[Total_Purchases]]))),2)</f>
        <v>71.569999999999993</v>
      </c>
      <c r="AF1158">
        <f>ROUND(IF(Table1_1[[#This Row],[Total_Purchases]]=0,0,(Table1_1[[#This Row],[Total_Spend]]*(Table1_1[[#This Row],[NumCatalogPurchases]]/Table1_1[[#This Row],[Total_Purchases]]))),2)</f>
        <v>0</v>
      </c>
      <c r="AG11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58" s="6">
        <f ca="1">YEAR(TODAY())-B1158</f>
        <v>63</v>
      </c>
      <c r="AI11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58" t="s">
        <v>40</v>
      </c>
    </row>
    <row r="1159" spans="1:36" x14ac:dyDescent="0.3">
      <c r="A1159">
        <v>5642</v>
      </c>
      <c r="B1159">
        <v>1979</v>
      </c>
      <c r="C1159" t="s">
        <v>41</v>
      </c>
      <c r="D1159" t="s">
        <v>35</v>
      </c>
      <c r="E1159">
        <v>62499</v>
      </c>
      <c r="F1159">
        <v>1</v>
      </c>
      <c r="G1159">
        <v>0</v>
      </c>
      <c r="H1159" s="2" t="str">
        <f ca="1">TEXT(Table1_1[[#This Row],[Dt_Customer]],"yyyy-mm-dd")</f>
        <v>2013-12-09</v>
      </c>
      <c r="I1159">
        <v>0</v>
      </c>
      <c r="J1159">
        <v>140</v>
      </c>
      <c r="K1159">
        <v>4</v>
      </c>
      <c r="L1159">
        <v>61</v>
      </c>
      <c r="M1159">
        <v>0</v>
      </c>
      <c r="N1159">
        <v>13</v>
      </c>
      <c r="O1159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>Table1_1[[#This Row],[MntWines]]+Table1_1[[#This Row],[MntFruits]]+Table1_1[[#This Row],[MntMeatProducts]]+Table1_1[[#This Row],[MntFishProducts]]+Table1_1[[#This Row],[MntSweetProducts]]+Table1_1[[#This Row],[MntGoldProds]]</f>
        <v>222</v>
      </c>
      <c r="AC1159">
        <f>Table1_1[[#This Row],[NumWebPurchases]]+Table1_1[[#This Row],[NumCatalogPurchases]]+Table1_1[[#This Row],[NumStorePurchases]]</f>
        <v>10</v>
      </c>
      <c r="AD1159">
        <f>ROUND(IF(Table1_1[[#This Row],[Total_Purchases]]=0,0,(Table1_1[[#This Row],[Total_Spend]]*(Table1_1[[#This Row],[NumWebPurchases]]/Table1_1[[#This Row],[Total_Purchases]]))),2)</f>
        <v>66.599999999999994</v>
      </c>
      <c r="AE1159">
        <f>ROUND(IF(Table1_1[[#This Row],[Total_Purchases]]=0,0,(Table1_1[[#This Row],[Total_Spend]]*(Table1_1[[#This Row],[NumStorePurchases]]/Table1_1[[#This Row],[Total_Purchases]]))),2)</f>
        <v>133.19999999999999</v>
      </c>
      <c r="AF1159">
        <f>ROUND(IF(Table1_1[[#This Row],[Total_Purchases]]=0,0,(Table1_1[[#This Row],[Total_Spend]]*(Table1_1[[#This Row],[NumCatalogPurchases]]/Table1_1[[#This Row],[Total_Purchases]]))),2)</f>
        <v>22.2</v>
      </c>
      <c r="AG11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59" s="6">
        <f ca="1">YEAR(TODAY())-B1159</f>
        <v>47</v>
      </c>
      <c r="AI11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59" t="s">
        <v>30</v>
      </c>
    </row>
    <row r="1160" spans="1:36" x14ac:dyDescent="0.3">
      <c r="A1160">
        <v>5644</v>
      </c>
      <c r="B1160">
        <v>1957</v>
      </c>
      <c r="C1160" t="s">
        <v>28</v>
      </c>
      <c r="D1160" t="s">
        <v>35</v>
      </c>
      <c r="E1160">
        <v>42213</v>
      </c>
      <c r="F1160">
        <v>0</v>
      </c>
      <c r="G1160">
        <v>1</v>
      </c>
      <c r="H1160" s="2" t="str">
        <f ca="1">TEXT(Table1_1[[#This Row],[Dt_Customer]],"yyyy-mm-dd")</f>
        <v>2013-10-12</v>
      </c>
      <c r="I1160">
        <v>96</v>
      </c>
      <c r="J1160">
        <v>309</v>
      </c>
      <c r="K1160">
        <v>3</v>
      </c>
      <c r="L1160">
        <v>24</v>
      </c>
      <c r="M1160">
        <v>4</v>
      </c>
      <c r="N1160">
        <v>3</v>
      </c>
      <c r="O1160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f>Table1_1[[#This Row],[MntWines]]+Table1_1[[#This Row],[MntFruits]]+Table1_1[[#This Row],[MntMeatProducts]]+Table1_1[[#This Row],[MntFishProducts]]+Table1_1[[#This Row],[MntSweetProducts]]+Table1_1[[#This Row],[MntGoldProds]]</f>
        <v>363</v>
      </c>
      <c r="AC1160">
        <f>Table1_1[[#This Row],[NumWebPurchases]]+Table1_1[[#This Row],[NumCatalogPurchases]]+Table1_1[[#This Row],[NumStorePurchases]]</f>
        <v>13</v>
      </c>
      <c r="AD1160">
        <f>ROUND(IF(Table1_1[[#This Row],[Total_Purchases]]=0,0,(Table1_1[[#This Row],[Total_Spend]]*(Table1_1[[#This Row],[NumWebPurchases]]/Table1_1[[#This Row],[Total_Purchases]]))),2)</f>
        <v>139.62</v>
      </c>
      <c r="AE1160">
        <f>ROUND(IF(Table1_1[[#This Row],[Total_Purchases]]=0,0,(Table1_1[[#This Row],[Total_Spend]]*(Table1_1[[#This Row],[NumStorePurchases]]/Table1_1[[#This Row],[Total_Purchases]]))),2)</f>
        <v>195.46</v>
      </c>
      <c r="AF1160">
        <f>ROUND(IF(Table1_1[[#This Row],[Total_Purchases]]=0,0,(Table1_1[[#This Row],[Total_Spend]]*(Table1_1[[#This Row],[NumCatalogPurchases]]/Table1_1[[#This Row],[Total_Purchases]]))),2)</f>
        <v>27.92</v>
      </c>
      <c r="AG11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60" s="6">
        <f ca="1">YEAR(TODAY())-B1160</f>
        <v>69</v>
      </c>
      <c r="AI11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60" t="s">
        <v>30</v>
      </c>
    </row>
    <row r="1161" spans="1:36" x14ac:dyDescent="0.3">
      <c r="A1161">
        <v>5654</v>
      </c>
      <c r="B1161">
        <v>1972</v>
      </c>
      <c r="C1161" t="s">
        <v>28</v>
      </c>
      <c r="D1161" t="s">
        <v>33</v>
      </c>
      <c r="E1161">
        <v>36026</v>
      </c>
      <c r="F1161">
        <v>2</v>
      </c>
      <c r="G1161">
        <v>1</v>
      </c>
      <c r="H1161" s="2" t="str">
        <f ca="1">TEXT(Table1_1[[#This Row],[Dt_Customer]],"yyyy-mm-dd")</f>
        <v>2014-03-16</v>
      </c>
      <c r="I1161">
        <v>34</v>
      </c>
      <c r="J1161">
        <v>20</v>
      </c>
      <c r="K1161">
        <v>4</v>
      </c>
      <c r="L1161">
        <v>10</v>
      </c>
      <c r="M1161">
        <v>6</v>
      </c>
      <c r="N1161">
        <v>4</v>
      </c>
      <c r="O1161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1161">
        <f>Table1_1[[#This Row],[NumWebPurchases]]+Table1_1[[#This Row],[NumCatalogPurchases]]+Table1_1[[#This Row],[NumStorePurchases]]</f>
        <v>5</v>
      </c>
      <c r="AD1161">
        <f>ROUND(IF(Table1_1[[#This Row],[Total_Purchases]]=0,0,(Table1_1[[#This Row],[Total_Spend]]*(Table1_1[[#This Row],[NumWebPurchases]]/Table1_1[[#This Row],[Total_Purchases]]))),2)</f>
        <v>24.4</v>
      </c>
      <c r="AE1161">
        <f>ROUND(IF(Table1_1[[#This Row],[Total_Purchases]]=0,0,(Table1_1[[#This Row],[Total_Spend]]*(Table1_1[[#This Row],[NumStorePurchases]]/Table1_1[[#This Row],[Total_Purchases]]))),2)</f>
        <v>36.6</v>
      </c>
      <c r="AF1161">
        <f>ROUND(IF(Table1_1[[#This Row],[Total_Purchases]]=0,0,(Table1_1[[#This Row],[Total_Spend]]*(Table1_1[[#This Row],[NumCatalogPurchases]]/Table1_1[[#This Row],[Total_Purchases]]))),2)</f>
        <v>0</v>
      </c>
      <c r="AG11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61" s="6">
        <f ca="1">YEAR(TODAY())-B1161</f>
        <v>54</v>
      </c>
      <c r="AI11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61" t="s">
        <v>36</v>
      </c>
    </row>
    <row r="1162" spans="1:36" x14ac:dyDescent="0.3">
      <c r="A1162">
        <v>5667</v>
      </c>
      <c r="B1162">
        <v>1964</v>
      </c>
      <c r="C1162" t="s">
        <v>37</v>
      </c>
      <c r="D1162" t="s">
        <v>33</v>
      </c>
      <c r="E1162">
        <v>60896</v>
      </c>
      <c r="F1162">
        <v>0</v>
      </c>
      <c r="G1162">
        <v>1</v>
      </c>
      <c r="H1162" s="2" t="str">
        <f ca="1">TEXT(Table1_1[[#This Row],[Dt_Customer]],"yyyy-mm-dd")</f>
        <v>2012-10-11</v>
      </c>
      <c r="I1162">
        <v>90</v>
      </c>
      <c r="J1162">
        <v>1013</v>
      </c>
      <c r="K1162">
        <v>30</v>
      </c>
      <c r="L1162">
        <v>399</v>
      </c>
      <c r="M1162">
        <v>60</v>
      </c>
      <c r="N1162">
        <v>46</v>
      </c>
      <c r="O116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f>Table1_1[[#This Row],[MntWines]]+Table1_1[[#This Row],[MntFruits]]+Table1_1[[#This Row],[MntMeatProducts]]+Table1_1[[#This Row],[MntFishProducts]]+Table1_1[[#This Row],[MntSweetProducts]]+Table1_1[[#This Row],[MntGoldProds]]</f>
        <v>1701</v>
      </c>
      <c r="AC1162">
        <f>Table1_1[[#This Row],[NumWebPurchases]]+Table1_1[[#This Row],[NumCatalogPurchases]]+Table1_1[[#This Row],[NumStorePurchases]]</f>
        <v>23</v>
      </c>
      <c r="AD1162">
        <f>ROUND(IF(Table1_1[[#This Row],[Total_Purchases]]=0,0,(Table1_1[[#This Row],[Total_Spend]]*(Table1_1[[#This Row],[NumWebPurchases]]/Table1_1[[#This Row],[Total_Purchases]]))),2)</f>
        <v>665.61</v>
      </c>
      <c r="AE1162">
        <f>ROUND(IF(Table1_1[[#This Row],[Total_Purchases]]=0,0,(Table1_1[[#This Row],[Total_Spend]]*(Table1_1[[#This Row],[NumStorePurchases]]/Table1_1[[#This Row],[Total_Purchases]]))),2)</f>
        <v>295.83</v>
      </c>
      <c r="AF1162">
        <f>ROUND(IF(Table1_1[[#This Row],[Total_Purchases]]=0,0,(Table1_1[[#This Row],[Total_Spend]]*(Table1_1[[#This Row],[NumCatalogPurchases]]/Table1_1[[#This Row],[Total_Purchases]]))),2)</f>
        <v>739.57</v>
      </c>
      <c r="AG11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62" s="6">
        <f ca="1">YEAR(TODAY())-B1162</f>
        <v>62</v>
      </c>
      <c r="AI11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62" t="s">
        <v>32</v>
      </c>
    </row>
    <row r="1163" spans="1:36" x14ac:dyDescent="0.3">
      <c r="A1163">
        <v>5675</v>
      </c>
      <c r="B1163">
        <v>1960</v>
      </c>
      <c r="C1163" t="s">
        <v>37</v>
      </c>
      <c r="D1163" t="s">
        <v>29</v>
      </c>
      <c r="E1163">
        <v>50611</v>
      </c>
      <c r="F1163">
        <v>0</v>
      </c>
      <c r="G1163">
        <v>1</v>
      </c>
      <c r="H1163" s="2" t="str">
        <f ca="1">TEXT(Table1_1[[#This Row],[Dt_Customer]],"yyyy-mm-dd")</f>
        <v>2012-10-04</v>
      </c>
      <c r="I1163">
        <v>98</v>
      </c>
      <c r="J1163">
        <v>459</v>
      </c>
      <c r="K1163">
        <v>0</v>
      </c>
      <c r="L1163">
        <v>24</v>
      </c>
      <c r="M1163">
        <v>6</v>
      </c>
      <c r="N1163">
        <v>0</v>
      </c>
      <c r="O1163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f>Table1_1[[#This Row],[MntWines]]+Table1_1[[#This Row],[MntFruits]]+Table1_1[[#This Row],[MntMeatProducts]]+Table1_1[[#This Row],[MntFishProducts]]+Table1_1[[#This Row],[MntSweetProducts]]+Table1_1[[#This Row],[MntGoldProds]]</f>
        <v>493</v>
      </c>
      <c r="AC1163">
        <f>Table1_1[[#This Row],[NumWebPurchases]]+Table1_1[[#This Row],[NumCatalogPurchases]]+Table1_1[[#This Row],[NumStorePurchases]]</f>
        <v>16</v>
      </c>
      <c r="AD1163">
        <f>ROUND(IF(Table1_1[[#This Row],[Total_Purchases]]=0,0,(Table1_1[[#This Row],[Total_Spend]]*(Table1_1[[#This Row],[NumWebPurchases]]/Table1_1[[#This Row],[Total_Purchases]]))),2)</f>
        <v>123.25</v>
      </c>
      <c r="AE1163">
        <f>ROUND(IF(Table1_1[[#This Row],[Total_Purchases]]=0,0,(Table1_1[[#This Row],[Total_Spend]]*(Table1_1[[#This Row],[NumStorePurchases]]/Table1_1[[#This Row],[Total_Purchases]]))),2)</f>
        <v>215.69</v>
      </c>
      <c r="AF1163">
        <f>ROUND(IF(Table1_1[[#This Row],[Total_Purchases]]=0,0,(Table1_1[[#This Row],[Total_Spend]]*(Table1_1[[#This Row],[NumCatalogPurchases]]/Table1_1[[#This Row],[Total_Purchases]]))),2)</f>
        <v>154.06</v>
      </c>
      <c r="AG11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63" s="6">
        <f ca="1">YEAR(TODAY())-B1163</f>
        <v>66</v>
      </c>
      <c r="AI11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63" t="s">
        <v>34</v>
      </c>
    </row>
    <row r="1164" spans="1:36" x14ac:dyDescent="0.3">
      <c r="A1164">
        <v>5680</v>
      </c>
      <c r="B1164">
        <v>1984</v>
      </c>
      <c r="C1164" t="s">
        <v>38</v>
      </c>
      <c r="D1164" t="s">
        <v>33</v>
      </c>
      <c r="E1164">
        <v>35684</v>
      </c>
      <c r="F1164">
        <v>1</v>
      </c>
      <c r="G1164">
        <v>0</v>
      </c>
      <c r="H1164" s="2" t="str">
        <f ca="1">TEXT(Table1_1[[#This Row],[Dt_Customer]],"yyyy-mm-dd")</f>
        <v>2014-04-22</v>
      </c>
      <c r="I1164">
        <v>66</v>
      </c>
      <c r="J1164">
        <v>10</v>
      </c>
      <c r="K1164">
        <v>4</v>
      </c>
      <c r="L1164">
        <v>7</v>
      </c>
      <c r="M1164">
        <v>0</v>
      </c>
      <c r="N1164">
        <v>6</v>
      </c>
      <c r="O1164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1164">
        <f>Table1_1[[#This Row],[NumWebPurchases]]+Table1_1[[#This Row],[NumCatalogPurchases]]+Table1_1[[#This Row],[NumStorePurchases]]</f>
        <v>4</v>
      </c>
      <c r="AD1164">
        <f>ROUND(IF(Table1_1[[#This Row],[Total_Purchases]]=0,0,(Table1_1[[#This Row],[Total_Spend]]*(Table1_1[[#This Row],[NumWebPurchases]]/Table1_1[[#This Row],[Total_Purchases]]))),2)</f>
        <v>7.5</v>
      </c>
      <c r="AE1164">
        <f>ROUND(IF(Table1_1[[#This Row],[Total_Purchases]]=0,0,(Table1_1[[#This Row],[Total_Spend]]*(Table1_1[[#This Row],[NumStorePurchases]]/Table1_1[[#This Row],[Total_Purchases]]))),2)</f>
        <v>22.5</v>
      </c>
      <c r="AF1164">
        <f>ROUND(IF(Table1_1[[#This Row],[Total_Purchases]]=0,0,(Table1_1[[#This Row],[Total_Spend]]*(Table1_1[[#This Row],[NumCatalogPurchases]]/Table1_1[[#This Row],[Total_Purchases]]))),2)</f>
        <v>0</v>
      </c>
      <c r="AG11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64" s="6">
        <f ca="1">YEAR(TODAY())-B1164</f>
        <v>42</v>
      </c>
      <c r="AI11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64" t="s">
        <v>30</v>
      </c>
    </row>
    <row r="1165" spans="1:36" x14ac:dyDescent="0.3">
      <c r="A1165">
        <v>5682</v>
      </c>
      <c r="B1165">
        <v>1953</v>
      </c>
      <c r="C1165" t="s">
        <v>37</v>
      </c>
      <c r="D1165" t="s">
        <v>31</v>
      </c>
      <c r="E1165">
        <v>64108</v>
      </c>
      <c r="F1165">
        <v>0</v>
      </c>
      <c r="G1165">
        <v>1</v>
      </c>
      <c r="H1165" s="2" t="str">
        <f ca="1">TEXT(Table1_1[[#This Row],[Dt_Customer]],"yyyy-mm-dd")</f>
        <v>2013-03-23</v>
      </c>
      <c r="I1165">
        <v>8</v>
      </c>
      <c r="J1165">
        <v>948</v>
      </c>
      <c r="K1165">
        <v>10</v>
      </c>
      <c r="L1165">
        <v>86</v>
      </c>
      <c r="M1165">
        <v>13</v>
      </c>
      <c r="N1165">
        <v>21</v>
      </c>
      <c r="O1165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f>Table1_1[[#This Row],[MntWines]]+Table1_1[[#This Row],[MntFruits]]+Table1_1[[#This Row],[MntMeatProducts]]+Table1_1[[#This Row],[MntFishProducts]]+Table1_1[[#This Row],[MntSweetProducts]]+Table1_1[[#This Row],[MntGoldProds]]</f>
        <v>1099</v>
      </c>
      <c r="AC1165">
        <f>Table1_1[[#This Row],[NumWebPurchases]]+Table1_1[[#This Row],[NumCatalogPurchases]]+Table1_1[[#This Row],[NumStorePurchases]]</f>
        <v>26</v>
      </c>
      <c r="AD1165">
        <f>ROUND(IF(Table1_1[[#This Row],[Total_Purchases]]=0,0,(Table1_1[[#This Row],[Total_Spend]]*(Table1_1[[#This Row],[NumWebPurchases]]/Table1_1[[#This Row],[Total_Purchases]]))),2)</f>
        <v>253.62</v>
      </c>
      <c r="AE1165">
        <f>ROUND(IF(Table1_1[[#This Row],[Total_Purchases]]=0,0,(Table1_1[[#This Row],[Total_Spend]]*(Table1_1[[#This Row],[NumStorePurchases]]/Table1_1[[#This Row],[Total_Purchases]]))),2)</f>
        <v>464.96</v>
      </c>
      <c r="AF1165">
        <f>ROUND(IF(Table1_1[[#This Row],[Total_Purchases]]=0,0,(Table1_1[[#This Row],[Total_Spend]]*(Table1_1[[#This Row],[NumCatalogPurchases]]/Table1_1[[#This Row],[Total_Purchases]]))),2)</f>
        <v>380.42</v>
      </c>
      <c r="AG11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65" s="6">
        <f ca="1">YEAR(TODAY())-B1165</f>
        <v>73</v>
      </c>
      <c r="AI11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65" t="s">
        <v>36</v>
      </c>
    </row>
    <row r="1166" spans="1:36" x14ac:dyDescent="0.3">
      <c r="A1166">
        <v>5684</v>
      </c>
      <c r="B1166">
        <v>1971</v>
      </c>
      <c r="C1166" t="s">
        <v>41</v>
      </c>
      <c r="D1166" t="s">
        <v>29</v>
      </c>
      <c r="E1166">
        <v>44635</v>
      </c>
      <c r="F1166">
        <v>1</v>
      </c>
      <c r="G1166">
        <v>1</v>
      </c>
      <c r="H1166" s="2" t="str">
        <f ca="1">TEXT(Table1_1[[#This Row],[Dt_Customer]],"yyyy-mm-dd")</f>
        <v>2013-10-11</v>
      </c>
      <c r="I1166">
        <v>25</v>
      </c>
      <c r="J1166">
        <v>56</v>
      </c>
      <c r="K1166">
        <v>0</v>
      </c>
      <c r="L1166">
        <v>9</v>
      </c>
      <c r="M1166">
        <v>0</v>
      </c>
      <c r="N1166">
        <v>0</v>
      </c>
      <c r="O1166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1166">
        <f>Table1_1[[#This Row],[NumWebPurchases]]+Table1_1[[#This Row],[NumCatalogPurchases]]+Table1_1[[#This Row],[NumStorePurchases]]</f>
        <v>5</v>
      </c>
      <c r="AD1166">
        <f>ROUND(IF(Table1_1[[#This Row],[Total_Purchases]]=0,0,(Table1_1[[#This Row],[Total_Spend]]*(Table1_1[[#This Row],[NumWebPurchases]]/Table1_1[[#This Row],[Total_Purchases]]))),2)</f>
        <v>27.2</v>
      </c>
      <c r="AE1166">
        <f>ROUND(IF(Table1_1[[#This Row],[Total_Purchases]]=0,0,(Table1_1[[#This Row],[Total_Spend]]*(Table1_1[[#This Row],[NumStorePurchases]]/Table1_1[[#This Row],[Total_Purchases]]))),2)</f>
        <v>40.799999999999997</v>
      </c>
      <c r="AF1166">
        <f>ROUND(IF(Table1_1[[#This Row],[Total_Purchases]]=0,0,(Table1_1[[#This Row],[Total_Spend]]*(Table1_1[[#This Row],[NumCatalogPurchases]]/Table1_1[[#This Row],[Total_Purchases]]))),2)</f>
        <v>0</v>
      </c>
      <c r="AG11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66" s="6">
        <f ca="1">YEAR(TODAY())-B1166</f>
        <v>55</v>
      </c>
      <c r="AI11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66" t="s">
        <v>30</v>
      </c>
    </row>
    <row r="1167" spans="1:36" x14ac:dyDescent="0.3">
      <c r="A1167">
        <v>5687</v>
      </c>
      <c r="B1167">
        <v>1980</v>
      </c>
      <c r="C1167" t="s">
        <v>28</v>
      </c>
      <c r="D1167" t="s">
        <v>29</v>
      </c>
      <c r="E1167">
        <v>81702</v>
      </c>
      <c r="F1167">
        <v>0</v>
      </c>
      <c r="G1167">
        <v>0</v>
      </c>
      <c r="H1167" s="2" t="str">
        <f ca="1">TEXT(Table1_1[[#This Row],[Dt_Customer]],"yyyy-mm-dd")</f>
        <v>2012-09-23</v>
      </c>
      <c r="I1167">
        <v>98</v>
      </c>
      <c r="J1167">
        <v>563</v>
      </c>
      <c r="K1167">
        <v>50</v>
      </c>
      <c r="L1167">
        <v>774</v>
      </c>
      <c r="M1167">
        <v>28</v>
      </c>
      <c r="N1167">
        <v>31</v>
      </c>
      <c r="O1167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>Table1_1[[#This Row],[MntWines]]+Table1_1[[#This Row],[MntFruits]]+Table1_1[[#This Row],[MntMeatProducts]]+Table1_1[[#This Row],[MntFishProducts]]+Table1_1[[#This Row],[MntSweetProducts]]+Table1_1[[#This Row],[MntGoldProds]]</f>
        <v>1633</v>
      </c>
      <c r="AC1167">
        <f>Table1_1[[#This Row],[NumWebPurchases]]+Table1_1[[#This Row],[NumCatalogPurchases]]+Table1_1[[#This Row],[NumStorePurchases]]</f>
        <v>26</v>
      </c>
      <c r="AD1167">
        <f>ROUND(IF(Table1_1[[#This Row],[Total_Purchases]]=0,0,(Table1_1[[#This Row],[Total_Spend]]*(Table1_1[[#This Row],[NumWebPurchases]]/Table1_1[[#This Row],[Total_Purchases]]))),2)</f>
        <v>439.65</v>
      </c>
      <c r="AE1167">
        <f>ROUND(IF(Table1_1[[#This Row],[Total_Purchases]]=0,0,(Table1_1[[#This Row],[Total_Spend]]*(Table1_1[[#This Row],[NumStorePurchases]]/Table1_1[[#This Row],[Total_Purchases]]))),2)</f>
        <v>753.69</v>
      </c>
      <c r="AF1167">
        <f>ROUND(IF(Table1_1[[#This Row],[Total_Purchases]]=0,0,(Table1_1[[#This Row],[Total_Spend]]*(Table1_1[[#This Row],[NumCatalogPurchases]]/Table1_1[[#This Row],[Total_Purchases]]))),2)</f>
        <v>439.65</v>
      </c>
      <c r="AG11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67" s="6">
        <f ca="1">YEAR(TODAY())-B1167</f>
        <v>46</v>
      </c>
      <c r="AI11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67" t="s">
        <v>32</v>
      </c>
    </row>
    <row r="1168" spans="1:36" x14ac:dyDescent="0.3">
      <c r="A1168">
        <v>5692</v>
      </c>
      <c r="B1168">
        <v>1989</v>
      </c>
      <c r="C1168" t="s">
        <v>44</v>
      </c>
      <c r="D1168" t="s">
        <v>33</v>
      </c>
      <c r="E1168">
        <v>25443</v>
      </c>
      <c r="F1168">
        <v>1</v>
      </c>
      <c r="G1168">
        <v>0</v>
      </c>
      <c r="H1168" s="2" t="str">
        <f ca="1">TEXT(Table1_1[[#This Row],[Dt_Customer]],"yyyy-mm-dd")</f>
        <v>2012-12-22</v>
      </c>
      <c r="I1168">
        <v>82</v>
      </c>
      <c r="J1168">
        <v>1</v>
      </c>
      <c r="K1168">
        <v>4</v>
      </c>
      <c r="L1168">
        <v>3</v>
      </c>
      <c r="M1168">
        <v>8</v>
      </c>
      <c r="N1168">
        <v>9</v>
      </c>
      <c r="O1168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1168">
        <f>Table1_1[[#This Row],[NumWebPurchases]]+Table1_1[[#This Row],[NumCatalogPurchases]]+Table1_1[[#This Row],[NumStorePurchases]]</f>
        <v>4</v>
      </c>
      <c r="AD1168">
        <f>ROUND(IF(Table1_1[[#This Row],[Total_Purchases]]=0,0,(Table1_1[[#This Row],[Total_Spend]]*(Table1_1[[#This Row],[NumWebPurchases]]/Table1_1[[#This Row],[Total_Purchases]]))),2)</f>
        <v>8</v>
      </c>
      <c r="AE1168">
        <f>ROUND(IF(Table1_1[[#This Row],[Total_Purchases]]=0,0,(Table1_1[[#This Row],[Total_Spend]]*(Table1_1[[#This Row],[NumStorePurchases]]/Table1_1[[#This Row],[Total_Purchases]]))),2)</f>
        <v>24</v>
      </c>
      <c r="AF1168">
        <f>ROUND(IF(Table1_1[[#This Row],[Total_Purchases]]=0,0,(Table1_1[[#This Row],[Total_Spend]]*(Table1_1[[#This Row],[NumCatalogPurchases]]/Table1_1[[#This Row],[Total_Purchases]]))),2)</f>
        <v>0</v>
      </c>
      <c r="AG11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68" s="6">
        <f ca="1">YEAR(TODAY())-B1168</f>
        <v>37</v>
      </c>
      <c r="AI11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68" t="s">
        <v>43</v>
      </c>
    </row>
    <row r="1169" spans="1:36" x14ac:dyDescent="0.3">
      <c r="A1169">
        <v>5710</v>
      </c>
      <c r="B1169">
        <v>1970</v>
      </c>
      <c r="C1169" t="s">
        <v>28</v>
      </c>
      <c r="D1169" t="s">
        <v>35</v>
      </c>
      <c r="E1169">
        <v>40548</v>
      </c>
      <c r="F1169">
        <v>0</v>
      </c>
      <c r="G1169">
        <v>1</v>
      </c>
      <c r="H1169" s="2" t="str">
        <f ca="1">TEXT(Table1_1[[#This Row],[Dt_Customer]],"yyyy-mm-dd")</f>
        <v>2012-10-10</v>
      </c>
      <c r="I1169">
        <v>31</v>
      </c>
      <c r="J1169">
        <v>110</v>
      </c>
      <c r="K1169">
        <v>0</v>
      </c>
      <c r="L1169">
        <v>5</v>
      </c>
      <c r="M1169">
        <v>2</v>
      </c>
      <c r="N1169">
        <v>0</v>
      </c>
      <c r="O1169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f>Table1_1[[#This Row],[MntWines]]+Table1_1[[#This Row],[MntFruits]]+Table1_1[[#This Row],[MntMeatProducts]]+Table1_1[[#This Row],[MntFishProducts]]+Table1_1[[#This Row],[MntSweetProducts]]+Table1_1[[#This Row],[MntGoldProds]]</f>
        <v>120</v>
      </c>
      <c r="AC1169">
        <f>Table1_1[[#This Row],[NumWebPurchases]]+Table1_1[[#This Row],[NumCatalogPurchases]]+Table1_1[[#This Row],[NumStorePurchases]]</f>
        <v>7</v>
      </c>
      <c r="AD1169">
        <f>ROUND(IF(Table1_1[[#This Row],[Total_Purchases]]=0,0,(Table1_1[[#This Row],[Total_Spend]]*(Table1_1[[#This Row],[NumWebPurchases]]/Table1_1[[#This Row],[Total_Purchases]]))),2)</f>
        <v>34.29</v>
      </c>
      <c r="AE1169">
        <f>ROUND(IF(Table1_1[[#This Row],[Total_Purchases]]=0,0,(Table1_1[[#This Row],[Total_Spend]]*(Table1_1[[#This Row],[NumStorePurchases]]/Table1_1[[#This Row],[Total_Purchases]]))),2)</f>
        <v>68.569999999999993</v>
      </c>
      <c r="AF1169">
        <f>ROUND(IF(Table1_1[[#This Row],[Total_Purchases]]=0,0,(Table1_1[[#This Row],[Total_Spend]]*(Table1_1[[#This Row],[NumCatalogPurchases]]/Table1_1[[#This Row],[Total_Purchases]]))),2)</f>
        <v>17.14</v>
      </c>
      <c r="AG11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69" s="6">
        <f ca="1">YEAR(TODAY())-B1169</f>
        <v>56</v>
      </c>
      <c r="AI11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69" t="s">
        <v>36</v>
      </c>
    </row>
    <row r="1170" spans="1:36" x14ac:dyDescent="0.3">
      <c r="A1170">
        <v>5718</v>
      </c>
      <c r="B1170">
        <v>1950</v>
      </c>
      <c r="C1170" t="s">
        <v>28</v>
      </c>
      <c r="D1170" t="s">
        <v>33</v>
      </c>
      <c r="E1170">
        <v>80763</v>
      </c>
      <c r="F1170">
        <v>0</v>
      </c>
      <c r="G1170">
        <v>0</v>
      </c>
      <c r="H1170" s="2" t="str">
        <f ca="1">TEXT(Table1_1[[#This Row],[Dt_Customer]],"yyyy-mm-dd")</f>
        <v>2013-08-15</v>
      </c>
      <c r="I1170">
        <v>17</v>
      </c>
      <c r="J1170">
        <v>674</v>
      </c>
      <c r="K1170">
        <v>168</v>
      </c>
      <c r="L1170">
        <v>108</v>
      </c>
      <c r="M1170">
        <v>192</v>
      </c>
      <c r="N1170">
        <v>42</v>
      </c>
      <c r="O1170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1</v>
      </c>
      <c r="AA1170">
        <v>0</v>
      </c>
      <c r="AB1170">
        <f>Table1_1[[#This Row],[MntWines]]+Table1_1[[#This Row],[MntFruits]]+Table1_1[[#This Row],[MntMeatProducts]]+Table1_1[[#This Row],[MntFishProducts]]+Table1_1[[#This Row],[MntSweetProducts]]+Table1_1[[#This Row],[MntGoldProds]]</f>
        <v>1415</v>
      </c>
      <c r="AC1170">
        <f>Table1_1[[#This Row],[NumWebPurchases]]+Table1_1[[#This Row],[NumCatalogPurchases]]+Table1_1[[#This Row],[NumStorePurchases]]</f>
        <v>22</v>
      </c>
      <c r="AD1170">
        <f>ROUND(IF(Table1_1[[#This Row],[Total_Purchases]]=0,0,(Table1_1[[#This Row],[Total_Spend]]*(Table1_1[[#This Row],[NumWebPurchases]]/Table1_1[[#This Row],[Total_Purchases]]))),2)</f>
        <v>321.58999999999997</v>
      </c>
      <c r="AE1170">
        <f>ROUND(IF(Table1_1[[#This Row],[Total_Purchases]]=0,0,(Table1_1[[#This Row],[Total_Spend]]*(Table1_1[[#This Row],[NumStorePurchases]]/Table1_1[[#This Row],[Total_Purchases]]))),2)</f>
        <v>385.91</v>
      </c>
      <c r="AF1170">
        <f>ROUND(IF(Table1_1[[#This Row],[Total_Purchases]]=0,0,(Table1_1[[#This Row],[Total_Spend]]*(Table1_1[[#This Row],[NumCatalogPurchases]]/Table1_1[[#This Row],[Total_Purchases]]))),2)</f>
        <v>707.5</v>
      </c>
      <c r="AG11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70" s="6">
        <f ca="1">YEAR(TODAY())-B1170</f>
        <v>76</v>
      </c>
      <c r="AI11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170" t="s">
        <v>43</v>
      </c>
    </row>
    <row r="1171" spans="1:36" x14ac:dyDescent="0.3">
      <c r="A1171">
        <v>5721</v>
      </c>
      <c r="B1171">
        <v>1956</v>
      </c>
      <c r="C1171" t="s">
        <v>37</v>
      </c>
      <c r="D1171" t="s">
        <v>33</v>
      </c>
      <c r="E1171">
        <v>84117</v>
      </c>
      <c r="F1171">
        <v>0</v>
      </c>
      <c r="G1171">
        <v>0</v>
      </c>
      <c r="H1171" s="2" t="str">
        <f ca="1">TEXT(Table1_1[[#This Row],[Dt_Customer]],"yyyy-mm-dd")</f>
        <v>2014-05-11</v>
      </c>
      <c r="I1171">
        <v>60</v>
      </c>
      <c r="J1171">
        <v>611</v>
      </c>
      <c r="K1171">
        <v>76</v>
      </c>
      <c r="L1171">
        <v>749</v>
      </c>
      <c r="M1171">
        <v>59</v>
      </c>
      <c r="N1171">
        <v>45</v>
      </c>
      <c r="O1171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f>Table1_1[[#This Row],[MntWines]]+Table1_1[[#This Row],[MntFruits]]+Table1_1[[#This Row],[MntMeatProducts]]+Table1_1[[#This Row],[MntFishProducts]]+Table1_1[[#This Row],[MntSweetProducts]]+Table1_1[[#This Row],[MntGoldProds]]</f>
        <v>1566</v>
      </c>
      <c r="AC1171">
        <f>Table1_1[[#This Row],[NumWebPurchases]]+Table1_1[[#This Row],[NumCatalogPurchases]]+Table1_1[[#This Row],[NumStorePurchases]]</f>
        <v>23</v>
      </c>
      <c r="AD1171">
        <f>ROUND(IF(Table1_1[[#This Row],[Total_Purchases]]=0,0,(Table1_1[[#This Row],[Total_Spend]]*(Table1_1[[#This Row],[NumWebPurchases]]/Table1_1[[#This Row],[Total_Purchases]]))),2)</f>
        <v>476.61</v>
      </c>
      <c r="AE1171">
        <f>ROUND(IF(Table1_1[[#This Row],[Total_Purchases]]=0,0,(Table1_1[[#This Row],[Total_Spend]]*(Table1_1[[#This Row],[NumStorePurchases]]/Table1_1[[#This Row],[Total_Purchases]]))),2)</f>
        <v>408.52</v>
      </c>
      <c r="AF1171">
        <f>ROUND(IF(Table1_1[[#This Row],[Total_Purchases]]=0,0,(Table1_1[[#This Row],[Total_Spend]]*(Table1_1[[#This Row],[NumCatalogPurchases]]/Table1_1[[#This Row],[Total_Purchases]]))),2)</f>
        <v>680.87</v>
      </c>
      <c r="AG11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71" s="6">
        <f ca="1">YEAR(TODAY())-B1171</f>
        <v>70</v>
      </c>
      <c r="AI11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71" t="s">
        <v>32</v>
      </c>
    </row>
    <row r="1172" spans="1:36" x14ac:dyDescent="0.3">
      <c r="A1172">
        <v>5723</v>
      </c>
      <c r="B1172">
        <v>1976</v>
      </c>
      <c r="C1172" t="s">
        <v>37</v>
      </c>
      <c r="D1172" t="s">
        <v>35</v>
      </c>
      <c r="E1172">
        <v>49187</v>
      </c>
      <c r="F1172">
        <v>0</v>
      </c>
      <c r="G1172">
        <v>1</v>
      </c>
      <c r="H1172" s="2" t="str">
        <f ca="1">TEXT(Table1_1[[#This Row],[Dt_Customer]],"yyyy-mm-dd")</f>
        <v>2014-01-11</v>
      </c>
      <c r="I1172">
        <v>63</v>
      </c>
      <c r="J1172">
        <v>81</v>
      </c>
      <c r="K1172">
        <v>1</v>
      </c>
      <c r="L1172">
        <v>31</v>
      </c>
      <c r="M1172">
        <v>2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f>Table1_1[[#This Row],[MntWines]]+Table1_1[[#This Row],[MntFruits]]+Table1_1[[#This Row],[MntMeatProducts]]+Table1_1[[#This Row],[MntFishProducts]]+Table1_1[[#This Row],[MntSweetProducts]]+Table1_1[[#This Row],[MntGoldProds]]</f>
        <v>116</v>
      </c>
      <c r="AC1172">
        <f>Table1_1[[#This Row],[NumWebPurchases]]+Table1_1[[#This Row],[NumCatalogPurchases]]+Table1_1[[#This Row],[NumStorePurchases]]</f>
        <v>7</v>
      </c>
      <c r="AD1172">
        <f>ROUND(IF(Table1_1[[#This Row],[Total_Purchases]]=0,0,(Table1_1[[#This Row],[Total_Spend]]*(Table1_1[[#This Row],[NumWebPurchases]]/Table1_1[[#This Row],[Total_Purchases]]))),2)</f>
        <v>16.57</v>
      </c>
      <c r="AE1172">
        <f>ROUND(IF(Table1_1[[#This Row],[Total_Purchases]]=0,0,(Table1_1[[#This Row],[Total_Spend]]*(Table1_1[[#This Row],[NumStorePurchases]]/Table1_1[[#This Row],[Total_Purchases]]))),2)</f>
        <v>82.86</v>
      </c>
      <c r="AF1172">
        <f>ROUND(IF(Table1_1[[#This Row],[Total_Purchases]]=0,0,(Table1_1[[#This Row],[Total_Spend]]*(Table1_1[[#This Row],[NumCatalogPurchases]]/Table1_1[[#This Row],[Total_Purchases]]))),2)</f>
        <v>16.57</v>
      </c>
      <c r="AG11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72" s="6">
        <f ca="1">YEAR(TODAY())-B1172</f>
        <v>50</v>
      </c>
      <c r="AI11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72" t="s">
        <v>30</v>
      </c>
    </row>
    <row r="1173" spans="1:36" x14ac:dyDescent="0.3">
      <c r="A1173">
        <v>5726</v>
      </c>
      <c r="B1173">
        <v>1983</v>
      </c>
      <c r="C1173" t="s">
        <v>41</v>
      </c>
      <c r="D1173" t="s">
        <v>31</v>
      </c>
      <c r="E1173">
        <v>31788</v>
      </c>
      <c r="F1173">
        <v>1</v>
      </c>
      <c r="G1173">
        <v>0</v>
      </c>
      <c r="H1173" s="2" t="str">
        <f ca="1">TEXT(Table1_1[[#This Row],[Dt_Customer]],"yyyy-mm-dd")</f>
        <v>2014-03-20</v>
      </c>
      <c r="I1173">
        <v>15</v>
      </c>
      <c r="J1173">
        <v>16</v>
      </c>
      <c r="K1173">
        <v>7</v>
      </c>
      <c r="L1173">
        <v>23</v>
      </c>
      <c r="M1173">
        <v>0</v>
      </c>
      <c r="N1173">
        <v>8</v>
      </c>
      <c r="O1173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f>Table1_1[[#This Row],[MntWines]]+Table1_1[[#This Row],[MntFruits]]+Table1_1[[#This Row],[MntMeatProducts]]+Table1_1[[#This Row],[MntFishProducts]]+Table1_1[[#This Row],[MntSweetProducts]]+Table1_1[[#This Row],[MntGoldProds]]</f>
        <v>60</v>
      </c>
      <c r="AC1173">
        <f>Table1_1[[#This Row],[NumWebPurchases]]+Table1_1[[#This Row],[NumCatalogPurchases]]+Table1_1[[#This Row],[NumStorePurchases]]</f>
        <v>7</v>
      </c>
      <c r="AD1173">
        <f>ROUND(IF(Table1_1[[#This Row],[Total_Purchases]]=0,0,(Table1_1[[#This Row],[Total_Spend]]*(Table1_1[[#This Row],[NumWebPurchases]]/Table1_1[[#This Row],[Total_Purchases]]))),2)</f>
        <v>25.71</v>
      </c>
      <c r="AE1173">
        <f>ROUND(IF(Table1_1[[#This Row],[Total_Purchases]]=0,0,(Table1_1[[#This Row],[Total_Spend]]*(Table1_1[[#This Row],[NumStorePurchases]]/Table1_1[[#This Row],[Total_Purchases]]))),2)</f>
        <v>34.29</v>
      </c>
      <c r="AF1173">
        <f>ROUND(IF(Table1_1[[#This Row],[Total_Purchases]]=0,0,(Table1_1[[#This Row],[Total_Spend]]*(Table1_1[[#This Row],[NumCatalogPurchases]]/Table1_1[[#This Row],[Total_Purchases]]))),2)</f>
        <v>0</v>
      </c>
      <c r="AG11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73" s="6">
        <f ca="1">YEAR(TODAY())-B1173</f>
        <v>43</v>
      </c>
      <c r="AI11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73" t="s">
        <v>43</v>
      </c>
    </row>
    <row r="1174" spans="1:36" x14ac:dyDescent="0.3">
      <c r="A1174">
        <v>5731</v>
      </c>
      <c r="B1174">
        <v>1983</v>
      </c>
      <c r="C1174" t="s">
        <v>41</v>
      </c>
      <c r="D1174" t="s">
        <v>33</v>
      </c>
      <c r="E1174">
        <v>27100</v>
      </c>
      <c r="F1174">
        <v>1</v>
      </c>
      <c r="G1174">
        <v>0</v>
      </c>
      <c r="H1174" s="2" t="str">
        <f ca="1">TEXT(Table1_1[[#This Row],[Dt_Customer]],"yyyy-mm-dd")</f>
        <v>2013-04-05</v>
      </c>
      <c r="I1174">
        <v>64</v>
      </c>
      <c r="J1174">
        <v>12</v>
      </c>
      <c r="K1174">
        <v>0</v>
      </c>
      <c r="L1174">
        <v>13</v>
      </c>
      <c r="M1174">
        <v>2</v>
      </c>
      <c r="N1174">
        <v>0</v>
      </c>
      <c r="O1174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174">
        <f>Table1_1[[#This Row],[NumWebPurchases]]+Table1_1[[#This Row],[NumCatalogPurchases]]+Table1_1[[#This Row],[NumStorePurchases]]</f>
        <v>4</v>
      </c>
      <c r="AD1174">
        <f>ROUND(IF(Table1_1[[#This Row],[Total_Purchases]]=0,0,(Table1_1[[#This Row],[Total_Spend]]*(Table1_1[[#This Row],[NumWebPurchases]]/Table1_1[[#This Row],[Total_Purchases]]))),2)</f>
        <v>9.25</v>
      </c>
      <c r="AE1174">
        <f>ROUND(IF(Table1_1[[#This Row],[Total_Purchases]]=0,0,(Table1_1[[#This Row],[Total_Spend]]*(Table1_1[[#This Row],[NumStorePurchases]]/Table1_1[[#This Row],[Total_Purchases]]))),2)</f>
        <v>27.75</v>
      </c>
      <c r="AF1174">
        <f>ROUND(IF(Table1_1[[#This Row],[Total_Purchases]]=0,0,(Table1_1[[#This Row],[Total_Spend]]*(Table1_1[[#This Row],[NumCatalogPurchases]]/Table1_1[[#This Row],[Total_Purchases]]))),2)</f>
        <v>0</v>
      </c>
      <c r="AG11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74" s="6">
        <f ca="1">YEAR(TODAY())-B1174</f>
        <v>43</v>
      </c>
      <c r="AI11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74" t="s">
        <v>30</v>
      </c>
    </row>
    <row r="1175" spans="1:36" x14ac:dyDescent="0.3">
      <c r="A1175">
        <v>5734</v>
      </c>
      <c r="B1175">
        <v>1974</v>
      </c>
      <c r="C1175" t="s">
        <v>37</v>
      </c>
      <c r="D1175" t="s">
        <v>33</v>
      </c>
      <c r="E1175">
        <v>61917</v>
      </c>
      <c r="F1175">
        <v>1</v>
      </c>
      <c r="G1175">
        <v>1</v>
      </c>
      <c r="H1175" s="2" t="str">
        <f ca="1">TEXT(Table1_1[[#This Row],[Dt_Customer]],"yyyy-mm-dd")</f>
        <v>2013-11-20</v>
      </c>
      <c r="I1175">
        <v>83</v>
      </c>
      <c r="J1175">
        <v>46</v>
      </c>
      <c r="K1175">
        <v>4</v>
      </c>
      <c r="L1175">
        <v>36</v>
      </c>
      <c r="M1175">
        <v>2</v>
      </c>
      <c r="N1175">
        <v>2</v>
      </c>
      <c r="O1175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f>Table1_1[[#This Row],[MntWines]]+Table1_1[[#This Row],[MntFruits]]+Table1_1[[#This Row],[MntMeatProducts]]+Table1_1[[#This Row],[MntFishProducts]]+Table1_1[[#This Row],[MntSweetProducts]]+Table1_1[[#This Row],[MntGoldProds]]</f>
        <v>91</v>
      </c>
      <c r="AC1175">
        <f>Table1_1[[#This Row],[NumWebPurchases]]+Table1_1[[#This Row],[NumCatalogPurchases]]+Table1_1[[#This Row],[NumStorePurchases]]</f>
        <v>6</v>
      </c>
      <c r="AD1175">
        <f>ROUND(IF(Table1_1[[#This Row],[Total_Purchases]]=0,0,(Table1_1[[#This Row],[Total_Spend]]*(Table1_1[[#This Row],[NumWebPurchases]]/Table1_1[[#This Row],[Total_Purchases]]))),2)</f>
        <v>30.33</v>
      </c>
      <c r="AE1175">
        <f>ROUND(IF(Table1_1[[#This Row],[Total_Purchases]]=0,0,(Table1_1[[#This Row],[Total_Spend]]*(Table1_1[[#This Row],[NumStorePurchases]]/Table1_1[[#This Row],[Total_Purchases]]))),2)</f>
        <v>60.67</v>
      </c>
      <c r="AF1175">
        <f>ROUND(IF(Table1_1[[#This Row],[Total_Purchases]]=0,0,(Table1_1[[#This Row],[Total_Spend]]*(Table1_1[[#This Row],[NumCatalogPurchases]]/Table1_1[[#This Row],[Total_Purchases]]))),2)</f>
        <v>0</v>
      </c>
      <c r="AG11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75" s="6">
        <f ca="1">YEAR(TODAY())-B1175</f>
        <v>52</v>
      </c>
      <c r="AI11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75" t="s">
        <v>30</v>
      </c>
    </row>
    <row r="1176" spans="1:36" x14ac:dyDescent="0.3">
      <c r="A1176">
        <v>5735</v>
      </c>
      <c r="B1176">
        <v>1991</v>
      </c>
      <c r="C1176" t="s">
        <v>41</v>
      </c>
      <c r="D1176" t="s">
        <v>31</v>
      </c>
      <c r="E1176">
        <v>90638</v>
      </c>
      <c r="F1176">
        <v>0</v>
      </c>
      <c r="G1176">
        <v>0</v>
      </c>
      <c r="H1176" s="2" t="str">
        <f ca="1">TEXT(Table1_1[[#This Row],[Dt_Customer]],"yyyy-mm-dd")</f>
        <v>2014-02-13</v>
      </c>
      <c r="I1176">
        <v>29</v>
      </c>
      <c r="J1176">
        <v>1156</v>
      </c>
      <c r="K1176">
        <v>120</v>
      </c>
      <c r="L1176">
        <v>915</v>
      </c>
      <c r="M1176">
        <v>94</v>
      </c>
      <c r="N1176">
        <v>144</v>
      </c>
      <c r="O1176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f>Table1_1[[#This Row],[MntWines]]+Table1_1[[#This Row],[MntFruits]]+Table1_1[[#This Row],[MntMeatProducts]]+Table1_1[[#This Row],[MntFishProducts]]+Table1_1[[#This Row],[MntSweetProducts]]+Table1_1[[#This Row],[MntGoldProds]]</f>
        <v>2525</v>
      </c>
      <c r="AC1176">
        <f>Table1_1[[#This Row],[NumWebPurchases]]+Table1_1[[#This Row],[NumCatalogPurchases]]+Table1_1[[#This Row],[NumStorePurchases]]</f>
        <v>17</v>
      </c>
      <c r="AD1176">
        <f>ROUND(IF(Table1_1[[#This Row],[Total_Purchases]]=0,0,(Table1_1[[#This Row],[Total_Spend]]*(Table1_1[[#This Row],[NumWebPurchases]]/Table1_1[[#This Row],[Total_Purchases]]))),2)</f>
        <v>445.59</v>
      </c>
      <c r="AE1176">
        <f>ROUND(IF(Table1_1[[#This Row],[Total_Purchases]]=0,0,(Table1_1[[#This Row],[Total_Spend]]*(Table1_1[[#This Row],[NumStorePurchases]]/Table1_1[[#This Row],[Total_Purchases]]))),2)</f>
        <v>1485.29</v>
      </c>
      <c r="AF1176">
        <f>ROUND(IF(Table1_1[[#This Row],[Total_Purchases]]=0,0,(Table1_1[[#This Row],[Total_Spend]]*(Table1_1[[#This Row],[NumCatalogPurchases]]/Table1_1[[#This Row],[Total_Purchases]]))),2)</f>
        <v>594.12</v>
      </c>
      <c r="AG11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76" s="6">
        <f ca="1">YEAR(TODAY())-B1176</f>
        <v>35</v>
      </c>
      <c r="AI11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176" t="s">
        <v>30</v>
      </c>
    </row>
    <row r="1177" spans="1:36" x14ac:dyDescent="0.3">
      <c r="A1177">
        <v>5740</v>
      </c>
      <c r="B1177">
        <v>1970</v>
      </c>
      <c r="C1177" t="s">
        <v>38</v>
      </c>
      <c r="D1177" t="s">
        <v>29</v>
      </c>
      <c r="E1177">
        <v>25959</v>
      </c>
      <c r="F1177">
        <v>1</v>
      </c>
      <c r="G1177">
        <v>1</v>
      </c>
      <c r="H1177" s="2" t="str">
        <f ca="1">TEXT(Table1_1[[#This Row],[Dt_Customer]],"yyyy-mm-dd")</f>
        <v>2013-02-14</v>
      </c>
      <c r="I1177">
        <v>1</v>
      </c>
      <c r="J1177">
        <v>4</v>
      </c>
      <c r="K1177">
        <v>2</v>
      </c>
      <c r="L1177">
        <v>12</v>
      </c>
      <c r="M1177">
        <v>7</v>
      </c>
      <c r="N1177">
        <v>5</v>
      </c>
      <c r="O1177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f>Table1_1[[#This Row],[MntWines]]+Table1_1[[#This Row],[MntFruits]]+Table1_1[[#This Row],[MntMeatProducts]]+Table1_1[[#This Row],[MntFishProducts]]+Table1_1[[#This Row],[MntSweetProducts]]+Table1_1[[#This Row],[MntGoldProds]]</f>
        <v>56</v>
      </c>
      <c r="AC1177">
        <f>Table1_1[[#This Row],[NumWebPurchases]]+Table1_1[[#This Row],[NumCatalogPurchases]]+Table1_1[[#This Row],[NumStorePurchases]]</f>
        <v>5</v>
      </c>
      <c r="AD1177">
        <f>ROUND(IF(Table1_1[[#This Row],[Total_Purchases]]=0,0,(Table1_1[[#This Row],[Total_Spend]]*(Table1_1[[#This Row],[NumWebPurchases]]/Table1_1[[#This Row],[Total_Purchases]]))),2)</f>
        <v>11.2</v>
      </c>
      <c r="AE1177">
        <f>ROUND(IF(Table1_1[[#This Row],[Total_Purchases]]=0,0,(Table1_1[[#This Row],[Total_Spend]]*(Table1_1[[#This Row],[NumStorePurchases]]/Table1_1[[#This Row],[Total_Purchases]]))),2)</f>
        <v>22.4</v>
      </c>
      <c r="AF1177">
        <f>ROUND(IF(Table1_1[[#This Row],[Total_Purchases]]=0,0,(Table1_1[[#This Row],[Total_Spend]]*(Table1_1[[#This Row],[NumCatalogPurchases]]/Table1_1[[#This Row],[Total_Purchases]]))),2)</f>
        <v>22.4</v>
      </c>
      <c r="AG11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77" s="6">
        <f ca="1">YEAR(TODAY())-B1177</f>
        <v>56</v>
      </c>
      <c r="AI11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77" t="s">
        <v>30</v>
      </c>
    </row>
    <row r="1178" spans="1:36" x14ac:dyDescent="0.3">
      <c r="A1178">
        <v>5748</v>
      </c>
      <c r="B1178">
        <v>1965</v>
      </c>
      <c r="C1178" t="s">
        <v>28</v>
      </c>
      <c r="D1178" t="s">
        <v>33</v>
      </c>
      <c r="E1178">
        <v>59754</v>
      </c>
      <c r="F1178">
        <v>0</v>
      </c>
      <c r="G1178">
        <v>1</v>
      </c>
      <c r="H1178" s="2" t="str">
        <f ca="1">TEXT(Table1_1[[#This Row],[Dt_Customer]],"yyyy-mm-dd")</f>
        <v>2012-12-01</v>
      </c>
      <c r="I1178">
        <v>96</v>
      </c>
      <c r="J1178">
        <v>115</v>
      </c>
      <c r="K1178">
        <v>27</v>
      </c>
      <c r="L1178">
        <v>44</v>
      </c>
      <c r="M1178">
        <v>4</v>
      </c>
      <c r="N1178">
        <v>146</v>
      </c>
      <c r="O1178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f>Table1_1[[#This Row],[MntWines]]+Table1_1[[#This Row],[MntFruits]]+Table1_1[[#This Row],[MntMeatProducts]]+Table1_1[[#This Row],[MntFishProducts]]+Table1_1[[#This Row],[MntSweetProducts]]+Table1_1[[#This Row],[MntGoldProds]]</f>
        <v>475</v>
      </c>
      <c r="AC1178">
        <f>Table1_1[[#This Row],[NumWebPurchases]]+Table1_1[[#This Row],[NumCatalogPurchases]]+Table1_1[[#This Row],[NumStorePurchases]]</f>
        <v>13</v>
      </c>
      <c r="AD1178">
        <f>ROUND(IF(Table1_1[[#This Row],[Total_Purchases]]=0,0,(Table1_1[[#This Row],[Total_Spend]]*(Table1_1[[#This Row],[NumWebPurchases]]/Table1_1[[#This Row],[Total_Purchases]]))),2)</f>
        <v>182.69</v>
      </c>
      <c r="AE1178">
        <f>ROUND(IF(Table1_1[[#This Row],[Total_Purchases]]=0,0,(Table1_1[[#This Row],[Total_Spend]]*(Table1_1[[#This Row],[NumStorePurchases]]/Table1_1[[#This Row],[Total_Purchases]]))),2)</f>
        <v>219.23</v>
      </c>
      <c r="AF1178">
        <f>ROUND(IF(Table1_1[[#This Row],[Total_Purchases]]=0,0,(Table1_1[[#This Row],[Total_Spend]]*(Table1_1[[#This Row],[NumCatalogPurchases]]/Table1_1[[#This Row],[Total_Purchases]]))),2)</f>
        <v>73.08</v>
      </c>
      <c r="AG11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78" s="6">
        <f ca="1">YEAR(TODAY())-B1178</f>
        <v>61</v>
      </c>
      <c r="AI11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78" t="s">
        <v>43</v>
      </c>
    </row>
    <row r="1179" spans="1:36" x14ac:dyDescent="0.3">
      <c r="A1179">
        <v>5751</v>
      </c>
      <c r="B1179">
        <v>1973</v>
      </c>
      <c r="C1179" t="s">
        <v>38</v>
      </c>
      <c r="D1179" t="s">
        <v>29</v>
      </c>
      <c r="E1179">
        <v>31163</v>
      </c>
      <c r="F1179">
        <v>1</v>
      </c>
      <c r="G1179">
        <v>0</v>
      </c>
      <c r="H1179" s="2" t="str">
        <f ca="1">TEXT(Table1_1[[#This Row],[Dt_Customer]],"yyyy-mm-dd")</f>
        <v>2014-02-13</v>
      </c>
      <c r="I1179">
        <v>54</v>
      </c>
      <c r="J1179">
        <v>2</v>
      </c>
      <c r="K1179">
        <v>3</v>
      </c>
      <c r="L1179">
        <v>10</v>
      </c>
      <c r="M1179">
        <v>11</v>
      </c>
      <c r="N1179">
        <v>2</v>
      </c>
      <c r="O1179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1179">
        <f>Table1_1[[#This Row],[NumWebPurchases]]+Table1_1[[#This Row],[NumCatalogPurchases]]+Table1_1[[#This Row],[NumStorePurchases]]</f>
        <v>4</v>
      </c>
      <c r="AD1179">
        <f>ROUND(IF(Table1_1[[#This Row],[Total_Purchases]]=0,0,(Table1_1[[#This Row],[Total_Spend]]*(Table1_1[[#This Row],[NumWebPurchases]]/Table1_1[[#This Row],[Total_Purchases]]))),2)</f>
        <v>9.5</v>
      </c>
      <c r="AE1179">
        <f>ROUND(IF(Table1_1[[#This Row],[Total_Purchases]]=0,0,(Table1_1[[#This Row],[Total_Spend]]*(Table1_1[[#This Row],[NumStorePurchases]]/Table1_1[[#This Row],[Total_Purchases]]))),2)</f>
        <v>28.5</v>
      </c>
      <c r="AF1179">
        <f>ROUND(IF(Table1_1[[#This Row],[Total_Purchases]]=0,0,(Table1_1[[#This Row],[Total_Spend]]*(Table1_1[[#This Row],[NumCatalogPurchases]]/Table1_1[[#This Row],[Total_Purchases]]))),2)</f>
        <v>0</v>
      </c>
      <c r="AG11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79" s="6">
        <f ca="1">YEAR(TODAY())-B1179</f>
        <v>53</v>
      </c>
      <c r="AI11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79" t="s">
        <v>32</v>
      </c>
    </row>
    <row r="1180" spans="1:36" x14ac:dyDescent="0.3">
      <c r="A1180">
        <v>5756</v>
      </c>
      <c r="B1180">
        <v>1983</v>
      </c>
      <c r="C1180" t="s">
        <v>28</v>
      </c>
      <c r="D1180" t="s">
        <v>35</v>
      </c>
      <c r="E1180">
        <v>39453</v>
      </c>
      <c r="F1180">
        <v>1</v>
      </c>
      <c r="G1180">
        <v>0</v>
      </c>
      <c r="H1180" s="2" t="str">
        <f ca="1">TEXT(Table1_1[[#This Row],[Dt_Customer]],"yyyy-mm-dd")</f>
        <v>2014-04-03</v>
      </c>
      <c r="I1180">
        <v>64</v>
      </c>
      <c r="J1180">
        <v>46</v>
      </c>
      <c r="K1180">
        <v>0</v>
      </c>
      <c r="L1180">
        <v>7</v>
      </c>
      <c r="M1180">
        <v>0</v>
      </c>
      <c r="N1180">
        <v>0</v>
      </c>
      <c r="O1180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180">
        <f>Table1_1[[#This Row],[NumWebPurchases]]+Table1_1[[#This Row],[NumCatalogPurchases]]+Table1_1[[#This Row],[NumStorePurchases]]</f>
        <v>5</v>
      </c>
      <c r="AD1180">
        <f>ROUND(IF(Table1_1[[#This Row],[Total_Purchases]]=0,0,(Table1_1[[#This Row],[Total_Spend]]*(Table1_1[[#This Row],[NumWebPurchases]]/Table1_1[[#This Row],[Total_Purchases]]))),2)</f>
        <v>22</v>
      </c>
      <c r="AE1180">
        <f>ROUND(IF(Table1_1[[#This Row],[Total_Purchases]]=0,0,(Table1_1[[#This Row],[Total_Spend]]*(Table1_1[[#This Row],[NumStorePurchases]]/Table1_1[[#This Row],[Total_Purchases]]))),2)</f>
        <v>33</v>
      </c>
      <c r="AF1180">
        <f>ROUND(IF(Table1_1[[#This Row],[Total_Purchases]]=0,0,(Table1_1[[#This Row],[Total_Spend]]*(Table1_1[[#This Row],[NumCatalogPurchases]]/Table1_1[[#This Row],[Total_Purchases]]))),2)</f>
        <v>0</v>
      </c>
      <c r="AG11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0" s="6">
        <f ca="1">YEAR(TODAY())-B1180</f>
        <v>43</v>
      </c>
      <c r="AI11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0" t="s">
        <v>30</v>
      </c>
    </row>
    <row r="1181" spans="1:36" x14ac:dyDescent="0.3">
      <c r="A1181">
        <v>5758</v>
      </c>
      <c r="B1181">
        <v>1982</v>
      </c>
      <c r="C1181" t="s">
        <v>28</v>
      </c>
      <c r="D1181" t="s">
        <v>33</v>
      </c>
      <c r="E1181">
        <v>65169</v>
      </c>
      <c r="F1181">
        <v>0</v>
      </c>
      <c r="G1181">
        <v>0</v>
      </c>
      <c r="H1181" s="2" t="str">
        <f ca="1">TEXT(Table1_1[[#This Row],[Dt_Customer]],"yyyy-mm-dd")</f>
        <v>2014-01-14</v>
      </c>
      <c r="I1181">
        <v>23</v>
      </c>
      <c r="J1181">
        <v>1074</v>
      </c>
      <c r="K1181">
        <v>0</v>
      </c>
      <c r="L1181">
        <v>69</v>
      </c>
      <c r="M1181">
        <v>0</v>
      </c>
      <c r="N1181">
        <v>0</v>
      </c>
      <c r="O1181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1</v>
      </c>
      <c r="AA1181">
        <v>0</v>
      </c>
      <c r="AB1181">
        <f>Table1_1[[#This Row],[MntWines]]+Table1_1[[#This Row],[MntFruits]]+Table1_1[[#This Row],[MntMeatProducts]]+Table1_1[[#This Row],[MntFishProducts]]+Table1_1[[#This Row],[MntSweetProducts]]+Table1_1[[#This Row],[MntGoldProds]]</f>
        <v>1189</v>
      </c>
      <c r="AC1181">
        <f>Table1_1[[#This Row],[NumWebPurchases]]+Table1_1[[#This Row],[NumCatalogPurchases]]+Table1_1[[#This Row],[NumStorePurchases]]</f>
        <v>27</v>
      </c>
      <c r="AD1181">
        <f>ROUND(IF(Table1_1[[#This Row],[Total_Purchases]]=0,0,(Table1_1[[#This Row],[Total_Spend]]*(Table1_1[[#This Row],[NumWebPurchases]]/Table1_1[[#This Row],[Total_Purchases]]))),2)</f>
        <v>440.37</v>
      </c>
      <c r="AE1181">
        <f>ROUND(IF(Table1_1[[#This Row],[Total_Purchases]]=0,0,(Table1_1[[#This Row],[Total_Spend]]*(Table1_1[[#This Row],[NumStorePurchases]]/Table1_1[[#This Row],[Total_Purchases]]))),2)</f>
        <v>572.48</v>
      </c>
      <c r="AF1181">
        <f>ROUND(IF(Table1_1[[#This Row],[Total_Purchases]]=0,0,(Table1_1[[#This Row],[Total_Spend]]*(Table1_1[[#This Row],[NumCatalogPurchases]]/Table1_1[[#This Row],[Total_Purchases]]))),2)</f>
        <v>176.15</v>
      </c>
      <c r="AG11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81" s="6">
        <f ca="1">YEAR(TODAY())-B1181</f>
        <v>44</v>
      </c>
      <c r="AI11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1" t="s">
        <v>30</v>
      </c>
    </row>
    <row r="1182" spans="1:36" x14ac:dyDescent="0.3">
      <c r="A1182">
        <v>5763</v>
      </c>
      <c r="B1182">
        <v>1972</v>
      </c>
      <c r="C1182" t="s">
        <v>41</v>
      </c>
      <c r="D1182" t="s">
        <v>35</v>
      </c>
      <c r="E1182">
        <v>49854</v>
      </c>
      <c r="F1182">
        <v>1</v>
      </c>
      <c r="G1182">
        <v>0</v>
      </c>
      <c r="H1182" s="2" t="str">
        <f ca="1">TEXT(Table1_1[[#This Row],[Dt_Customer]],"yyyy-mm-dd")</f>
        <v>2013-11-10</v>
      </c>
      <c r="I1182">
        <v>63</v>
      </c>
      <c r="J1182">
        <v>123</v>
      </c>
      <c r="K1182">
        <v>17</v>
      </c>
      <c r="L1182">
        <v>171</v>
      </c>
      <c r="M1182">
        <v>39</v>
      </c>
      <c r="N1182">
        <v>0</v>
      </c>
      <c r="O118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f>Table1_1[[#This Row],[MntWines]]+Table1_1[[#This Row],[MntFruits]]+Table1_1[[#This Row],[MntMeatProducts]]+Table1_1[[#This Row],[MntFishProducts]]+Table1_1[[#This Row],[MntSweetProducts]]+Table1_1[[#This Row],[MntGoldProds]]</f>
        <v>380</v>
      </c>
      <c r="AC1182">
        <f>Table1_1[[#This Row],[NumWebPurchases]]+Table1_1[[#This Row],[NumCatalogPurchases]]+Table1_1[[#This Row],[NumStorePurchases]]</f>
        <v>13</v>
      </c>
      <c r="AD1182">
        <f>ROUND(IF(Table1_1[[#This Row],[Total_Purchases]]=0,0,(Table1_1[[#This Row],[Total_Spend]]*(Table1_1[[#This Row],[NumWebPurchases]]/Table1_1[[#This Row],[Total_Purchases]]))),2)</f>
        <v>175.38</v>
      </c>
      <c r="AE1182">
        <f>ROUND(IF(Table1_1[[#This Row],[Total_Purchases]]=0,0,(Table1_1[[#This Row],[Total_Spend]]*(Table1_1[[#This Row],[NumStorePurchases]]/Table1_1[[#This Row],[Total_Purchases]]))),2)</f>
        <v>146.15</v>
      </c>
      <c r="AF1182">
        <f>ROUND(IF(Table1_1[[#This Row],[Total_Purchases]]=0,0,(Table1_1[[#This Row],[Total_Spend]]*(Table1_1[[#This Row],[NumCatalogPurchases]]/Table1_1[[#This Row],[Total_Purchases]]))),2)</f>
        <v>58.46</v>
      </c>
      <c r="AG11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2" s="6">
        <f ca="1">YEAR(TODAY())-B1182</f>
        <v>54</v>
      </c>
      <c r="AI11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2" t="s">
        <v>32</v>
      </c>
    </row>
    <row r="1183" spans="1:36" x14ac:dyDescent="0.3">
      <c r="A1183">
        <v>5782</v>
      </c>
      <c r="B1183">
        <v>1982</v>
      </c>
      <c r="C1183" t="s">
        <v>38</v>
      </c>
      <c r="D1183" t="s">
        <v>35</v>
      </c>
      <c r="E1183">
        <v>58582</v>
      </c>
      <c r="F1183">
        <v>0</v>
      </c>
      <c r="G1183">
        <v>1</v>
      </c>
      <c r="H1183" s="2" t="str">
        <f ca="1">TEXT(Table1_1[[#This Row],[Dt_Customer]],"yyyy-mm-dd")</f>
        <v>2013-09-28</v>
      </c>
      <c r="I1183">
        <v>15</v>
      </c>
      <c r="J1183">
        <v>402</v>
      </c>
      <c r="K1183">
        <v>35</v>
      </c>
      <c r="L1183">
        <v>106</v>
      </c>
      <c r="M1183">
        <v>101</v>
      </c>
      <c r="N1183">
        <v>77</v>
      </c>
      <c r="O1183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f>Table1_1[[#This Row],[MntWines]]+Table1_1[[#This Row],[MntFruits]]+Table1_1[[#This Row],[MntMeatProducts]]+Table1_1[[#This Row],[MntFishProducts]]+Table1_1[[#This Row],[MntSweetProducts]]+Table1_1[[#This Row],[MntGoldProds]]</f>
        <v>763</v>
      </c>
      <c r="AC1183">
        <f>Table1_1[[#This Row],[NumWebPurchases]]+Table1_1[[#This Row],[NumCatalogPurchases]]+Table1_1[[#This Row],[NumStorePurchases]]</f>
        <v>20</v>
      </c>
      <c r="AD1183">
        <f>ROUND(IF(Table1_1[[#This Row],[Total_Purchases]]=0,0,(Table1_1[[#This Row],[Total_Spend]]*(Table1_1[[#This Row],[NumWebPurchases]]/Table1_1[[#This Row],[Total_Purchases]]))),2)</f>
        <v>343.35</v>
      </c>
      <c r="AE1183">
        <f>ROUND(IF(Table1_1[[#This Row],[Total_Purchases]]=0,0,(Table1_1[[#This Row],[Total_Spend]]*(Table1_1[[#This Row],[NumStorePurchases]]/Table1_1[[#This Row],[Total_Purchases]]))),2)</f>
        <v>343.35</v>
      </c>
      <c r="AF1183">
        <f>ROUND(IF(Table1_1[[#This Row],[Total_Purchases]]=0,0,(Table1_1[[#This Row],[Total_Spend]]*(Table1_1[[#This Row],[NumCatalogPurchases]]/Table1_1[[#This Row],[Total_Purchases]]))),2)</f>
        <v>76.3</v>
      </c>
      <c r="AG11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83" s="6">
        <f ca="1">YEAR(TODAY())-B1183</f>
        <v>44</v>
      </c>
      <c r="AI11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3" t="s">
        <v>30</v>
      </c>
    </row>
    <row r="1184" spans="1:36" x14ac:dyDescent="0.3">
      <c r="A1184">
        <v>5788</v>
      </c>
      <c r="B1184">
        <v>1972</v>
      </c>
      <c r="C1184" t="s">
        <v>28</v>
      </c>
      <c r="D1184" t="s">
        <v>35</v>
      </c>
      <c r="E1184">
        <v>46053</v>
      </c>
      <c r="F1184">
        <v>1</v>
      </c>
      <c r="G1184">
        <v>0</v>
      </c>
      <c r="H1184" s="2" t="str">
        <f ca="1">TEXT(Table1_1[[#This Row],[Dt_Customer]],"yyyy-mm-dd")</f>
        <v>2013-02-17</v>
      </c>
      <c r="I1184">
        <v>46</v>
      </c>
      <c r="J1184">
        <v>56</v>
      </c>
      <c r="K1184">
        <v>10</v>
      </c>
      <c r="L1184">
        <v>92</v>
      </c>
      <c r="M1184">
        <v>19</v>
      </c>
      <c r="N1184">
        <v>7</v>
      </c>
      <c r="O1184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f>Table1_1[[#This Row],[MntWines]]+Table1_1[[#This Row],[MntFruits]]+Table1_1[[#This Row],[MntMeatProducts]]+Table1_1[[#This Row],[MntFishProducts]]+Table1_1[[#This Row],[MntSweetProducts]]+Table1_1[[#This Row],[MntGoldProds]]</f>
        <v>209</v>
      </c>
      <c r="AC1184">
        <f>Table1_1[[#This Row],[NumWebPurchases]]+Table1_1[[#This Row],[NumCatalogPurchases]]+Table1_1[[#This Row],[NumStorePurchases]]</f>
        <v>9</v>
      </c>
      <c r="AD1184">
        <f>ROUND(IF(Table1_1[[#This Row],[Total_Purchases]]=0,0,(Table1_1[[#This Row],[Total_Spend]]*(Table1_1[[#This Row],[NumWebPurchases]]/Table1_1[[#This Row],[Total_Purchases]]))),2)</f>
        <v>69.67</v>
      </c>
      <c r="AE1184">
        <f>ROUND(IF(Table1_1[[#This Row],[Total_Purchases]]=0,0,(Table1_1[[#This Row],[Total_Spend]]*(Table1_1[[#This Row],[NumStorePurchases]]/Table1_1[[#This Row],[Total_Purchases]]))),2)</f>
        <v>92.89</v>
      </c>
      <c r="AF1184">
        <f>ROUND(IF(Table1_1[[#This Row],[Total_Purchases]]=0,0,(Table1_1[[#This Row],[Total_Spend]]*(Table1_1[[#This Row],[NumCatalogPurchases]]/Table1_1[[#This Row],[Total_Purchases]]))),2)</f>
        <v>46.44</v>
      </c>
      <c r="AG11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4" s="6">
        <f ca="1">YEAR(TODAY())-B1184</f>
        <v>54</v>
      </c>
      <c r="AI11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4" t="s">
        <v>39</v>
      </c>
    </row>
    <row r="1185" spans="1:36" x14ac:dyDescent="0.3">
      <c r="A1185">
        <v>5790</v>
      </c>
      <c r="B1185">
        <v>1985</v>
      </c>
      <c r="C1185" t="s">
        <v>28</v>
      </c>
      <c r="D1185" t="s">
        <v>33</v>
      </c>
      <c r="E1185">
        <v>31158</v>
      </c>
      <c r="F1185">
        <v>1</v>
      </c>
      <c r="G1185">
        <v>0</v>
      </c>
      <c r="H1185" s="2" t="str">
        <f ca="1">TEXT(Table1_1[[#This Row],[Dt_Customer]],"yyyy-mm-dd")</f>
        <v>2013-01-27</v>
      </c>
      <c r="I1185">
        <v>62</v>
      </c>
      <c r="J1185">
        <v>25</v>
      </c>
      <c r="K1185">
        <v>6</v>
      </c>
      <c r="L1185">
        <v>16</v>
      </c>
      <c r="M1185">
        <v>20</v>
      </c>
      <c r="N1185">
        <v>0</v>
      </c>
      <c r="O1185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1185">
        <f>Table1_1[[#This Row],[NumWebPurchases]]+Table1_1[[#This Row],[NumCatalogPurchases]]+Table1_1[[#This Row],[NumStorePurchases]]</f>
        <v>5</v>
      </c>
      <c r="AD1185">
        <f>ROUND(IF(Table1_1[[#This Row],[Total_Purchases]]=0,0,(Table1_1[[#This Row],[Total_Spend]]*(Table1_1[[#This Row],[NumWebPurchases]]/Table1_1[[#This Row],[Total_Purchases]]))),2)</f>
        <v>28.8</v>
      </c>
      <c r="AE1185">
        <f>ROUND(IF(Table1_1[[#This Row],[Total_Purchases]]=0,0,(Table1_1[[#This Row],[Total_Spend]]*(Table1_1[[#This Row],[NumStorePurchases]]/Table1_1[[#This Row],[Total_Purchases]]))),2)</f>
        <v>43.2</v>
      </c>
      <c r="AF1185">
        <f>ROUND(IF(Table1_1[[#This Row],[Total_Purchases]]=0,0,(Table1_1[[#This Row],[Total_Spend]]*(Table1_1[[#This Row],[NumCatalogPurchases]]/Table1_1[[#This Row],[Total_Purchases]]))),2)</f>
        <v>0</v>
      </c>
      <c r="AG11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5" s="6">
        <f ca="1">YEAR(TODAY())-B1185</f>
        <v>41</v>
      </c>
      <c r="AI11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5" t="s">
        <v>30</v>
      </c>
    </row>
    <row r="1186" spans="1:36" x14ac:dyDescent="0.3">
      <c r="A1186">
        <v>5794</v>
      </c>
      <c r="B1186">
        <v>1974</v>
      </c>
      <c r="C1186" t="s">
        <v>37</v>
      </c>
      <c r="D1186" t="s">
        <v>33</v>
      </c>
      <c r="E1186">
        <v>46374</v>
      </c>
      <c r="F1186">
        <v>0</v>
      </c>
      <c r="G1186">
        <v>1</v>
      </c>
      <c r="H1186" s="2" t="str">
        <f ca="1">TEXT(Table1_1[[#This Row],[Dt_Customer]],"yyyy-mm-dd")</f>
        <v>2014-03-17</v>
      </c>
      <c r="I1186">
        <v>1</v>
      </c>
      <c r="J1186">
        <v>408</v>
      </c>
      <c r="K1186">
        <v>0</v>
      </c>
      <c r="L1186">
        <v>21</v>
      </c>
      <c r="M1186">
        <v>0</v>
      </c>
      <c r="N1186">
        <v>0</v>
      </c>
      <c r="O1186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f>Table1_1[[#This Row],[MntWines]]+Table1_1[[#This Row],[MntFruits]]+Table1_1[[#This Row],[MntMeatProducts]]+Table1_1[[#This Row],[MntFishProducts]]+Table1_1[[#This Row],[MntSweetProducts]]+Table1_1[[#This Row],[MntGoldProds]]</f>
        <v>446</v>
      </c>
      <c r="AC1186">
        <f>Table1_1[[#This Row],[NumWebPurchases]]+Table1_1[[#This Row],[NumCatalogPurchases]]+Table1_1[[#This Row],[NumStorePurchases]]</f>
        <v>15</v>
      </c>
      <c r="AD1186">
        <f>ROUND(IF(Table1_1[[#This Row],[Total_Purchases]]=0,0,(Table1_1[[#This Row],[Total_Spend]]*(Table1_1[[#This Row],[NumWebPurchases]]/Table1_1[[#This Row],[Total_Purchases]]))),2)</f>
        <v>208.13</v>
      </c>
      <c r="AE1186">
        <f>ROUND(IF(Table1_1[[#This Row],[Total_Purchases]]=0,0,(Table1_1[[#This Row],[Total_Spend]]*(Table1_1[[#This Row],[NumStorePurchases]]/Table1_1[[#This Row],[Total_Purchases]]))),2)</f>
        <v>208.13</v>
      </c>
      <c r="AF1186">
        <f>ROUND(IF(Table1_1[[#This Row],[Total_Purchases]]=0,0,(Table1_1[[#This Row],[Total_Spend]]*(Table1_1[[#This Row],[NumCatalogPurchases]]/Table1_1[[#This Row],[Total_Purchases]]))),2)</f>
        <v>29.73</v>
      </c>
      <c r="AG11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6" s="6">
        <f ca="1">YEAR(TODAY())-B1186</f>
        <v>52</v>
      </c>
      <c r="AI11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6" t="s">
        <v>40</v>
      </c>
    </row>
    <row r="1187" spans="1:36" x14ac:dyDescent="0.3">
      <c r="A1187">
        <v>5796</v>
      </c>
      <c r="B1187">
        <v>1963</v>
      </c>
      <c r="C1187" t="s">
        <v>28</v>
      </c>
      <c r="D1187" t="s">
        <v>33</v>
      </c>
      <c r="E1187">
        <v>77437</v>
      </c>
      <c r="F1187">
        <v>0</v>
      </c>
      <c r="G1187">
        <v>0</v>
      </c>
      <c r="H1187" s="2" t="str">
        <f ca="1">TEXT(Table1_1[[#This Row],[Dt_Customer]],"yyyy-mm-dd")</f>
        <v>2013-11-26</v>
      </c>
      <c r="I1187">
        <v>70</v>
      </c>
      <c r="J1187">
        <v>560</v>
      </c>
      <c r="K1187">
        <v>21</v>
      </c>
      <c r="L1187">
        <v>442</v>
      </c>
      <c r="M1187">
        <v>29</v>
      </c>
      <c r="N1187">
        <v>44</v>
      </c>
      <c r="O1187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f>Table1_1[[#This Row],[MntWines]]+Table1_1[[#This Row],[MntFruits]]+Table1_1[[#This Row],[MntMeatProducts]]+Table1_1[[#This Row],[MntFishProducts]]+Table1_1[[#This Row],[MntSweetProducts]]+Table1_1[[#This Row],[MntGoldProds]]</f>
        <v>1125</v>
      </c>
      <c r="AC1187">
        <f>Table1_1[[#This Row],[NumWebPurchases]]+Table1_1[[#This Row],[NumCatalogPurchases]]+Table1_1[[#This Row],[NumStorePurchases]]</f>
        <v>22</v>
      </c>
      <c r="AD1187">
        <f>ROUND(IF(Table1_1[[#This Row],[Total_Purchases]]=0,0,(Table1_1[[#This Row],[Total_Spend]]*(Table1_1[[#This Row],[NumWebPurchases]]/Table1_1[[#This Row],[Total_Purchases]]))),2)</f>
        <v>204.55</v>
      </c>
      <c r="AE1187">
        <f>ROUND(IF(Table1_1[[#This Row],[Total_Purchases]]=0,0,(Table1_1[[#This Row],[Total_Spend]]*(Table1_1[[#This Row],[NumStorePurchases]]/Table1_1[[#This Row],[Total_Purchases]]))),2)</f>
        <v>664.77</v>
      </c>
      <c r="AF1187">
        <f>ROUND(IF(Table1_1[[#This Row],[Total_Purchases]]=0,0,(Table1_1[[#This Row],[Total_Spend]]*(Table1_1[[#This Row],[NumCatalogPurchases]]/Table1_1[[#This Row],[Total_Purchases]]))),2)</f>
        <v>255.68</v>
      </c>
      <c r="AG11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87" s="6">
        <f ca="1">YEAR(TODAY())-B1187</f>
        <v>63</v>
      </c>
      <c r="AI11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87" t="s">
        <v>30</v>
      </c>
    </row>
    <row r="1188" spans="1:36" x14ac:dyDescent="0.3">
      <c r="A1188">
        <v>5798</v>
      </c>
      <c r="B1188">
        <v>1973</v>
      </c>
      <c r="C1188" t="s">
        <v>41</v>
      </c>
      <c r="D1188" t="s">
        <v>35</v>
      </c>
      <c r="E1188">
        <v>51381.5</v>
      </c>
      <c r="F1188">
        <v>0</v>
      </c>
      <c r="G1188">
        <v>0</v>
      </c>
      <c r="H1188" s="2" t="str">
        <f ca="1">TEXT(Table1_1[[#This Row],[Dt_Customer]],"yyyy-mm-dd")</f>
        <v>2013-11-23</v>
      </c>
      <c r="I1188">
        <v>87</v>
      </c>
      <c r="J1188">
        <v>445</v>
      </c>
      <c r="K1188">
        <v>37</v>
      </c>
      <c r="L1188">
        <v>359</v>
      </c>
      <c r="M1188">
        <v>98</v>
      </c>
      <c r="N1188">
        <v>28</v>
      </c>
      <c r="O1188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f>Table1_1[[#This Row],[MntWines]]+Table1_1[[#This Row],[MntFruits]]+Table1_1[[#This Row],[MntMeatProducts]]+Table1_1[[#This Row],[MntFishProducts]]+Table1_1[[#This Row],[MntSweetProducts]]+Table1_1[[#This Row],[MntGoldProds]]</f>
        <v>985</v>
      </c>
      <c r="AC1188">
        <f>Table1_1[[#This Row],[NumWebPurchases]]+Table1_1[[#This Row],[NumCatalogPurchases]]+Table1_1[[#This Row],[NumStorePurchases]]</f>
        <v>14</v>
      </c>
      <c r="AD1188">
        <f>ROUND(IF(Table1_1[[#This Row],[Total_Purchases]]=0,0,(Table1_1[[#This Row],[Total_Spend]]*(Table1_1[[#This Row],[NumWebPurchases]]/Table1_1[[#This Row],[Total_Purchases]]))),2)</f>
        <v>140.71</v>
      </c>
      <c r="AE1188">
        <f>ROUND(IF(Table1_1[[#This Row],[Total_Purchases]]=0,0,(Table1_1[[#This Row],[Total_Spend]]*(Table1_1[[#This Row],[NumStorePurchases]]/Table1_1[[#This Row],[Total_Purchases]]))),2)</f>
        <v>562.86</v>
      </c>
      <c r="AF1188">
        <f>ROUND(IF(Table1_1[[#This Row],[Total_Purchases]]=0,0,(Table1_1[[#This Row],[Total_Spend]]*(Table1_1[[#This Row],[NumCatalogPurchases]]/Table1_1[[#This Row],[Total_Purchases]]))),2)</f>
        <v>281.43</v>
      </c>
      <c r="AG11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88" s="6">
        <f ca="1">YEAR(TODAY())-B1188</f>
        <v>53</v>
      </c>
      <c r="AI11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8" t="s">
        <v>39</v>
      </c>
    </row>
    <row r="1189" spans="1:36" x14ac:dyDescent="0.3">
      <c r="A1189">
        <v>5802</v>
      </c>
      <c r="B1189">
        <v>1972</v>
      </c>
      <c r="C1189" t="s">
        <v>44</v>
      </c>
      <c r="D1189" t="s">
        <v>33</v>
      </c>
      <c r="E1189">
        <v>14188</v>
      </c>
      <c r="F1189">
        <v>0</v>
      </c>
      <c r="G1189">
        <v>0</v>
      </c>
      <c r="H1189" s="2" t="str">
        <f ca="1">TEXT(Table1_1[[#This Row],[Dt_Customer]],"yyyy-mm-dd")</f>
        <v>2013-02-28</v>
      </c>
      <c r="I1189">
        <v>40</v>
      </c>
      <c r="J1189">
        <v>2</v>
      </c>
      <c r="K1189">
        <v>7</v>
      </c>
      <c r="L1189">
        <v>11</v>
      </c>
      <c r="M1189">
        <v>16</v>
      </c>
      <c r="N1189">
        <v>12</v>
      </c>
      <c r="O1189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f>Table1_1[[#This Row],[MntWines]]+Table1_1[[#This Row],[MntFruits]]+Table1_1[[#This Row],[MntMeatProducts]]+Table1_1[[#This Row],[MntFishProducts]]+Table1_1[[#This Row],[MntSweetProducts]]+Table1_1[[#This Row],[MntGoldProds]]</f>
        <v>75</v>
      </c>
      <c r="AC1189">
        <f>Table1_1[[#This Row],[NumWebPurchases]]+Table1_1[[#This Row],[NumCatalogPurchases]]+Table1_1[[#This Row],[NumStorePurchases]]</f>
        <v>6</v>
      </c>
      <c r="AD1189">
        <f>ROUND(IF(Table1_1[[#This Row],[Total_Purchases]]=0,0,(Table1_1[[#This Row],[Total_Spend]]*(Table1_1[[#This Row],[NumWebPurchases]]/Table1_1[[#This Row],[Total_Purchases]]))),2)</f>
        <v>25</v>
      </c>
      <c r="AE1189">
        <f>ROUND(IF(Table1_1[[#This Row],[Total_Purchases]]=0,0,(Table1_1[[#This Row],[Total_Spend]]*(Table1_1[[#This Row],[NumStorePurchases]]/Table1_1[[#This Row],[Total_Purchases]]))),2)</f>
        <v>50</v>
      </c>
      <c r="AF1189">
        <f>ROUND(IF(Table1_1[[#This Row],[Total_Purchases]]=0,0,(Table1_1[[#This Row],[Total_Spend]]*(Table1_1[[#This Row],[NumCatalogPurchases]]/Table1_1[[#This Row],[Total_Purchases]]))),2)</f>
        <v>0</v>
      </c>
      <c r="AG11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89" s="6">
        <f ca="1">YEAR(TODAY())-B1189</f>
        <v>54</v>
      </c>
      <c r="AI11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89" t="s">
        <v>39</v>
      </c>
    </row>
    <row r="1190" spans="1:36" x14ac:dyDescent="0.3">
      <c r="A1190">
        <v>5823</v>
      </c>
      <c r="B1190">
        <v>1970</v>
      </c>
      <c r="C1190" t="s">
        <v>37</v>
      </c>
      <c r="D1190" t="s">
        <v>31</v>
      </c>
      <c r="E1190">
        <v>32303</v>
      </c>
      <c r="F1190">
        <v>0</v>
      </c>
      <c r="G1190">
        <v>1</v>
      </c>
      <c r="H1190" s="2" t="str">
        <f ca="1">TEXT(Table1_1[[#This Row],[Dt_Customer]],"yyyy-mm-dd")</f>
        <v>2014-03-08</v>
      </c>
      <c r="I1190">
        <v>63</v>
      </c>
      <c r="J1190">
        <v>35</v>
      </c>
      <c r="K1190">
        <v>0</v>
      </c>
      <c r="L1190">
        <v>2</v>
      </c>
      <c r="M1190">
        <v>0</v>
      </c>
      <c r="N1190">
        <v>0</v>
      </c>
      <c r="O1190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1190">
        <f>Table1_1[[#This Row],[NumWebPurchases]]+Table1_1[[#This Row],[NumCatalogPurchases]]+Table1_1[[#This Row],[NumStorePurchases]]</f>
        <v>5</v>
      </c>
      <c r="AD1190">
        <f>ROUND(IF(Table1_1[[#This Row],[Total_Purchases]]=0,0,(Table1_1[[#This Row],[Total_Spend]]*(Table1_1[[#This Row],[NumWebPurchases]]/Table1_1[[#This Row],[Total_Purchases]]))),2)</f>
        <v>7.8</v>
      </c>
      <c r="AE1190">
        <f>ROUND(IF(Table1_1[[#This Row],[Total_Purchases]]=0,0,(Table1_1[[#This Row],[Total_Spend]]*(Table1_1[[#This Row],[NumStorePurchases]]/Table1_1[[#This Row],[Total_Purchases]]))),2)</f>
        <v>31.2</v>
      </c>
      <c r="AF1190">
        <f>ROUND(IF(Table1_1[[#This Row],[Total_Purchases]]=0,0,(Table1_1[[#This Row],[Total_Spend]]*(Table1_1[[#This Row],[NumCatalogPurchases]]/Table1_1[[#This Row],[Total_Purchases]]))),2)</f>
        <v>0</v>
      </c>
      <c r="AG11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90" s="6">
        <f ca="1">YEAR(TODAY())-B1190</f>
        <v>56</v>
      </c>
      <c r="AI11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90" t="s">
        <v>40</v>
      </c>
    </row>
    <row r="1191" spans="1:36" x14ac:dyDescent="0.3">
      <c r="A1191">
        <v>5824</v>
      </c>
      <c r="B1191">
        <v>1972</v>
      </c>
      <c r="C1191" t="s">
        <v>37</v>
      </c>
      <c r="D1191" t="s">
        <v>35</v>
      </c>
      <c r="E1191">
        <v>34578</v>
      </c>
      <c r="F1191">
        <v>2</v>
      </c>
      <c r="G1191">
        <v>1</v>
      </c>
      <c r="H1191" s="2" t="str">
        <f ca="1">TEXT(Table1_1[[#This Row],[Dt_Customer]],"yyyy-mm-dd")</f>
        <v>2014-04-11</v>
      </c>
      <c r="I1191">
        <v>1</v>
      </c>
      <c r="J1191">
        <v>7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f>Table1_1[[#This Row],[MntWines]]+Table1_1[[#This Row],[MntFruits]]+Table1_1[[#This Row],[MntMeatProducts]]+Table1_1[[#This Row],[MntFishProducts]]+Table1_1[[#This Row],[MntSweetProducts]]+Table1_1[[#This Row],[MntGoldProds]]</f>
        <v>8</v>
      </c>
      <c r="AC1191">
        <f>Table1_1[[#This Row],[NumWebPurchases]]+Table1_1[[#This Row],[NumCatalogPurchases]]+Table1_1[[#This Row],[NumStorePurchases]]</f>
        <v>3</v>
      </c>
      <c r="AD1191">
        <f>ROUND(IF(Table1_1[[#This Row],[Total_Purchases]]=0,0,(Table1_1[[#This Row],[Total_Spend]]*(Table1_1[[#This Row],[NumWebPurchases]]/Table1_1[[#This Row],[Total_Purchases]]))),2)</f>
        <v>2.67</v>
      </c>
      <c r="AE1191">
        <f>ROUND(IF(Table1_1[[#This Row],[Total_Purchases]]=0,0,(Table1_1[[#This Row],[Total_Spend]]*(Table1_1[[#This Row],[NumStorePurchases]]/Table1_1[[#This Row],[Total_Purchases]]))),2)</f>
        <v>5.33</v>
      </c>
      <c r="AF1191">
        <f>ROUND(IF(Table1_1[[#This Row],[Total_Purchases]]=0,0,(Table1_1[[#This Row],[Total_Spend]]*(Table1_1[[#This Row],[NumCatalogPurchases]]/Table1_1[[#This Row],[Total_Purchases]]))),2)</f>
        <v>0</v>
      </c>
      <c r="AG11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91" s="6">
        <f ca="1">YEAR(TODAY())-B1191</f>
        <v>54</v>
      </c>
      <c r="AI11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91" t="s">
        <v>36</v>
      </c>
    </row>
    <row r="1192" spans="1:36" x14ac:dyDescent="0.3">
      <c r="A1192">
        <v>5827</v>
      </c>
      <c r="B1192">
        <v>1958</v>
      </c>
      <c r="C1192" t="s">
        <v>28</v>
      </c>
      <c r="D1192" t="s">
        <v>29</v>
      </c>
      <c r="E1192">
        <v>35246</v>
      </c>
      <c r="F1192">
        <v>1</v>
      </c>
      <c r="G1192">
        <v>1</v>
      </c>
      <c r="H1192" s="2" t="str">
        <f ca="1">TEXT(Table1_1[[#This Row],[Dt_Customer]],"yyyy-mm-dd")</f>
        <v>2014-04-16</v>
      </c>
      <c r="I1192">
        <v>53</v>
      </c>
      <c r="J1192">
        <v>36</v>
      </c>
      <c r="K1192">
        <v>0</v>
      </c>
      <c r="L1192">
        <v>12</v>
      </c>
      <c r="M1192">
        <v>2</v>
      </c>
      <c r="N1192">
        <v>2</v>
      </c>
      <c r="O119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1192">
        <f>Table1_1[[#This Row],[NumWebPurchases]]+Table1_1[[#This Row],[NumCatalogPurchases]]+Table1_1[[#This Row],[NumStorePurchases]]</f>
        <v>7</v>
      </c>
      <c r="AD1192">
        <f>ROUND(IF(Table1_1[[#This Row],[Total_Purchases]]=0,0,(Table1_1[[#This Row],[Total_Spend]]*(Table1_1[[#This Row],[NumWebPurchases]]/Table1_1[[#This Row],[Total_Purchases]]))),2)</f>
        <v>26.57</v>
      </c>
      <c r="AE1192">
        <f>ROUND(IF(Table1_1[[#This Row],[Total_Purchases]]=0,0,(Table1_1[[#This Row],[Total_Spend]]*(Table1_1[[#This Row],[NumStorePurchases]]/Table1_1[[#This Row],[Total_Purchases]]))),2)</f>
        <v>26.57</v>
      </c>
      <c r="AF1192">
        <f>ROUND(IF(Table1_1[[#This Row],[Total_Purchases]]=0,0,(Table1_1[[#This Row],[Total_Spend]]*(Table1_1[[#This Row],[NumCatalogPurchases]]/Table1_1[[#This Row],[Total_Purchases]]))),2)</f>
        <v>8.86</v>
      </c>
      <c r="AG11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92" s="6">
        <f ca="1">YEAR(TODAY())-B1192</f>
        <v>68</v>
      </c>
      <c r="AI11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92" t="s">
        <v>43</v>
      </c>
    </row>
    <row r="1193" spans="1:36" x14ac:dyDescent="0.3">
      <c r="A1193">
        <v>5830</v>
      </c>
      <c r="B1193">
        <v>1972</v>
      </c>
      <c r="C1193" t="s">
        <v>37</v>
      </c>
      <c r="D1193" t="s">
        <v>31</v>
      </c>
      <c r="E1193">
        <v>86857</v>
      </c>
      <c r="F1193">
        <v>0</v>
      </c>
      <c r="G1193">
        <v>0</v>
      </c>
      <c r="H1193" s="2" t="str">
        <f ca="1">TEXT(Table1_1[[#This Row],[Dt_Customer]],"yyyy-mm-dd")</f>
        <v>2012-09-12</v>
      </c>
      <c r="I1193">
        <v>96</v>
      </c>
      <c r="J1193">
        <v>899</v>
      </c>
      <c r="K1193">
        <v>102</v>
      </c>
      <c r="L1193">
        <v>838</v>
      </c>
      <c r="M1193">
        <v>133</v>
      </c>
      <c r="N1193">
        <v>102</v>
      </c>
      <c r="O1193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f>Table1_1[[#This Row],[MntWines]]+Table1_1[[#This Row],[MntFruits]]+Table1_1[[#This Row],[MntMeatProducts]]+Table1_1[[#This Row],[MntFishProducts]]+Table1_1[[#This Row],[MntSweetProducts]]+Table1_1[[#This Row],[MntGoldProds]]</f>
        <v>2114</v>
      </c>
      <c r="AC1193">
        <f>Table1_1[[#This Row],[NumWebPurchases]]+Table1_1[[#This Row],[NumCatalogPurchases]]+Table1_1[[#This Row],[NumStorePurchases]]</f>
        <v>21</v>
      </c>
      <c r="AD1193">
        <f>ROUND(IF(Table1_1[[#This Row],[Total_Purchases]]=0,0,(Table1_1[[#This Row],[Total_Spend]]*(Table1_1[[#This Row],[NumWebPurchases]]/Table1_1[[#This Row],[Total_Purchases]]))),2)</f>
        <v>503.33</v>
      </c>
      <c r="AE1193">
        <f>ROUND(IF(Table1_1[[#This Row],[Total_Purchases]]=0,0,(Table1_1[[#This Row],[Total_Spend]]*(Table1_1[[#This Row],[NumStorePurchases]]/Table1_1[[#This Row],[Total_Purchases]]))),2)</f>
        <v>1006.67</v>
      </c>
      <c r="AF1193">
        <f>ROUND(IF(Table1_1[[#This Row],[Total_Purchases]]=0,0,(Table1_1[[#This Row],[Total_Spend]]*(Table1_1[[#This Row],[NumCatalogPurchases]]/Table1_1[[#This Row],[Total_Purchases]]))),2)</f>
        <v>604</v>
      </c>
      <c r="AG11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93" s="6">
        <f ca="1">YEAR(TODAY())-B1193</f>
        <v>54</v>
      </c>
      <c r="AI11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93" t="s">
        <v>43</v>
      </c>
    </row>
    <row r="1194" spans="1:36" x14ac:dyDescent="0.3">
      <c r="A1194">
        <v>5831</v>
      </c>
      <c r="B1194">
        <v>1967</v>
      </c>
      <c r="C1194" t="s">
        <v>28</v>
      </c>
      <c r="D1194" t="s">
        <v>33</v>
      </c>
      <c r="E1194">
        <v>77870</v>
      </c>
      <c r="F1194">
        <v>0</v>
      </c>
      <c r="G1194">
        <v>1</v>
      </c>
      <c r="H1194" s="2" t="str">
        <f ca="1">TEXT(Table1_1[[#This Row],[Dt_Customer]],"yyyy-mm-dd")</f>
        <v>2012-08-22</v>
      </c>
      <c r="I1194">
        <v>93</v>
      </c>
      <c r="J1194">
        <v>1017</v>
      </c>
      <c r="K1194">
        <v>50</v>
      </c>
      <c r="L1194">
        <v>500</v>
      </c>
      <c r="M1194">
        <v>65</v>
      </c>
      <c r="N1194">
        <v>50</v>
      </c>
      <c r="O1194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1</v>
      </c>
      <c r="AA1194">
        <v>0</v>
      </c>
      <c r="AB1194">
        <f>Table1_1[[#This Row],[MntWines]]+Table1_1[[#This Row],[MntFruits]]+Table1_1[[#This Row],[MntMeatProducts]]+Table1_1[[#This Row],[MntFishProducts]]+Table1_1[[#This Row],[MntSweetProducts]]+Table1_1[[#This Row],[MntGoldProds]]</f>
        <v>1815</v>
      </c>
      <c r="AC1194">
        <f>Table1_1[[#This Row],[NumWebPurchases]]+Table1_1[[#This Row],[NumCatalogPurchases]]+Table1_1[[#This Row],[NumStorePurchases]]</f>
        <v>15</v>
      </c>
      <c r="AD1194">
        <f>ROUND(IF(Table1_1[[#This Row],[Total_Purchases]]=0,0,(Table1_1[[#This Row],[Total_Spend]]*(Table1_1[[#This Row],[NumWebPurchases]]/Table1_1[[#This Row],[Total_Purchases]]))),2)</f>
        <v>605</v>
      </c>
      <c r="AE1194">
        <f>ROUND(IF(Table1_1[[#This Row],[Total_Purchases]]=0,0,(Table1_1[[#This Row],[Total_Spend]]*(Table1_1[[#This Row],[NumStorePurchases]]/Table1_1[[#This Row],[Total_Purchases]]))),2)</f>
        <v>605</v>
      </c>
      <c r="AF1194">
        <f>ROUND(IF(Table1_1[[#This Row],[Total_Purchases]]=0,0,(Table1_1[[#This Row],[Total_Spend]]*(Table1_1[[#This Row],[NumCatalogPurchases]]/Table1_1[[#This Row],[Total_Purchases]]))),2)</f>
        <v>605</v>
      </c>
      <c r="AG11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94" s="6">
        <f ca="1">YEAR(TODAY())-B1194</f>
        <v>59</v>
      </c>
      <c r="AI11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94" t="s">
        <v>30</v>
      </c>
    </row>
    <row r="1195" spans="1:36" x14ac:dyDescent="0.3">
      <c r="A1195">
        <v>5832</v>
      </c>
      <c r="B1195">
        <v>1960</v>
      </c>
      <c r="C1195" t="s">
        <v>38</v>
      </c>
      <c r="D1195" t="s">
        <v>35</v>
      </c>
      <c r="E1195">
        <v>92556</v>
      </c>
      <c r="F1195">
        <v>0</v>
      </c>
      <c r="G1195">
        <v>0</v>
      </c>
      <c r="H1195" s="2" t="str">
        <f ca="1">TEXT(Table1_1[[#This Row],[Dt_Customer]],"yyyy-mm-dd")</f>
        <v>2014-04-20</v>
      </c>
      <c r="I1195">
        <v>32</v>
      </c>
      <c r="J1195">
        <v>493</v>
      </c>
      <c r="K1195">
        <v>183</v>
      </c>
      <c r="L1195">
        <v>352</v>
      </c>
      <c r="M1195">
        <v>184</v>
      </c>
      <c r="N1195">
        <v>23</v>
      </c>
      <c r="O1195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f>Table1_1[[#This Row],[MntWines]]+Table1_1[[#This Row],[MntFruits]]+Table1_1[[#This Row],[MntMeatProducts]]+Table1_1[[#This Row],[MntFishProducts]]+Table1_1[[#This Row],[MntSweetProducts]]+Table1_1[[#This Row],[MntGoldProds]]</f>
        <v>1263</v>
      </c>
      <c r="AC1195">
        <f>Table1_1[[#This Row],[NumWebPurchases]]+Table1_1[[#This Row],[NumCatalogPurchases]]+Table1_1[[#This Row],[NumStorePurchases]]</f>
        <v>21</v>
      </c>
      <c r="AD1195">
        <f>ROUND(IF(Table1_1[[#This Row],[Total_Purchases]]=0,0,(Table1_1[[#This Row],[Total_Spend]]*(Table1_1[[#This Row],[NumWebPurchases]]/Table1_1[[#This Row],[Total_Purchases]]))),2)</f>
        <v>180.43</v>
      </c>
      <c r="AE1195">
        <f>ROUND(IF(Table1_1[[#This Row],[Total_Purchases]]=0,0,(Table1_1[[#This Row],[Total_Spend]]*(Table1_1[[#This Row],[NumStorePurchases]]/Table1_1[[#This Row],[Total_Purchases]]))),2)</f>
        <v>781.86</v>
      </c>
      <c r="AF1195">
        <f>ROUND(IF(Table1_1[[#This Row],[Total_Purchases]]=0,0,(Table1_1[[#This Row],[Total_Spend]]*(Table1_1[[#This Row],[NumCatalogPurchases]]/Table1_1[[#This Row],[Total_Purchases]]))),2)</f>
        <v>300.70999999999998</v>
      </c>
      <c r="AG11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95" s="6">
        <f ca="1">YEAR(TODAY())-B1195</f>
        <v>66</v>
      </c>
      <c r="AI11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95" t="s">
        <v>30</v>
      </c>
    </row>
    <row r="1196" spans="1:36" x14ac:dyDescent="0.3">
      <c r="A1196">
        <v>5835</v>
      </c>
      <c r="B1196">
        <v>1976</v>
      </c>
      <c r="C1196" t="s">
        <v>37</v>
      </c>
      <c r="D1196" t="s">
        <v>29</v>
      </c>
      <c r="E1196">
        <v>14849</v>
      </c>
      <c r="F1196">
        <v>1</v>
      </c>
      <c r="G1196">
        <v>0</v>
      </c>
      <c r="H1196" s="2" t="str">
        <f ca="1">TEXT(Table1_1[[#This Row],[Dt_Customer]],"yyyy-mm-dd")</f>
        <v>2013-07-02</v>
      </c>
      <c r="I1196">
        <v>39</v>
      </c>
      <c r="J1196">
        <v>21</v>
      </c>
      <c r="K1196">
        <v>2</v>
      </c>
      <c r="L1196">
        <v>28</v>
      </c>
      <c r="M1196">
        <v>3</v>
      </c>
      <c r="N1196">
        <v>2</v>
      </c>
      <c r="O1196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1196">
        <f>Table1_1[[#This Row],[NumWebPurchases]]+Table1_1[[#This Row],[NumCatalogPurchases]]+Table1_1[[#This Row],[NumStorePurchases]]</f>
        <v>6</v>
      </c>
      <c r="AD1196">
        <f>ROUND(IF(Table1_1[[#This Row],[Total_Purchases]]=0,0,(Table1_1[[#This Row],[Total_Spend]]*(Table1_1[[#This Row],[NumWebPurchases]]/Table1_1[[#This Row],[Total_Purchases]]))),2)</f>
        <v>21.67</v>
      </c>
      <c r="AE1196">
        <f>ROUND(IF(Table1_1[[#This Row],[Total_Purchases]]=0,0,(Table1_1[[#This Row],[Total_Spend]]*(Table1_1[[#This Row],[NumStorePurchases]]/Table1_1[[#This Row],[Total_Purchases]]))),2)</f>
        <v>43.33</v>
      </c>
      <c r="AF1196">
        <f>ROUND(IF(Table1_1[[#This Row],[Total_Purchases]]=0,0,(Table1_1[[#This Row],[Total_Spend]]*(Table1_1[[#This Row],[NumCatalogPurchases]]/Table1_1[[#This Row],[Total_Purchases]]))),2)</f>
        <v>0</v>
      </c>
      <c r="AG11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96" s="6">
        <f ca="1">YEAR(TODAY())-B1196</f>
        <v>50</v>
      </c>
      <c r="AI11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96" t="s">
        <v>30</v>
      </c>
    </row>
    <row r="1197" spans="1:36" x14ac:dyDescent="0.3">
      <c r="A1197">
        <v>5837</v>
      </c>
      <c r="B1197">
        <v>1967</v>
      </c>
      <c r="C1197" t="s">
        <v>28</v>
      </c>
      <c r="D1197" t="s">
        <v>33</v>
      </c>
      <c r="E1197">
        <v>51479</v>
      </c>
      <c r="F1197">
        <v>1</v>
      </c>
      <c r="G1197">
        <v>1</v>
      </c>
      <c r="H1197" s="2" t="str">
        <f ca="1">TEXT(Table1_1[[#This Row],[Dt_Customer]],"yyyy-mm-dd")</f>
        <v>2012-12-28</v>
      </c>
      <c r="I1197">
        <v>67</v>
      </c>
      <c r="J1197">
        <v>247</v>
      </c>
      <c r="K1197">
        <v>8</v>
      </c>
      <c r="L1197">
        <v>160</v>
      </c>
      <c r="M1197">
        <v>6</v>
      </c>
      <c r="N1197">
        <v>8</v>
      </c>
      <c r="O1197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f>Table1_1[[#This Row],[MntWines]]+Table1_1[[#This Row],[MntFruits]]+Table1_1[[#This Row],[MntMeatProducts]]+Table1_1[[#This Row],[MntFishProducts]]+Table1_1[[#This Row],[MntSweetProducts]]+Table1_1[[#This Row],[MntGoldProds]]</f>
        <v>494</v>
      </c>
      <c r="AC1197">
        <f>Table1_1[[#This Row],[NumWebPurchases]]+Table1_1[[#This Row],[NumCatalogPurchases]]+Table1_1[[#This Row],[NumStorePurchases]]</f>
        <v>15</v>
      </c>
      <c r="AD1197">
        <f>ROUND(IF(Table1_1[[#This Row],[Total_Purchases]]=0,0,(Table1_1[[#This Row],[Total_Spend]]*(Table1_1[[#This Row],[NumWebPurchases]]/Table1_1[[#This Row],[Total_Purchases]]))),2)</f>
        <v>197.6</v>
      </c>
      <c r="AE1197">
        <f>ROUND(IF(Table1_1[[#This Row],[Total_Purchases]]=0,0,(Table1_1[[#This Row],[Total_Spend]]*(Table1_1[[#This Row],[NumStorePurchases]]/Table1_1[[#This Row],[Total_Purchases]]))),2)</f>
        <v>197.6</v>
      </c>
      <c r="AF1197">
        <f>ROUND(IF(Table1_1[[#This Row],[Total_Purchases]]=0,0,(Table1_1[[#This Row],[Total_Spend]]*(Table1_1[[#This Row],[NumCatalogPurchases]]/Table1_1[[#This Row],[Total_Purchases]]))),2)</f>
        <v>98.8</v>
      </c>
      <c r="AG11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97" s="6">
        <f ca="1">YEAR(TODAY())-B1197</f>
        <v>59</v>
      </c>
      <c r="AI11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97" t="s">
        <v>30</v>
      </c>
    </row>
    <row r="1198" spans="1:36" x14ac:dyDescent="0.3">
      <c r="A1198">
        <v>5841</v>
      </c>
      <c r="B1198">
        <v>1966</v>
      </c>
      <c r="C1198" t="s">
        <v>28</v>
      </c>
      <c r="D1198" t="s">
        <v>35</v>
      </c>
      <c r="E1198">
        <v>60894</v>
      </c>
      <c r="F1198">
        <v>0</v>
      </c>
      <c r="G1198">
        <v>1</v>
      </c>
      <c r="H1198" s="2" t="str">
        <f ca="1">TEXT(Table1_1[[#This Row],[Dt_Customer]],"yyyy-mm-dd")</f>
        <v>2013-06-28</v>
      </c>
      <c r="I1198">
        <v>61</v>
      </c>
      <c r="J1198">
        <v>606</v>
      </c>
      <c r="K1198">
        <v>7</v>
      </c>
      <c r="L1198">
        <v>155</v>
      </c>
      <c r="M1198">
        <v>10</v>
      </c>
      <c r="N1198">
        <v>0</v>
      </c>
      <c r="O1198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f>Table1_1[[#This Row],[MntWines]]+Table1_1[[#This Row],[MntFruits]]+Table1_1[[#This Row],[MntMeatProducts]]+Table1_1[[#This Row],[MntFishProducts]]+Table1_1[[#This Row],[MntSweetProducts]]+Table1_1[[#This Row],[MntGoldProds]]</f>
        <v>832</v>
      </c>
      <c r="AC1198">
        <f>Table1_1[[#This Row],[NumWebPurchases]]+Table1_1[[#This Row],[NumCatalogPurchases]]+Table1_1[[#This Row],[NumStorePurchases]]</f>
        <v>21</v>
      </c>
      <c r="AD1198">
        <f>ROUND(IF(Table1_1[[#This Row],[Total_Purchases]]=0,0,(Table1_1[[#This Row],[Total_Spend]]*(Table1_1[[#This Row],[NumWebPurchases]]/Table1_1[[#This Row],[Total_Purchases]]))),2)</f>
        <v>396.19</v>
      </c>
      <c r="AE1198">
        <f>ROUND(IF(Table1_1[[#This Row],[Total_Purchases]]=0,0,(Table1_1[[#This Row],[Total_Spend]]*(Table1_1[[#This Row],[NumStorePurchases]]/Table1_1[[#This Row],[Total_Purchases]]))),2)</f>
        <v>316.95</v>
      </c>
      <c r="AF1198">
        <f>ROUND(IF(Table1_1[[#This Row],[Total_Purchases]]=0,0,(Table1_1[[#This Row],[Total_Spend]]*(Table1_1[[#This Row],[NumCatalogPurchases]]/Table1_1[[#This Row],[Total_Purchases]]))),2)</f>
        <v>118.86</v>
      </c>
      <c r="AG11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198" s="6">
        <f ca="1">YEAR(TODAY())-B1198</f>
        <v>60</v>
      </c>
      <c r="AI11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198" t="s">
        <v>30</v>
      </c>
    </row>
    <row r="1199" spans="1:36" x14ac:dyDescent="0.3">
      <c r="A1199">
        <v>5846</v>
      </c>
      <c r="B1199">
        <v>1977</v>
      </c>
      <c r="C1199" t="s">
        <v>28</v>
      </c>
      <c r="D1199" t="s">
        <v>29</v>
      </c>
      <c r="E1199">
        <v>40246</v>
      </c>
      <c r="F1199">
        <v>1</v>
      </c>
      <c r="G1199">
        <v>0</v>
      </c>
      <c r="H1199" s="2" t="str">
        <f ca="1">TEXT(Table1_1[[#This Row],[Dt_Customer]],"yyyy-mm-dd")</f>
        <v>2012-12-19</v>
      </c>
      <c r="I1199">
        <v>68</v>
      </c>
      <c r="J1199">
        <v>2</v>
      </c>
      <c r="K1199">
        <v>1</v>
      </c>
      <c r="L1199">
        <v>6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f>Table1_1[[#This Row],[MntWines]]+Table1_1[[#This Row],[MntFruits]]+Table1_1[[#This Row],[MntMeatProducts]]+Table1_1[[#This Row],[MntFishProducts]]+Table1_1[[#This Row],[MntSweetProducts]]+Table1_1[[#This Row],[MntGoldProds]]</f>
        <v>13</v>
      </c>
      <c r="AC1199">
        <f>Table1_1[[#This Row],[NumWebPurchases]]+Table1_1[[#This Row],[NumCatalogPurchases]]+Table1_1[[#This Row],[NumStorePurchases]]</f>
        <v>3</v>
      </c>
      <c r="AD1199">
        <f>ROUND(IF(Table1_1[[#This Row],[Total_Purchases]]=0,0,(Table1_1[[#This Row],[Total_Spend]]*(Table1_1[[#This Row],[NumWebPurchases]]/Table1_1[[#This Row],[Total_Purchases]]))),2)</f>
        <v>4.33</v>
      </c>
      <c r="AE1199">
        <f>ROUND(IF(Table1_1[[#This Row],[Total_Purchases]]=0,0,(Table1_1[[#This Row],[Total_Spend]]*(Table1_1[[#This Row],[NumStorePurchases]]/Table1_1[[#This Row],[Total_Purchases]]))),2)</f>
        <v>8.67</v>
      </c>
      <c r="AF1199">
        <f>ROUND(IF(Table1_1[[#This Row],[Total_Purchases]]=0,0,(Table1_1[[#This Row],[Total_Spend]]*(Table1_1[[#This Row],[NumCatalogPurchases]]/Table1_1[[#This Row],[Total_Purchases]]))),2)</f>
        <v>0</v>
      </c>
      <c r="AG11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199" s="6">
        <f ca="1">YEAR(TODAY())-B1199</f>
        <v>49</v>
      </c>
      <c r="AI11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199" t="s">
        <v>39</v>
      </c>
    </row>
    <row r="1200" spans="1:36" x14ac:dyDescent="0.3">
      <c r="A1200">
        <v>5847</v>
      </c>
      <c r="B1200">
        <v>1969</v>
      </c>
      <c r="C1200" t="s">
        <v>28</v>
      </c>
      <c r="D1200" t="s">
        <v>29</v>
      </c>
      <c r="E1200">
        <v>69901</v>
      </c>
      <c r="F1200">
        <v>0</v>
      </c>
      <c r="G1200">
        <v>1</v>
      </c>
      <c r="H1200" s="2" t="str">
        <f ca="1">TEXT(Table1_1[[#This Row],[Dt_Customer]],"yyyy-mm-dd")</f>
        <v>2013-05-29</v>
      </c>
      <c r="I1200">
        <v>95</v>
      </c>
      <c r="J1200">
        <v>312</v>
      </c>
      <c r="K1200">
        <v>21</v>
      </c>
      <c r="L1200">
        <v>206</v>
      </c>
      <c r="M1200">
        <v>102</v>
      </c>
      <c r="N1200">
        <v>92</v>
      </c>
      <c r="O1200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f>Table1_1[[#This Row],[MntWines]]+Table1_1[[#This Row],[MntFruits]]+Table1_1[[#This Row],[MntMeatProducts]]+Table1_1[[#This Row],[MntFishProducts]]+Table1_1[[#This Row],[MntSweetProducts]]+Table1_1[[#This Row],[MntGoldProds]]</f>
        <v>882</v>
      </c>
      <c r="AC1200">
        <f>Table1_1[[#This Row],[NumWebPurchases]]+Table1_1[[#This Row],[NumCatalogPurchases]]+Table1_1[[#This Row],[NumStorePurchases]]</f>
        <v>20</v>
      </c>
      <c r="AD1200">
        <f>ROUND(IF(Table1_1[[#This Row],[Total_Purchases]]=0,0,(Table1_1[[#This Row],[Total_Spend]]*(Table1_1[[#This Row],[NumWebPurchases]]/Table1_1[[#This Row],[Total_Purchases]]))),2)</f>
        <v>308.7</v>
      </c>
      <c r="AE1200">
        <f>ROUND(IF(Table1_1[[#This Row],[Total_Purchases]]=0,0,(Table1_1[[#This Row],[Total_Spend]]*(Table1_1[[#This Row],[NumStorePurchases]]/Table1_1[[#This Row],[Total_Purchases]]))),2)</f>
        <v>441</v>
      </c>
      <c r="AF1200">
        <f>ROUND(IF(Table1_1[[#This Row],[Total_Purchases]]=0,0,(Table1_1[[#This Row],[Total_Spend]]*(Table1_1[[#This Row],[NumCatalogPurchases]]/Table1_1[[#This Row],[Total_Purchases]]))),2)</f>
        <v>132.30000000000001</v>
      </c>
      <c r="AG12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00" s="6">
        <f ca="1">YEAR(TODAY())-B1200</f>
        <v>57</v>
      </c>
      <c r="AI12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00" t="s">
        <v>30</v>
      </c>
    </row>
    <row r="1201" spans="1:36" x14ac:dyDescent="0.3">
      <c r="A1201">
        <v>5848</v>
      </c>
      <c r="B1201">
        <v>1970</v>
      </c>
      <c r="C1201" t="s">
        <v>28</v>
      </c>
      <c r="D1201" t="s">
        <v>35</v>
      </c>
      <c r="E1201">
        <v>81205</v>
      </c>
      <c r="F1201">
        <v>0</v>
      </c>
      <c r="G1201">
        <v>0</v>
      </c>
      <c r="H1201" s="2" t="str">
        <f ca="1">TEXT(Table1_1[[#This Row],[Dt_Customer]],"yyyy-mm-dd")</f>
        <v>2014-01-13</v>
      </c>
      <c r="I1201">
        <v>43</v>
      </c>
      <c r="J1201">
        <v>724</v>
      </c>
      <c r="K1201">
        <v>74</v>
      </c>
      <c r="L1201">
        <v>929</v>
      </c>
      <c r="M1201">
        <v>97</v>
      </c>
      <c r="N1201">
        <v>55</v>
      </c>
      <c r="O1201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1</v>
      </c>
      <c r="AA1201">
        <v>0</v>
      </c>
      <c r="AB1201">
        <f>Table1_1[[#This Row],[MntWines]]+Table1_1[[#This Row],[MntFruits]]+Table1_1[[#This Row],[MntMeatProducts]]+Table1_1[[#This Row],[MntFishProducts]]+Table1_1[[#This Row],[MntSweetProducts]]+Table1_1[[#This Row],[MntGoldProds]]</f>
        <v>2009</v>
      </c>
      <c r="AC1201">
        <f>Table1_1[[#This Row],[NumWebPurchases]]+Table1_1[[#This Row],[NumCatalogPurchases]]+Table1_1[[#This Row],[NumStorePurchases]]</f>
        <v>18</v>
      </c>
      <c r="AD1201">
        <f>ROUND(IF(Table1_1[[#This Row],[Total_Purchases]]=0,0,(Table1_1[[#This Row],[Total_Spend]]*(Table1_1[[#This Row],[NumWebPurchases]]/Table1_1[[#This Row],[Total_Purchases]]))),2)</f>
        <v>558.05999999999995</v>
      </c>
      <c r="AE1201">
        <f>ROUND(IF(Table1_1[[#This Row],[Total_Purchases]]=0,0,(Table1_1[[#This Row],[Total_Spend]]*(Table1_1[[#This Row],[NumStorePurchases]]/Table1_1[[#This Row],[Total_Purchases]]))),2)</f>
        <v>781.28</v>
      </c>
      <c r="AF1201">
        <f>ROUND(IF(Table1_1[[#This Row],[Total_Purchases]]=0,0,(Table1_1[[#This Row],[Total_Spend]]*(Table1_1[[#This Row],[NumCatalogPurchases]]/Table1_1[[#This Row],[Total_Purchases]]))),2)</f>
        <v>669.67</v>
      </c>
      <c r="AG12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01" s="6">
        <f ca="1">YEAR(TODAY())-B1201</f>
        <v>56</v>
      </c>
      <c r="AI12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01" t="s">
        <v>40</v>
      </c>
    </row>
    <row r="1202" spans="1:36" x14ac:dyDescent="0.3">
      <c r="A1202">
        <v>5863</v>
      </c>
      <c r="B1202">
        <v>1953</v>
      </c>
      <c r="C1202" t="s">
        <v>28</v>
      </c>
      <c r="D1202" t="s">
        <v>33</v>
      </c>
      <c r="E1202">
        <v>47703</v>
      </c>
      <c r="F1202">
        <v>0</v>
      </c>
      <c r="G1202">
        <v>1</v>
      </c>
      <c r="H1202" s="2" t="str">
        <f ca="1">TEXT(Table1_1[[#This Row],[Dt_Customer]],"yyyy-mm-dd")</f>
        <v>2013-05-29</v>
      </c>
      <c r="I1202">
        <v>95</v>
      </c>
      <c r="J1202">
        <v>359</v>
      </c>
      <c r="K1202">
        <v>0</v>
      </c>
      <c r="L1202">
        <v>134</v>
      </c>
      <c r="M1202">
        <v>13</v>
      </c>
      <c r="N1202">
        <v>26</v>
      </c>
      <c r="O120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>Table1_1[[#This Row],[MntWines]]+Table1_1[[#This Row],[MntFruits]]+Table1_1[[#This Row],[MntMeatProducts]]+Table1_1[[#This Row],[MntFishProducts]]+Table1_1[[#This Row],[MntSweetProducts]]+Table1_1[[#This Row],[MntGoldProds]]</f>
        <v>655</v>
      </c>
      <c r="AC1202">
        <f>Table1_1[[#This Row],[NumWebPurchases]]+Table1_1[[#This Row],[NumCatalogPurchases]]+Table1_1[[#This Row],[NumStorePurchases]]</f>
        <v>17</v>
      </c>
      <c r="AD1202">
        <f>ROUND(IF(Table1_1[[#This Row],[Total_Purchases]]=0,0,(Table1_1[[#This Row],[Total_Spend]]*(Table1_1[[#This Row],[NumWebPurchases]]/Table1_1[[#This Row],[Total_Purchases]]))),2)</f>
        <v>231.18</v>
      </c>
      <c r="AE1202">
        <f>ROUND(IF(Table1_1[[#This Row],[Total_Purchases]]=0,0,(Table1_1[[#This Row],[Total_Spend]]*(Table1_1[[#This Row],[NumStorePurchases]]/Table1_1[[#This Row],[Total_Purchases]]))),2)</f>
        <v>308.24</v>
      </c>
      <c r="AF1202">
        <f>ROUND(IF(Table1_1[[#This Row],[Total_Purchases]]=0,0,(Table1_1[[#This Row],[Total_Spend]]*(Table1_1[[#This Row],[NumCatalogPurchases]]/Table1_1[[#This Row],[Total_Purchases]]))),2)</f>
        <v>115.59</v>
      </c>
      <c r="AG12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2" s="6">
        <f ca="1">YEAR(TODAY())-B1202</f>
        <v>73</v>
      </c>
      <c r="AI12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02" t="s">
        <v>30</v>
      </c>
    </row>
    <row r="1203" spans="1:36" x14ac:dyDescent="0.3">
      <c r="A1203">
        <v>5866</v>
      </c>
      <c r="B1203">
        <v>1974</v>
      </c>
      <c r="C1203" t="s">
        <v>28</v>
      </c>
      <c r="D1203" t="s">
        <v>35</v>
      </c>
      <c r="E1203">
        <v>48186</v>
      </c>
      <c r="F1203">
        <v>1</v>
      </c>
      <c r="G1203">
        <v>0</v>
      </c>
      <c r="H1203" s="2" t="str">
        <f ca="1">TEXT(Table1_1[[#This Row],[Dt_Customer]],"yyyy-mm-dd")</f>
        <v>2014-03-20</v>
      </c>
      <c r="I1203">
        <v>39</v>
      </c>
      <c r="J1203">
        <v>97</v>
      </c>
      <c r="K1203">
        <v>3</v>
      </c>
      <c r="L1203">
        <v>66</v>
      </c>
      <c r="M1203">
        <v>12</v>
      </c>
      <c r="N1203">
        <v>7</v>
      </c>
      <c r="O1203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f>Table1_1[[#This Row],[MntWines]]+Table1_1[[#This Row],[MntFruits]]+Table1_1[[#This Row],[MntMeatProducts]]+Table1_1[[#This Row],[MntFishProducts]]+Table1_1[[#This Row],[MntSweetProducts]]+Table1_1[[#This Row],[MntGoldProds]]</f>
        <v>219</v>
      </c>
      <c r="AC1203">
        <f>Table1_1[[#This Row],[NumWebPurchases]]+Table1_1[[#This Row],[NumCatalogPurchases]]+Table1_1[[#This Row],[NumStorePurchases]]</f>
        <v>9</v>
      </c>
      <c r="AD1203">
        <f>ROUND(IF(Table1_1[[#This Row],[Total_Purchases]]=0,0,(Table1_1[[#This Row],[Total_Spend]]*(Table1_1[[#This Row],[NumWebPurchases]]/Table1_1[[#This Row],[Total_Purchases]]))),2)</f>
        <v>97.33</v>
      </c>
      <c r="AE1203">
        <f>ROUND(IF(Table1_1[[#This Row],[Total_Purchases]]=0,0,(Table1_1[[#This Row],[Total_Spend]]*(Table1_1[[#This Row],[NumStorePurchases]]/Table1_1[[#This Row],[Total_Purchases]]))),2)</f>
        <v>97.33</v>
      </c>
      <c r="AF1203">
        <f>ROUND(IF(Table1_1[[#This Row],[Total_Purchases]]=0,0,(Table1_1[[#This Row],[Total_Spend]]*(Table1_1[[#This Row],[NumCatalogPurchases]]/Table1_1[[#This Row],[Total_Purchases]]))),2)</f>
        <v>24.33</v>
      </c>
      <c r="AG12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3" s="6">
        <f ca="1">YEAR(TODAY())-B1203</f>
        <v>52</v>
      </c>
      <c r="AI12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03" t="s">
        <v>30</v>
      </c>
    </row>
    <row r="1204" spans="1:36" x14ac:dyDescent="0.3">
      <c r="A1204">
        <v>5868</v>
      </c>
      <c r="B1204">
        <v>1980</v>
      </c>
      <c r="C1204" t="s">
        <v>28</v>
      </c>
      <c r="D1204" t="s">
        <v>33</v>
      </c>
      <c r="E1204">
        <v>19107</v>
      </c>
      <c r="F1204">
        <v>1</v>
      </c>
      <c r="G1204">
        <v>0</v>
      </c>
      <c r="H1204" s="2" t="str">
        <f ca="1">TEXT(Table1_1[[#This Row],[Dt_Customer]],"yyyy-mm-dd")</f>
        <v>2013-08-22</v>
      </c>
      <c r="I1204">
        <v>49</v>
      </c>
      <c r="J1204">
        <v>2</v>
      </c>
      <c r="K1204">
        <v>4</v>
      </c>
      <c r="L1204">
        <v>9</v>
      </c>
      <c r="M1204">
        <v>10</v>
      </c>
      <c r="N1204">
        <v>5</v>
      </c>
      <c r="O1204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204">
        <f>Table1_1[[#This Row],[NumWebPurchases]]+Table1_1[[#This Row],[NumCatalogPurchases]]+Table1_1[[#This Row],[NumStorePurchases]]</f>
        <v>4</v>
      </c>
      <c r="AD1204">
        <f>ROUND(IF(Table1_1[[#This Row],[Total_Purchases]]=0,0,(Table1_1[[#This Row],[Total_Spend]]*(Table1_1[[#This Row],[NumWebPurchases]]/Table1_1[[#This Row],[Total_Purchases]]))),2)</f>
        <v>11.5</v>
      </c>
      <c r="AE1204">
        <f>ROUND(IF(Table1_1[[#This Row],[Total_Purchases]]=0,0,(Table1_1[[#This Row],[Total_Spend]]*(Table1_1[[#This Row],[NumStorePurchases]]/Table1_1[[#This Row],[Total_Purchases]]))),2)</f>
        <v>34.5</v>
      </c>
      <c r="AF1204">
        <f>ROUND(IF(Table1_1[[#This Row],[Total_Purchases]]=0,0,(Table1_1[[#This Row],[Total_Spend]]*(Table1_1[[#This Row],[NumCatalogPurchases]]/Table1_1[[#This Row],[Total_Purchases]]))),2)</f>
        <v>0</v>
      </c>
      <c r="AG12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4" s="6">
        <f ca="1">YEAR(TODAY())-B1204</f>
        <v>46</v>
      </c>
      <c r="AI12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04" t="s">
        <v>32</v>
      </c>
    </row>
    <row r="1205" spans="1:36" x14ac:dyDescent="0.3">
      <c r="A1205">
        <v>5871</v>
      </c>
      <c r="B1205">
        <v>1979</v>
      </c>
      <c r="C1205" t="s">
        <v>41</v>
      </c>
      <c r="D1205" t="s">
        <v>35</v>
      </c>
      <c r="E1205">
        <v>24401</v>
      </c>
      <c r="F1205">
        <v>0</v>
      </c>
      <c r="G1205">
        <v>0</v>
      </c>
      <c r="H1205" s="2" t="str">
        <f ca="1">TEXT(Table1_1[[#This Row],[Dt_Customer]],"yyyy-mm-dd")</f>
        <v>2012-08-31</v>
      </c>
      <c r="I1205">
        <v>98</v>
      </c>
      <c r="J1205">
        <v>73</v>
      </c>
      <c r="K1205">
        <v>28</v>
      </c>
      <c r="L1205">
        <v>217</v>
      </c>
      <c r="M1205">
        <v>10</v>
      </c>
      <c r="N1205">
        <v>24</v>
      </c>
      <c r="O1205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f>Table1_1[[#This Row],[MntWines]]+Table1_1[[#This Row],[MntFruits]]+Table1_1[[#This Row],[MntMeatProducts]]+Table1_1[[#This Row],[MntFishProducts]]+Table1_1[[#This Row],[MntSweetProducts]]+Table1_1[[#This Row],[MntGoldProds]]</f>
        <v>467</v>
      </c>
      <c r="AC1205">
        <f>Table1_1[[#This Row],[NumWebPurchases]]+Table1_1[[#This Row],[NumCatalogPurchases]]+Table1_1[[#This Row],[NumStorePurchases]]</f>
        <v>13</v>
      </c>
      <c r="AD1205">
        <f>ROUND(IF(Table1_1[[#This Row],[Total_Purchases]]=0,0,(Table1_1[[#This Row],[Total_Spend]]*(Table1_1[[#This Row],[NumWebPurchases]]/Table1_1[[#This Row],[Total_Purchases]]))),2)</f>
        <v>215.54</v>
      </c>
      <c r="AE1205">
        <f>ROUND(IF(Table1_1[[#This Row],[Total_Purchases]]=0,0,(Table1_1[[#This Row],[Total_Spend]]*(Table1_1[[#This Row],[NumStorePurchases]]/Table1_1[[#This Row],[Total_Purchases]]))),2)</f>
        <v>215.54</v>
      </c>
      <c r="AF1205">
        <f>ROUND(IF(Table1_1[[#This Row],[Total_Purchases]]=0,0,(Table1_1[[#This Row],[Total_Spend]]*(Table1_1[[#This Row],[NumCatalogPurchases]]/Table1_1[[#This Row],[Total_Purchases]]))),2)</f>
        <v>35.92</v>
      </c>
      <c r="AG12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5" s="6">
        <f ca="1">YEAR(TODAY())-B1205</f>
        <v>47</v>
      </c>
      <c r="AI12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05" t="s">
        <v>43</v>
      </c>
    </row>
    <row r="1206" spans="1:36" x14ac:dyDescent="0.3">
      <c r="A1206">
        <v>5872</v>
      </c>
      <c r="B1206">
        <v>1951</v>
      </c>
      <c r="C1206" t="s">
        <v>28</v>
      </c>
      <c r="D1206" t="s">
        <v>31</v>
      </c>
      <c r="E1206">
        <v>60689</v>
      </c>
      <c r="F1206">
        <v>0</v>
      </c>
      <c r="G1206">
        <v>1</v>
      </c>
      <c r="H1206" s="2" t="str">
        <f ca="1">TEXT(Table1_1[[#This Row],[Dt_Customer]],"yyyy-mm-dd")</f>
        <v>2013-06-01</v>
      </c>
      <c r="I1206">
        <v>23</v>
      </c>
      <c r="J1206">
        <v>240</v>
      </c>
      <c r="K1206">
        <v>90</v>
      </c>
      <c r="L1206">
        <v>216</v>
      </c>
      <c r="M1206">
        <v>63</v>
      </c>
      <c r="N1206">
        <v>6</v>
      </c>
      <c r="O1206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>Table1_1[[#This Row],[MntWines]]+Table1_1[[#This Row],[MntFruits]]+Table1_1[[#This Row],[MntMeatProducts]]+Table1_1[[#This Row],[MntFishProducts]]+Table1_1[[#This Row],[MntSweetProducts]]+Table1_1[[#This Row],[MntGoldProds]]</f>
        <v>639</v>
      </c>
      <c r="AC1206">
        <f>Table1_1[[#This Row],[NumWebPurchases]]+Table1_1[[#This Row],[NumCatalogPurchases]]+Table1_1[[#This Row],[NumStorePurchases]]</f>
        <v>18</v>
      </c>
      <c r="AD1206">
        <f>ROUND(IF(Table1_1[[#This Row],[Total_Purchases]]=0,0,(Table1_1[[#This Row],[Total_Spend]]*(Table1_1[[#This Row],[NumWebPurchases]]/Table1_1[[#This Row],[Total_Purchases]]))),2)</f>
        <v>142</v>
      </c>
      <c r="AE1206">
        <f>ROUND(IF(Table1_1[[#This Row],[Total_Purchases]]=0,0,(Table1_1[[#This Row],[Total_Spend]]*(Table1_1[[#This Row],[NumStorePurchases]]/Table1_1[[#This Row],[Total_Purchases]]))),2)</f>
        <v>355</v>
      </c>
      <c r="AF1206">
        <f>ROUND(IF(Table1_1[[#This Row],[Total_Purchases]]=0,0,(Table1_1[[#This Row],[Total_Spend]]*(Table1_1[[#This Row],[NumCatalogPurchases]]/Table1_1[[#This Row],[Total_Purchases]]))),2)</f>
        <v>142</v>
      </c>
      <c r="AG12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06" s="6">
        <f ca="1">YEAR(TODAY())-B1206</f>
        <v>75</v>
      </c>
      <c r="AI12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06" t="s">
        <v>34</v>
      </c>
    </row>
    <row r="1207" spans="1:36" x14ac:dyDescent="0.3">
      <c r="A1207">
        <v>5883</v>
      </c>
      <c r="B1207">
        <v>1972</v>
      </c>
      <c r="C1207" t="s">
        <v>28</v>
      </c>
      <c r="D1207" t="s">
        <v>33</v>
      </c>
      <c r="E1207">
        <v>77981</v>
      </c>
      <c r="F1207">
        <v>1</v>
      </c>
      <c r="G1207">
        <v>0</v>
      </c>
      <c r="H1207" s="2" t="str">
        <f ca="1">TEXT(Table1_1[[#This Row],[Dt_Customer]],"yyyy-mm-dd")</f>
        <v>2013-05-26</v>
      </c>
      <c r="I1207">
        <v>78</v>
      </c>
      <c r="J1207">
        <v>138</v>
      </c>
      <c r="K1207">
        <v>120</v>
      </c>
      <c r="L1207">
        <v>204</v>
      </c>
      <c r="M1207">
        <v>16</v>
      </c>
      <c r="N1207">
        <v>126</v>
      </c>
      <c r="O1207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f>Table1_1[[#This Row],[MntWines]]+Table1_1[[#This Row],[MntFruits]]+Table1_1[[#This Row],[MntMeatProducts]]+Table1_1[[#This Row],[MntFishProducts]]+Table1_1[[#This Row],[MntSweetProducts]]+Table1_1[[#This Row],[MntGoldProds]]</f>
        <v>664</v>
      </c>
      <c r="AC1207">
        <f>Table1_1[[#This Row],[NumWebPurchases]]+Table1_1[[#This Row],[NumCatalogPurchases]]+Table1_1[[#This Row],[NumStorePurchases]]</f>
        <v>18</v>
      </c>
      <c r="AD1207">
        <f>ROUND(IF(Table1_1[[#This Row],[Total_Purchases]]=0,0,(Table1_1[[#This Row],[Total_Spend]]*(Table1_1[[#This Row],[NumWebPurchases]]/Table1_1[[#This Row],[Total_Purchases]]))),2)</f>
        <v>258.22000000000003</v>
      </c>
      <c r="AE1207">
        <f>ROUND(IF(Table1_1[[#This Row],[Total_Purchases]]=0,0,(Table1_1[[#This Row],[Total_Spend]]*(Table1_1[[#This Row],[NumStorePurchases]]/Table1_1[[#This Row],[Total_Purchases]]))),2)</f>
        <v>258.22000000000003</v>
      </c>
      <c r="AF1207">
        <f>ROUND(IF(Table1_1[[#This Row],[Total_Purchases]]=0,0,(Table1_1[[#This Row],[Total_Spend]]*(Table1_1[[#This Row],[NumCatalogPurchases]]/Table1_1[[#This Row],[Total_Purchases]]))),2)</f>
        <v>147.56</v>
      </c>
      <c r="AG12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07" s="6">
        <f ca="1">YEAR(TODAY())-B1207</f>
        <v>54</v>
      </c>
      <c r="AI12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07" t="s">
        <v>30</v>
      </c>
    </row>
    <row r="1208" spans="1:36" x14ac:dyDescent="0.3">
      <c r="A1208">
        <v>5885</v>
      </c>
      <c r="B1208">
        <v>1973</v>
      </c>
      <c r="C1208" t="s">
        <v>38</v>
      </c>
      <c r="D1208" t="s">
        <v>33</v>
      </c>
      <c r="E1208">
        <v>35688</v>
      </c>
      <c r="F1208">
        <v>2</v>
      </c>
      <c r="G1208">
        <v>1</v>
      </c>
      <c r="H1208" s="2" t="str">
        <f ca="1">TEXT(Table1_1[[#This Row],[Dt_Customer]],"yyyy-mm-dd")</f>
        <v>2012-08-22</v>
      </c>
      <c r="I1208">
        <v>94</v>
      </c>
      <c r="J1208">
        <v>73</v>
      </c>
      <c r="K1208">
        <v>3</v>
      </c>
      <c r="L1208">
        <v>90</v>
      </c>
      <c r="M1208">
        <v>12</v>
      </c>
      <c r="N1208">
        <v>1</v>
      </c>
      <c r="O1208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f>Table1_1[[#This Row],[MntWines]]+Table1_1[[#This Row],[MntFruits]]+Table1_1[[#This Row],[MntMeatProducts]]+Table1_1[[#This Row],[MntFishProducts]]+Table1_1[[#This Row],[MntSweetProducts]]+Table1_1[[#This Row],[MntGoldProds]]</f>
        <v>211</v>
      </c>
      <c r="AC1208">
        <f>Table1_1[[#This Row],[NumWebPurchases]]+Table1_1[[#This Row],[NumCatalogPurchases]]+Table1_1[[#This Row],[NumStorePurchases]]</f>
        <v>9</v>
      </c>
      <c r="AD1208">
        <f>ROUND(IF(Table1_1[[#This Row],[Total_Purchases]]=0,0,(Table1_1[[#This Row],[Total_Spend]]*(Table1_1[[#This Row],[NumWebPurchases]]/Table1_1[[#This Row],[Total_Purchases]]))),2)</f>
        <v>93.78</v>
      </c>
      <c r="AE1208">
        <f>ROUND(IF(Table1_1[[#This Row],[Total_Purchases]]=0,0,(Table1_1[[#This Row],[Total_Spend]]*(Table1_1[[#This Row],[NumStorePurchases]]/Table1_1[[#This Row],[Total_Purchases]]))),2)</f>
        <v>93.78</v>
      </c>
      <c r="AF1208">
        <f>ROUND(IF(Table1_1[[#This Row],[Total_Purchases]]=0,0,(Table1_1[[#This Row],[Total_Spend]]*(Table1_1[[#This Row],[NumCatalogPurchases]]/Table1_1[[#This Row],[Total_Purchases]]))),2)</f>
        <v>23.44</v>
      </c>
      <c r="AG12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8" s="6">
        <f ca="1">YEAR(TODAY())-B1208</f>
        <v>53</v>
      </c>
      <c r="AI12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08" t="s">
        <v>32</v>
      </c>
    </row>
    <row r="1209" spans="1:36" x14ac:dyDescent="0.3">
      <c r="A1209">
        <v>5892</v>
      </c>
      <c r="B1209">
        <v>1980</v>
      </c>
      <c r="C1209" t="s">
        <v>28</v>
      </c>
      <c r="D1209" t="s">
        <v>33</v>
      </c>
      <c r="E1209">
        <v>34968</v>
      </c>
      <c r="F1209">
        <v>1</v>
      </c>
      <c r="G1209">
        <v>0</v>
      </c>
      <c r="H1209" s="2" t="str">
        <f ca="1">TEXT(Table1_1[[#This Row],[Dt_Customer]],"yyyy-mm-dd")</f>
        <v>2013-04-10</v>
      </c>
      <c r="I1209">
        <v>11</v>
      </c>
      <c r="J1209">
        <v>158</v>
      </c>
      <c r="K1209">
        <v>6</v>
      </c>
      <c r="L1209">
        <v>45</v>
      </c>
      <c r="M1209">
        <v>8</v>
      </c>
      <c r="N1209">
        <v>2</v>
      </c>
      <c r="O1209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f>Table1_1[[#This Row],[MntWines]]+Table1_1[[#This Row],[MntFruits]]+Table1_1[[#This Row],[MntMeatProducts]]+Table1_1[[#This Row],[MntFishProducts]]+Table1_1[[#This Row],[MntSweetProducts]]+Table1_1[[#This Row],[MntGoldProds]]</f>
        <v>221</v>
      </c>
      <c r="AC1209">
        <f>Table1_1[[#This Row],[NumWebPurchases]]+Table1_1[[#This Row],[NumCatalogPurchases]]+Table1_1[[#This Row],[NumStorePurchases]]</f>
        <v>10</v>
      </c>
      <c r="AD1209">
        <f>ROUND(IF(Table1_1[[#This Row],[Total_Purchases]]=0,0,(Table1_1[[#This Row],[Total_Spend]]*(Table1_1[[#This Row],[NumWebPurchases]]/Table1_1[[#This Row],[Total_Purchases]]))),2)</f>
        <v>66.3</v>
      </c>
      <c r="AE1209">
        <f>ROUND(IF(Table1_1[[#This Row],[Total_Purchases]]=0,0,(Table1_1[[#This Row],[Total_Spend]]*(Table1_1[[#This Row],[NumStorePurchases]]/Table1_1[[#This Row],[Total_Purchases]]))),2)</f>
        <v>110.5</v>
      </c>
      <c r="AF1209">
        <f>ROUND(IF(Table1_1[[#This Row],[Total_Purchases]]=0,0,(Table1_1[[#This Row],[Total_Spend]]*(Table1_1[[#This Row],[NumCatalogPurchases]]/Table1_1[[#This Row],[Total_Purchases]]))),2)</f>
        <v>44.2</v>
      </c>
      <c r="AG12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09" s="6">
        <f ca="1">YEAR(TODAY())-B1209</f>
        <v>46</v>
      </c>
      <c r="AI12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09" t="s">
        <v>43</v>
      </c>
    </row>
    <row r="1210" spans="1:36" x14ac:dyDescent="0.3">
      <c r="A1210">
        <v>5896</v>
      </c>
      <c r="B1210">
        <v>1987</v>
      </c>
      <c r="C1210" t="s">
        <v>41</v>
      </c>
      <c r="D1210" t="s">
        <v>33</v>
      </c>
      <c r="E1210">
        <v>73395</v>
      </c>
      <c r="F1210">
        <v>0</v>
      </c>
      <c r="G1210">
        <v>0</v>
      </c>
      <c r="H1210" s="2" t="str">
        <f ca="1">TEXT(Table1_1[[#This Row],[Dt_Customer]],"yyyy-mm-dd")</f>
        <v>2014-03-18</v>
      </c>
      <c r="I1210">
        <v>94</v>
      </c>
      <c r="J1210">
        <v>272</v>
      </c>
      <c r="K1210">
        <v>7</v>
      </c>
      <c r="L1210">
        <v>80</v>
      </c>
      <c r="M1210">
        <v>20</v>
      </c>
      <c r="N1210">
        <v>7</v>
      </c>
      <c r="O1210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f>Table1_1[[#This Row],[MntWines]]+Table1_1[[#This Row],[MntFruits]]+Table1_1[[#This Row],[MntMeatProducts]]+Table1_1[[#This Row],[MntFishProducts]]+Table1_1[[#This Row],[MntSweetProducts]]+Table1_1[[#This Row],[MntGoldProds]]</f>
        <v>397</v>
      </c>
      <c r="AC1210">
        <f>Table1_1[[#This Row],[NumWebPurchases]]+Table1_1[[#This Row],[NumCatalogPurchases]]+Table1_1[[#This Row],[NumStorePurchases]]</f>
        <v>14</v>
      </c>
      <c r="AD1210">
        <f>ROUND(IF(Table1_1[[#This Row],[Total_Purchases]]=0,0,(Table1_1[[#This Row],[Total_Spend]]*(Table1_1[[#This Row],[NumWebPurchases]]/Table1_1[[#This Row],[Total_Purchases]]))),2)</f>
        <v>113.43</v>
      </c>
      <c r="AE1210">
        <f>ROUND(IF(Table1_1[[#This Row],[Total_Purchases]]=0,0,(Table1_1[[#This Row],[Total_Spend]]*(Table1_1[[#This Row],[NumStorePurchases]]/Table1_1[[#This Row],[Total_Purchases]]))),2)</f>
        <v>170.14</v>
      </c>
      <c r="AF1210">
        <f>ROUND(IF(Table1_1[[#This Row],[Total_Purchases]]=0,0,(Table1_1[[#This Row],[Total_Spend]]*(Table1_1[[#This Row],[NumCatalogPurchases]]/Table1_1[[#This Row],[Total_Purchases]]))),2)</f>
        <v>113.43</v>
      </c>
      <c r="AG12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10" s="6">
        <f ca="1">YEAR(TODAY())-B1210</f>
        <v>39</v>
      </c>
      <c r="AI12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210" t="s">
        <v>30</v>
      </c>
    </row>
    <row r="1211" spans="1:36" x14ac:dyDescent="0.3">
      <c r="A1211">
        <v>5899</v>
      </c>
      <c r="B1211">
        <v>1950</v>
      </c>
      <c r="C1211" t="s">
        <v>37</v>
      </c>
      <c r="D1211" t="s">
        <v>35</v>
      </c>
      <c r="E1211">
        <v>5648</v>
      </c>
      <c r="F1211">
        <v>1</v>
      </c>
      <c r="G1211">
        <v>1</v>
      </c>
      <c r="H1211" s="2" t="str">
        <f ca="1">TEXT(Table1_1[[#This Row],[Dt_Customer]],"yyyy-mm-dd")</f>
        <v>2014-03-13</v>
      </c>
      <c r="I1211">
        <v>68</v>
      </c>
      <c r="J1211">
        <v>28</v>
      </c>
      <c r="K1211">
        <v>0</v>
      </c>
      <c r="L1211">
        <v>6</v>
      </c>
      <c r="M1211">
        <v>1</v>
      </c>
      <c r="N1211">
        <v>1</v>
      </c>
      <c r="O1211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1211">
        <f>Table1_1[[#This Row],[NumWebPurchases]]+Table1_1[[#This Row],[NumCatalogPurchases]]+Table1_1[[#This Row],[NumStorePurchases]]</f>
        <v>1</v>
      </c>
      <c r="AD1211">
        <f>ROUND(IF(Table1_1[[#This Row],[Total_Purchases]]=0,0,(Table1_1[[#This Row],[Total_Spend]]*(Table1_1[[#This Row],[NumWebPurchases]]/Table1_1[[#This Row],[Total_Purchases]]))),2)</f>
        <v>49</v>
      </c>
      <c r="AE1211">
        <f>ROUND(IF(Table1_1[[#This Row],[Total_Purchases]]=0,0,(Table1_1[[#This Row],[Total_Spend]]*(Table1_1[[#This Row],[NumStorePurchases]]/Table1_1[[#This Row],[Total_Purchases]]))),2)</f>
        <v>0</v>
      </c>
      <c r="AF1211">
        <f>ROUND(IF(Table1_1[[#This Row],[Total_Purchases]]=0,0,(Table1_1[[#This Row],[Total_Spend]]*(Table1_1[[#This Row],[NumCatalogPurchases]]/Table1_1[[#This Row],[Total_Purchases]]))),2)</f>
        <v>0</v>
      </c>
      <c r="AG12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11" s="6">
        <f ca="1">YEAR(TODAY())-B1211</f>
        <v>76</v>
      </c>
      <c r="AI12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11" t="s">
        <v>34</v>
      </c>
    </row>
    <row r="1212" spans="1:36" x14ac:dyDescent="0.3">
      <c r="A1212">
        <v>5907</v>
      </c>
      <c r="B1212">
        <v>1952</v>
      </c>
      <c r="C1212" t="s">
        <v>41</v>
      </c>
      <c r="D1212" t="s">
        <v>33</v>
      </c>
      <c r="E1212">
        <v>33444</v>
      </c>
      <c r="F1212">
        <v>1</v>
      </c>
      <c r="G1212">
        <v>1</v>
      </c>
      <c r="H1212" s="2" t="str">
        <f ca="1">TEXT(Table1_1[[#This Row],[Dt_Customer]],"yyyy-mm-dd")</f>
        <v>2012-11-03</v>
      </c>
      <c r="I1212">
        <v>24</v>
      </c>
      <c r="J1212">
        <v>8</v>
      </c>
      <c r="K1212">
        <v>0</v>
      </c>
      <c r="L1212">
        <v>8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1212">
        <f>Table1_1[[#This Row],[NumWebPurchases]]+Table1_1[[#This Row],[NumCatalogPurchases]]+Table1_1[[#This Row],[NumStorePurchases]]</f>
        <v>3</v>
      </c>
      <c r="AD1212">
        <f>ROUND(IF(Table1_1[[#This Row],[Total_Purchases]]=0,0,(Table1_1[[#This Row],[Total_Spend]]*(Table1_1[[#This Row],[NumWebPurchases]]/Table1_1[[#This Row],[Total_Purchases]]))),2)</f>
        <v>6</v>
      </c>
      <c r="AE1212">
        <f>ROUND(IF(Table1_1[[#This Row],[Total_Purchases]]=0,0,(Table1_1[[#This Row],[Total_Spend]]*(Table1_1[[#This Row],[NumStorePurchases]]/Table1_1[[#This Row],[Total_Purchases]]))),2)</f>
        <v>12</v>
      </c>
      <c r="AF1212">
        <f>ROUND(IF(Table1_1[[#This Row],[Total_Purchases]]=0,0,(Table1_1[[#This Row],[Total_Spend]]*(Table1_1[[#This Row],[NumCatalogPurchases]]/Table1_1[[#This Row],[Total_Purchases]]))),2)</f>
        <v>0</v>
      </c>
      <c r="AG121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12" s="6">
        <f ca="1">YEAR(TODAY())-B1212</f>
        <v>74</v>
      </c>
      <c r="AI12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12" t="s">
        <v>30</v>
      </c>
    </row>
    <row r="1213" spans="1:36" x14ac:dyDescent="0.3">
      <c r="A1213">
        <v>5909</v>
      </c>
      <c r="B1213">
        <v>1964</v>
      </c>
      <c r="C1213" t="s">
        <v>28</v>
      </c>
      <c r="D1213" t="s">
        <v>33</v>
      </c>
      <c r="E1213">
        <v>58512</v>
      </c>
      <c r="F1213">
        <v>0</v>
      </c>
      <c r="G1213">
        <v>1</v>
      </c>
      <c r="H1213" s="2" t="str">
        <f ca="1">TEXT(Table1_1[[#This Row],[Dt_Customer]],"yyyy-mm-dd")</f>
        <v>2013-09-19</v>
      </c>
      <c r="I1213">
        <v>25</v>
      </c>
      <c r="J1213">
        <v>895</v>
      </c>
      <c r="K1213">
        <v>10</v>
      </c>
      <c r="L1213">
        <v>101</v>
      </c>
      <c r="M1213">
        <v>13</v>
      </c>
      <c r="N1213">
        <v>0</v>
      </c>
      <c r="O1213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f>Table1_1[[#This Row],[MntWines]]+Table1_1[[#This Row],[MntFruits]]+Table1_1[[#This Row],[MntMeatProducts]]+Table1_1[[#This Row],[MntFishProducts]]+Table1_1[[#This Row],[MntSweetProducts]]+Table1_1[[#This Row],[MntGoldProds]]</f>
        <v>1171</v>
      </c>
      <c r="AC1213">
        <f>Table1_1[[#This Row],[NumWebPurchases]]+Table1_1[[#This Row],[NumCatalogPurchases]]+Table1_1[[#This Row],[NumStorePurchases]]</f>
        <v>15</v>
      </c>
      <c r="AD1213">
        <f>ROUND(IF(Table1_1[[#This Row],[Total_Purchases]]=0,0,(Table1_1[[#This Row],[Total_Spend]]*(Table1_1[[#This Row],[NumWebPurchases]]/Table1_1[[#This Row],[Total_Purchases]]))),2)</f>
        <v>234.2</v>
      </c>
      <c r="AE1213">
        <f>ROUND(IF(Table1_1[[#This Row],[Total_Purchases]]=0,0,(Table1_1[[#This Row],[Total_Spend]]*(Table1_1[[#This Row],[NumStorePurchases]]/Table1_1[[#This Row],[Total_Purchases]]))),2)</f>
        <v>624.53</v>
      </c>
      <c r="AF1213">
        <f>ROUND(IF(Table1_1[[#This Row],[Total_Purchases]]=0,0,(Table1_1[[#This Row],[Total_Spend]]*(Table1_1[[#This Row],[NumCatalogPurchases]]/Table1_1[[#This Row],[Total_Purchases]]))),2)</f>
        <v>312.27</v>
      </c>
      <c r="AG12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13" s="6">
        <f ca="1">YEAR(TODAY())-B1213</f>
        <v>62</v>
      </c>
      <c r="AI12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13" t="s">
        <v>39</v>
      </c>
    </row>
    <row r="1214" spans="1:36" x14ac:dyDescent="0.3">
      <c r="A1214">
        <v>5922</v>
      </c>
      <c r="B1214">
        <v>1974</v>
      </c>
      <c r="C1214" t="s">
        <v>37</v>
      </c>
      <c r="D1214" t="s">
        <v>33</v>
      </c>
      <c r="E1214">
        <v>40344</v>
      </c>
      <c r="F1214">
        <v>0</v>
      </c>
      <c r="G1214">
        <v>1</v>
      </c>
      <c r="H1214" s="2" t="str">
        <f ca="1">TEXT(Table1_1[[#This Row],[Dt_Customer]],"yyyy-mm-dd")</f>
        <v>2013-10-13</v>
      </c>
      <c r="I1214">
        <v>48</v>
      </c>
      <c r="J1214">
        <v>210</v>
      </c>
      <c r="K1214">
        <v>0</v>
      </c>
      <c r="L1214">
        <v>6</v>
      </c>
      <c r="M1214">
        <v>0</v>
      </c>
      <c r="N1214">
        <v>0</v>
      </c>
      <c r="O1214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f>Table1_1[[#This Row],[MntWines]]+Table1_1[[#This Row],[MntFruits]]+Table1_1[[#This Row],[MntMeatProducts]]+Table1_1[[#This Row],[MntFishProducts]]+Table1_1[[#This Row],[MntSweetProducts]]+Table1_1[[#This Row],[MntGoldProds]]</f>
        <v>218</v>
      </c>
      <c r="AC1214">
        <f>Table1_1[[#This Row],[NumWebPurchases]]+Table1_1[[#This Row],[NumCatalogPurchases]]+Table1_1[[#This Row],[NumStorePurchases]]</f>
        <v>10</v>
      </c>
      <c r="AD1214">
        <f>ROUND(IF(Table1_1[[#This Row],[Total_Purchases]]=0,0,(Table1_1[[#This Row],[Total_Spend]]*(Table1_1[[#This Row],[NumWebPurchases]]/Table1_1[[#This Row],[Total_Purchases]]))),2)</f>
        <v>87.2</v>
      </c>
      <c r="AE1214">
        <f>ROUND(IF(Table1_1[[#This Row],[Total_Purchases]]=0,0,(Table1_1[[#This Row],[Total_Spend]]*(Table1_1[[#This Row],[NumStorePurchases]]/Table1_1[[#This Row],[Total_Purchases]]))),2)</f>
        <v>109</v>
      </c>
      <c r="AF1214">
        <f>ROUND(IF(Table1_1[[#This Row],[Total_Purchases]]=0,0,(Table1_1[[#This Row],[Total_Spend]]*(Table1_1[[#This Row],[NumCatalogPurchases]]/Table1_1[[#This Row],[Total_Purchases]]))),2)</f>
        <v>21.8</v>
      </c>
      <c r="AG12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14" s="6">
        <f ca="1">YEAR(TODAY())-B1214</f>
        <v>52</v>
      </c>
      <c r="AI12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14" t="s">
        <v>30</v>
      </c>
    </row>
    <row r="1215" spans="1:36" x14ac:dyDescent="0.3">
      <c r="A1215">
        <v>5929</v>
      </c>
      <c r="B1215">
        <v>1973</v>
      </c>
      <c r="C1215" t="s">
        <v>37</v>
      </c>
      <c r="D1215" t="s">
        <v>33</v>
      </c>
      <c r="E1215">
        <v>37401</v>
      </c>
      <c r="F1215">
        <v>1</v>
      </c>
      <c r="G1215">
        <v>0</v>
      </c>
      <c r="H1215" s="2" t="str">
        <f ca="1">TEXT(Table1_1[[#This Row],[Dt_Customer]],"yyyy-mm-dd")</f>
        <v>2014-05-06</v>
      </c>
      <c r="I1215">
        <v>14</v>
      </c>
      <c r="J1215">
        <v>19</v>
      </c>
      <c r="K1215">
        <v>3</v>
      </c>
      <c r="L1215">
        <v>19</v>
      </c>
      <c r="M1215">
        <v>3</v>
      </c>
      <c r="N1215">
        <v>1</v>
      </c>
      <c r="O1215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215">
        <f>Table1_1[[#This Row],[NumWebPurchases]]+Table1_1[[#This Row],[NumCatalogPurchases]]+Table1_1[[#This Row],[NumStorePurchases]]</f>
        <v>5</v>
      </c>
      <c r="AD1215">
        <f>ROUND(IF(Table1_1[[#This Row],[Total_Purchases]]=0,0,(Table1_1[[#This Row],[Total_Spend]]*(Table1_1[[#This Row],[NumWebPurchases]]/Table1_1[[#This Row],[Total_Purchases]]))),2)</f>
        <v>19.2</v>
      </c>
      <c r="AE1215">
        <f>ROUND(IF(Table1_1[[#This Row],[Total_Purchases]]=0,0,(Table1_1[[#This Row],[Total_Spend]]*(Table1_1[[#This Row],[NumStorePurchases]]/Table1_1[[#This Row],[Total_Purchases]]))),2)</f>
        <v>28.8</v>
      </c>
      <c r="AF1215">
        <f>ROUND(IF(Table1_1[[#This Row],[Total_Purchases]]=0,0,(Table1_1[[#This Row],[Total_Spend]]*(Table1_1[[#This Row],[NumCatalogPurchases]]/Table1_1[[#This Row],[Total_Purchases]]))),2)</f>
        <v>0</v>
      </c>
      <c r="AG12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15" s="6">
        <f ca="1">YEAR(TODAY())-B1215</f>
        <v>53</v>
      </c>
      <c r="AI12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15" t="s">
        <v>30</v>
      </c>
    </row>
    <row r="1216" spans="1:36" x14ac:dyDescent="0.3">
      <c r="A1216">
        <v>5935</v>
      </c>
      <c r="B1216">
        <v>1956</v>
      </c>
      <c r="C1216" t="s">
        <v>41</v>
      </c>
      <c r="D1216" t="s">
        <v>31</v>
      </c>
      <c r="E1216">
        <v>55284</v>
      </c>
      <c r="F1216">
        <v>0</v>
      </c>
      <c r="G1216">
        <v>1</v>
      </c>
      <c r="H1216" s="2" t="str">
        <f ca="1">TEXT(Table1_1[[#This Row],[Dt_Customer]],"yyyy-mm-dd")</f>
        <v>2012-12-24</v>
      </c>
      <c r="I1216">
        <v>60</v>
      </c>
      <c r="J1216">
        <v>547</v>
      </c>
      <c r="K1216">
        <v>7</v>
      </c>
      <c r="L1216">
        <v>140</v>
      </c>
      <c r="M1216">
        <v>0</v>
      </c>
      <c r="N1216">
        <v>7</v>
      </c>
      <c r="O1216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f>Table1_1[[#This Row],[MntWines]]+Table1_1[[#This Row],[MntFruits]]+Table1_1[[#This Row],[MntMeatProducts]]+Table1_1[[#This Row],[MntFishProducts]]+Table1_1[[#This Row],[MntSweetProducts]]+Table1_1[[#This Row],[MntGoldProds]]</f>
        <v>764</v>
      </c>
      <c r="AC1216">
        <f>Table1_1[[#This Row],[NumWebPurchases]]+Table1_1[[#This Row],[NumCatalogPurchases]]+Table1_1[[#This Row],[NumStorePurchases]]</f>
        <v>20</v>
      </c>
      <c r="AD1216">
        <f>ROUND(IF(Table1_1[[#This Row],[Total_Purchases]]=0,0,(Table1_1[[#This Row],[Total_Spend]]*(Table1_1[[#This Row],[NumWebPurchases]]/Table1_1[[#This Row],[Total_Purchases]]))),2)</f>
        <v>267.39999999999998</v>
      </c>
      <c r="AE1216">
        <f>ROUND(IF(Table1_1[[#This Row],[Total_Purchases]]=0,0,(Table1_1[[#This Row],[Total_Spend]]*(Table1_1[[#This Row],[NumStorePurchases]]/Table1_1[[#This Row],[Total_Purchases]]))),2)</f>
        <v>305.60000000000002</v>
      </c>
      <c r="AF1216">
        <f>ROUND(IF(Table1_1[[#This Row],[Total_Purchases]]=0,0,(Table1_1[[#This Row],[Total_Spend]]*(Table1_1[[#This Row],[NumCatalogPurchases]]/Table1_1[[#This Row],[Total_Purchases]]))),2)</f>
        <v>191</v>
      </c>
      <c r="AG12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16" s="6">
        <f ca="1">YEAR(TODAY())-B1216</f>
        <v>70</v>
      </c>
      <c r="AI12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16" t="s">
        <v>40</v>
      </c>
    </row>
    <row r="1217" spans="1:36" x14ac:dyDescent="0.3">
      <c r="A1217">
        <v>5939</v>
      </c>
      <c r="B1217">
        <v>1971</v>
      </c>
      <c r="C1217" t="s">
        <v>28</v>
      </c>
      <c r="D1217" t="s">
        <v>35</v>
      </c>
      <c r="E1217">
        <v>38232</v>
      </c>
      <c r="F1217">
        <v>1</v>
      </c>
      <c r="G1217">
        <v>1</v>
      </c>
      <c r="H1217" s="2" t="str">
        <f ca="1">TEXT(Table1_1[[#This Row],[Dt_Customer]],"yyyy-mm-dd")</f>
        <v>2014-01-17</v>
      </c>
      <c r="I1217">
        <v>84</v>
      </c>
      <c r="J1217">
        <v>43</v>
      </c>
      <c r="K1217">
        <v>5</v>
      </c>
      <c r="L1217">
        <v>28</v>
      </c>
      <c r="M1217">
        <v>7</v>
      </c>
      <c r="N1217">
        <v>6</v>
      </c>
      <c r="O1217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>Table1_1[[#This Row],[MntWines]]+Table1_1[[#This Row],[MntFruits]]+Table1_1[[#This Row],[MntMeatProducts]]+Table1_1[[#This Row],[MntFishProducts]]+Table1_1[[#This Row],[MntSweetProducts]]+Table1_1[[#This Row],[MntGoldProds]]</f>
        <v>122</v>
      </c>
      <c r="AC1217">
        <f>Table1_1[[#This Row],[NumWebPurchases]]+Table1_1[[#This Row],[NumCatalogPurchases]]+Table1_1[[#This Row],[NumStorePurchases]]</f>
        <v>7</v>
      </c>
      <c r="AD1217">
        <f>ROUND(IF(Table1_1[[#This Row],[Total_Purchases]]=0,0,(Table1_1[[#This Row],[Total_Spend]]*(Table1_1[[#This Row],[NumWebPurchases]]/Table1_1[[#This Row],[Total_Purchases]]))),2)</f>
        <v>52.29</v>
      </c>
      <c r="AE1217">
        <f>ROUND(IF(Table1_1[[#This Row],[Total_Purchases]]=0,0,(Table1_1[[#This Row],[Total_Spend]]*(Table1_1[[#This Row],[NumStorePurchases]]/Table1_1[[#This Row],[Total_Purchases]]))),2)</f>
        <v>52.29</v>
      </c>
      <c r="AF1217">
        <f>ROUND(IF(Table1_1[[#This Row],[Total_Purchases]]=0,0,(Table1_1[[#This Row],[Total_Spend]]*(Table1_1[[#This Row],[NumCatalogPurchases]]/Table1_1[[#This Row],[Total_Purchases]]))),2)</f>
        <v>17.43</v>
      </c>
      <c r="AG12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17" s="6">
        <f ca="1">YEAR(TODAY())-B1217</f>
        <v>55</v>
      </c>
      <c r="AI12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17" t="s">
        <v>30</v>
      </c>
    </row>
    <row r="1218" spans="1:36" x14ac:dyDescent="0.3">
      <c r="A1218">
        <v>5948</v>
      </c>
      <c r="B1218">
        <v>1975</v>
      </c>
      <c r="C1218" t="s">
        <v>28</v>
      </c>
      <c r="D1218" t="s">
        <v>31</v>
      </c>
      <c r="E1218">
        <v>57338</v>
      </c>
      <c r="F1218">
        <v>0</v>
      </c>
      <c r="G1218">
        <v>1</v>
      </c>
      <c r="H1218" s="2" t="str">
        <f ca="1">TEXT(Table1_1[[#This Row],[Dt_Customer]],"yyyy-mm-dd")</f>
        <v>2014-04-29</v>
      </c>
      <c r="I1218">
        <v>96</v>
      </c>
      <c r="J1218">
        <v>143</v>
      </c>
      <c r="K1218">
        <v>6</v>
      </c>
      <c r="L1218">
        <v>52</v>
      </c>
      <c r="M1218">
        <v>11</v>
      </c>
      <c r="N1218">
        <v>8</v>
      </c>
      <c r="O1218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f>Table1_1[[#This Row],[MntWines]]+Table1_1[[#This Row],[MntFruits]]+Table1_1[[#This Row],[MntMeatProducts]]+Table1_1[[#This Row],[MntFishProducts]]+Table1_1[[#This Row],[MntSweetProducts]]+Table1_1[[#This Row],[MntGoldProds]]</f>
        <v>237</v>
      </c>
      <c r="AC1218">
        <f>Table1_1[[#This Row],[NumWebPurchases]]+Table1_1[[#This Row],[NumCatalogPurchases]]+Table1_1[[#This Row],[NumStorePurchases]]</f>
        <v>10</v>
      </c>
      <c r="AD1218">
        <f>ROUND(IF(Table1_1[[#This Row],[Total_Purchases]]=0,0,(Table1_1[[#This Row],[Total_Spend]]*(Table1_1[[#This Row],[NumWebPurchases]]/Table1_1[[#This Row],[Total_Purchases]]))),2)</f>
        <v>94.8</v>
      </c>
      <c r="AE1218">
        <f>ROUND(IF(Table1_1[[#This Row],[Total_Purchases]]=0,0,(Table1_1[[#This Row],[Total_Spend]]*(Table1_1[[#This Row],[NumStorePurchases]]/Table1_1[[#This Row],[Total_Purchases]]))),2)</f>
        <v>118.5</v>
      </c>
      <c r="AF1218">
        <f>ROUND(IF(Table1_1[[#This Row],[Total_Purchases]]=0,0,(Table1_1[[#This Row],[Total_Spend]]*(Table1_1[[#This Row],[NumCatalogPurchases]]/Table1_1[[#This Row],[Total_Purchases]]))),2)</f>
        <v>23.7</v>
      </c>
      <c r="AG12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18" s="6">
        <f ca="1">YEAR(TODAY())-B1218</f>
        <v>51</v>
      </c>
      <c r="AI12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18" t="s">
        <v>34</v>
      </c>
    </row>
    <row r="1219" spans="1:36" x14ac:dyDescent="0.3">
      <c r="A1219">
        <v>5954</v>
      </c>
      <c r="B1219">
        <v>1972</v>
      </c>
      <c r="C1219" t="s">
        <v>41</v>
      </c>
      <c r="D1219" t="s">
        <v>29</v>
      </c>
      <c r="E1219">
        <v>42618</v>
      </c>
      <c r="F1219">
        <v>1</v>
      </c>
      <c r="G1219">
        <v>0</v>
      </c>
      <c r="H1219" s="2" t="str">
        <f ca="1">TEXT(Table1_1[[#This Row],[Dt_Customer]],"yyyy-mm-dd")</f>
        <v>2013-10-09</v>
      </c>
      <c r="I1219">
        <v>92</v>
      </c>
      <c r="J1219">
        <v>76</v>
      </c>
      <c r="K1219">
        <v>14</v>
      </c>
      <c r="L1219">
        <v>74</v>
      </c>
      <c r="M1219">
        <v>13</v>
      </c>
      <c r="N1219">
        <v>5</v>
      </c>
      <c r="O1219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f>Table1_1[[#This Row],[MntWines]]+Table1_1[[#This Row],[MntFruits]]+Table1_1[[#This Row],[MntMeatProducts]]+Table1_1[[#This Row],[MntFishProducts]]+Table1_1[[#This Row],[MntSweetProducts]]+Table1_1[[#This Row],[MntGoldProds]]</f>
        <v>192</v>
      </c>
      <c r="AC1219">
        <f>Table1_1[[#This Row],[NumWebPurchases]]+Table1_1[[#This Row],[NumCatalogPurchases]]+Table1_1[[#This Row],[NumStorePurchases]]</f>
        <v>9</v>
      </c>
      <c r="AD1219">
        <f>ROUND(IF(Table1_1[[#This Row],[Total_Purchases]]=0,0,(Table1_1[[#This Row],[Total_Spend]]*(Table1_1[[#This Row],[NumWebPurchases]]/Table1_1[[#This Row],[Total_Purchases]]))),2)</f>
        <v>106.67</v>
      </c>
      <c r="AE1219">
        <f>ROUND(IF(Table1_1[[#This Row],[Total_Purchases]]=0,0,(Table1_1[[#This Row],[Total_Spend]]*(Table1_1[[#This Row],[NumStorePurchases]]/Table1_1[[#This Row],[Total_Purchases]]))),2)</f>
        <v>85.33</v>
      </c>
      <c r="AF1219">
        <f>ROUND(IF(Table1_1[[#This Row],[Total_Purchases]]=0,0,(Table1_1[[#This Row],[Total_Spend]]*(Table1_1[[#This Row],[NumCatalogPurchases]]/Table1_1[[#This Row],[Total_Purchases]]))),2)</f>
        <v>0</v>
      </c>
      <c r="AG12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19" s="6">
        <f ca="1">YEAR(TODAY())-B1219</f>
        <v>54</v>
      </c>
      <c r="AI12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19" t="s">
        <v>30</v>
      </c>
    </row>
    <row r="1220" spans="1:36" x14ac:dyDescent="0.3">
      <c r="A1220">
        <v>5955</v>
      </c>
      <c r="B1220">
        <v>1962</v>
      </c>
      <c r="C1220" t="s">
        <v>28</v>
      </c>
      <c r="D1220" t="s">
        <v>35</v>
      </c>
      <c r="E1220">
        <v>72025</v>
      </c>
      <c r="F1220">
        <v>0</v>
      </c>
      <c r="G1220">
        <v>0</v>
      </c>
      <c r="H1220" s="2" t="str">
        <f ca="1">TEXT(Table1_1[[#This Row],[Dt_Customer]],"yyyy-mm-dd")</f>
        <v>2012-11-17</v>
      </c>
      <c r="I1220">
        <v>27</v>
      </c>
      <c r="J1220">
        <v>833</v>
      </c>
      <c r="K1220">
        <v>33</v>
      </c>
      <c r="L1220">
        <v>549</v>
      </c>
      <c r="M1220">
        <v>151</v>
      </c>
      <c r="N1220">
        <v>133</v>
      </c>
      <c r="O1220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f>Table1_1[[#This Row],[MntWines]]+Table1_1[[#This Row],[MntFruits]]+Table1_1[[#This Row],[MntMeatProducts]]+Table1_1[[#This Row],[MntFishProducts]]+Table1_1[[#This Row],[MntSweetProducts]]+Table1_1[[#This Row],[MntGoldProds]]</f>
        <v>1932</v>
      </c>
      <c r="AC1220">
        <f>Table1_1[[#This Row],[NumWebPurchases]]+Table1_1[[#This Row],[NumCatalogPurchases]]+Table1_1[[#This Row],[NumStorePurchases]]</f>
        <v>15</v>
      </c>
      <c r="AD1220">
        <f>ROUND(IF(Table1_1[[#This Row],[Total_Purchases]]=0,0,(Table1_1[[#This Row],[Total_Spend]]*(Table1_1[[#This Row],[NumWebPurchases]]/Table1_1[[#This Row],[Total_Purchases]]))),2)</f>
        <v>515.20000000000005</v>
      </c>
      <c r="AE1220">
        <f>ROUND(IF(Table1_1[[#This Row],[Total_Purchases]]=0,0,(Table1_1[[#This Row],[Total_Spend]]*(Table1_1[[#This Row],[NumStorePurchases]]/Table1_1[[#This Row],[Total_Purchases]]))),2)</f>
        <v>1030.4000000000001</v>
      </c>
      <c r="AF1220">
        <f>ROUND(IF(Table1_1[[#This Row],[Total_Purchases]]=0,0,(Table1_1[[#This Row],[Total_Spend]]*(Table1_1[[#This Row],[NumCatalogPurchases]]/Table1_1[[#This Row],[Total_Purchases]]))),2)</f>
        <v>386.4</v>
      </c>
      <c r="AG12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20" s="6">
        <f ca="1">YEAR(TODAY())-B1220</f>
        <v>64</v>
      </c>
      <c r="AI12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20" t="s">
        <v>30</v>
      </c>
    </row>
    <row r="1221" spans="1:36" x14ac:dyDescent="0.3">
      <c r="A1221">
        <v>5956</v>
      </c>
      <c r="B1221">
        <v>1948</v>
      </c>
      <c r="C1221" t="s">
        <v>37</v>
      </c>
      <c r="D1221" t="s">
        <v>29</v>
      </c>
      <c r="E1221">
        <v>45072</v>
      </c>
      <c r="F1221">
        <v>1</v>
      </c>
      <c r="G1221">
        <v>2</v>
      </c>
      <c r="H1221" s="2" t="str">
        <f ca="1">TEXT(Table1_1[[#This Row],[Dt_Customer]],"yyyy-mm-dd")</f>
        <v>2013-10-16</v>
      </c>
      <c r="I1221">
        <v>74</v>
      </c>
      <c r="J1221">
        <v>144</v>
      </c>
      <c r="K1221">
        <v>2</v>
      </c>
      <c r="L1221">
        <v>99</v>
      </c>
      <c r="M1221">
        <v>7</v>
      </c>
      <c r="N1221">
        <v>2</v>
      </c>
      <c r="O1221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f>Table1_1[[#This Row],[MntWines]]+Table1_1[[#This Row],[MntFruits]]+Table1_1[[#This Row],[MntMeatProducts]]+Table1_1[[#This Row],[MntFishProducts]]+Table1_1[[#This Row],[MntSweetProducts]]+Table1_1[[#This Row],[MntGoldProds]]</f>
        <v>284</v>
      </c>
      <c r="AC1221">
        <f>Table1_1[[#This Row],[NumWebPurchases]]+Table1_1[[#This Row],[NumCatalogPurchases]]+Table1_1[[#This Row],[NumStorePurchases]]</f>
        <v>11</v>
      </c>
      <c r="AD1221">
        <f>ROUND(IF(Table1_1[[#This Row],[Total_Purchases]]=0,0,(Table1_1[[#This Row],[Total_Spend]]*(Table1_1[[#This Row],[NumWebPurchases]]/Table1_1[[#This Row],[Total_Purchases]]))),2)</f>
        <v>154.91</v>
      </c>
      <c r="AE1221">
        <f>ROUND(IF(Table1_1[[#This Row],[Total_Purchases]]=0,0,(Table1_1[[#This Row],[Total_Spend]]*(Table1_1[[#This Row],[NumStorePurchases]]/Table1_1[[#This Row],[Total_Purchases]]))),2)</f>
        <v>103.27</v>
      </c>
      <c r="AF1221">
        <f>ROUND(IF(Table1_1[[#This Row],[Total_Purchases]]=0,0,(Table1_1[[#This Row],[Total_Spend]]*(Table1_1[[#This Row],[NumCatalogPurchases]]/Table1_1[[#This Row],[Total_Purchases]]))),2)</f>
        <v>25.82</v>
      </c>
      <c r="AG12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1" s="6">
        <f ca="1">YEAR(TODAY())-B1221</f>
        <v>78</v>
      </c>
      <c r="AI12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21" t="s">
        <v>36</v>
      </c>
    </row>
    <row r="1222" spans="1:36" x14ac:dyDescent="0.3">
      <c r="A1222">
        <v>5959</v>
      </c>
      <c r="B1222">
        <v>1968</v>
      </c>
      <c r="C1222" t="s">
        <v>28</v>
      </c>
      <c r="D1222" t="s">
        <v>31</v>
      </c>
      <c r="E1222">
        <v>35893</v>
      </c>
      <c r="F1222">
        <v>1</v>
      </c>
      <c r="G1222">
        <v>1</v>
      </c>
      <c r="H1222" s="2" t="str">
        <f ca="1">TEXT(Table1_1[[#This Row],[Dt_Customer]],"yyyy-mm-dd")</f>
        <v>2012-10-15</v>
      </c>
      <c r="I1222">
        <v>80</v>
      </c>
      <c r="J1222">
        <v>158</v>
      </c>
      <c r="K1222">
        <v>0</v>
      </c>
      <c r="L1222">
        <v>23</v>
      </c>
      <c r="M1222">
        <v>0</v>
      </c>
      <c r="N1222">
        <v>0</v>
      </c>
      <c r="O122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f>Table1_1[[#This Row],[MntWines]]+Table1_1[[#This Row],[MntFruits]]+Table1_1[[#This Row],[MntMeatProducts]]+Table1_1[[#This Row],[MntFishProducts]]+Table1_1[[#This Row],[MntSweetProducts]]+Table1_1[[#This Row],[MntGoldProds]]</f>
        <v>199</v>
      </c>
      <c r="AC1222">
        <f>Table1_1[[#This Row],[NumWebPurchases]]+Table1_1[[#This Row],[NumCatalogPurchases]]+Table1_1[[#This Row],[NumStorePurchases]]</f>
        <v>9</v>
      </c>
      <c r="AD1222">
        <f>ROUND(IF(Table1_1[[#This Row],[Total_Purchases]]=0,0,(Table1_1[[#This Row],[Total_Spend]]*(Table1_1[[#This Row],[NumWebPurchases]]/Table1_1[[#This Row],[Total_Purchases]]))),2)</f>
        <v>66.33</v>
      </c>
      <c r="AE1222">
        <f>ROUND(IF(Table1_1[[#This Row],[Total_Purchases]]=0,0,(Table1_1[[#This Row],[Total_Spend]]*(Table1_1[[#This Row],[NumStorePurchases]]/Table1_1[[#This Row],[Total_Purchases]]))),2)</f>
        <v>110.56</v>
      </c>
      <c r="AF1222">
        <f>ROUND(IF(Table1_1[[#This Row],[Total_Purchases]]=0,0,(Table1_1[[#This Row],[Total_Spend]]*(Table1_1[[#This Row],[NumCatalogPurchases]]/Table1_1[[#This Row],[Total_Purchases]]))),2)</f>
        <v>22.11</v>
      </c>
      <c r="AG12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2" s="6">
        <f ca="1">YEAR(TODAY())-B1222</f>
        <v>58</v>
      </c>
      <c r="AI12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22" t="s">
        <v>40</v>
      </c>
    </row>
    <row r="1223" spans="1:36" x14ac:dyDescent="0.3">
      <c r="A1223">
        <v>5961</v>
      </c>
      <c r="B1223">
        <v>1978</v>
      </c>
      <c r="C1223" t="s">
        <v>28</v>
      </c>
      <c r="D1223" t="s">
        <v>33</v>
      </c>
      <c r="E1223">
        <v>42693</v>
      </c>
      <c r="F1223">
        <v>1</v>
      </c>
      <c r="G1223">
        <v>0</v>
      </c>
      <c r="H1223" s="2" t="str">
        <f ca="1">TEXT(Table1_1[[#This Row],[Dt_Customer]],"yyyy-mm-dd")</f>
        <v>2014-06-07</v>
      </c>
      <c r="I1223">
        <v>29</v>
      </c>
      <c r="J1223">
        <v>8</v>
      </c>
      <c r="K1223">
        <v>4</v>
      </c>
      <c r="L1223">
        <v>20</v>
      </c>
      <c r="M1223">
        <v>6</v>
      </c>
      <c r="N1223">
        <v>3</v>
      </c>
      <c r="O1223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223">
        <f>Table1_1[[#This Row],[NumWebPurchases]]+Table1_1[[#This Row],[NumCatalogPurchases]]+Table1_1[[#This Row],[NumStorePurchases]]</f>
        <v>4</v>
      </c>
      <c r="AD1223">
        <f>ROUND(IF(Table1_1[[#This Row],[Total_Purchases]]=0,0,(Table1_1[[#This Row],[Total_Spend]]*(Table1_1[[#This Row],[NumWebPurchases]]/Table1_1[[#This Row],[Total_Purchases]]))),2)</f>
        <v>14.25</v>
      </c>
      <c r="AE1223">
        <f>ROUND(IF(Table1_1[[#This Row],[Total_Purchases]]=0,0,(Table1_1[[#This Row],[Total_Spend]]*(Table1_1[[#This Row],[NumStorePurchases]]/Table1_1[[#This Row],[Total_Purchases]]))),2)</f>
        <v>42.75</v>
      </c>
      <c r="AF1223">
        <f>ROUND(IF(Table1_1[[#This Row],[Total_Purchases]]=0,0,(Table1_1[[#This Row],[Total_Spend]]*(Table1_1[[#This Row],[NumCatalogPurchases]]/Table1_1[[#This Row],[Total_Purchases]]))),2)</f>
        <v>0</v>
      </c>
      <c r="AG12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3" s="6">
        <f ca="1">YEAR(TODAY())-B1223</f>
        <v>48</v>
      </c>
      <c r="AI12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23" t="s">
        <v>30</v>
      </c>
    </row>
    <row r="1224" spans="1:36" x14ac:dyDescent="0.3">
      <c r="A1224">
        <v>5966</v>
      </c>
      <c r="B1224">
        <v>1974</v>
      </c>
      <c r="C1224" t="s">
        <v>37</v>
      </c>
      <c r="D1224" t="s">
        <v>33</v>
      </c>
      <c r="E1224">
        <v>45207</v>
      </c>
      <c r="F1224">
        <v>1</v>
      </c>
      <c r="G1224">
        <v>1</v>
      </c>
      <c r="H1224" s="2" t="str">
        <f ca="1">TEXT(Table1_1[[#This Row],[Dt_Customer]],"yyyy-mm-dd")</f>
        <v>2012-11-10</v>
      </c>
      <c r="I1224">
        <v>64</v>
      </c>
      <c r="J1224">
        <v>203</v>
      </c>
      <c r="K1224">
        <v>0</v>
      </c>
      <c r="L1224">
        <v>10</v>
      </c>
      <c r="M1224">
        <v>0</v>
      </c>
      <c r="N1224">
        <v>0</v>
      </c>
      <c r="O1224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f>Table1_1[[#This Row],[MntWines]]+Table1_1[[#This Row],[MntFruits]]+Table1_1[[#This Row],[MntMeatProducts]]+Table1_1[[#This Row],[MntFishProducts]]+Table1_1[[#This Row],[MntSweetProducts]]+Table1_1[[#This Row],[MntGoldProds]]</f>
        <v>215</v>
      </c>
      <c r="AC1224">
        <f>Table1_1[[#This Row],[NumWebPurchases]]+Table1_1[[#This Row],[NumCatalogPurchases]]+Table1_1[[#This Row],[NumStorePurchases]]</f>
        <v>10</v>
      </c>
      <c r="AD1224">
        <f>ROUND(IF(Table1_1[[#This Row],[Total_Purchases]]=0,0,(Table1_1[[#This Row],[Total_Spend]]*(Table1_1[[#This Row],[NumWebPurchases]]/Table1_1[[#This Row],[Total_Purchases]]))),2)</f>
        <v>64.5</v>
      </c>
      <c r="AE1224">
        <f>ROUND(IF(Table1_1[[#This Row],[Total_Purchases]]=0,0,(Table1_1[[#This Row],[Total_Spend]]*(Table1_1[[#This Row],[NumStorePurchases]]/Table1_1[[#This Row],[Total_Purchases]]))),2)</f>
        <v>129</v>
      </c>
      <c r="AF1224">
        <f>ROUND(IF(Table1_1[[#This Row],[Total_Purchases]]=0,0,(Table1_1[[#This Row],[Total_Spend]]*(Table1_1[[#This Row],[NumCatalogPurchases]]/Table1_1[[#This Row],[Total_Purchases]]))),2)</f>
        <v>21.5</v>
      </c>
      <c r="AG12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4" s="6">
        <f ca="1">YEAR(TODAY())-B1224</f>
        <v>52</v>
      </c>
      <c r="AI12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24" t="s">
        <v>30</v>
      </c>
    </row>
    <row r="1225" spans="1:36" x14ac:dyDescent="0.3">
      <c r="A1225">
        <v>5967</v>
      </c>
      <c r="B1225">
        <v>1952</v>
      </c>
      <c r="C1225" t="s">
        <v>28</v>
      </c>
      <c r="D1225" t="s">
        <v>35</v>
      </c>
      <c r="E1225">
        <v>33402</v>
      </c>
      <c r="F1225">
        <v>1</v>
      </c>
      <c r="G1225">
        <v>1</v>
      </c>
      <c r="H1225" s="2" t="str">
        <f ca="1">TEXT(Table1_1[[#This Row],[Dt_Customer]],"yyyy-mm-dd")</f>
        <v>2013-07-18</v>
      </c>
      <c r="I1225">
        <v>60</v>
      </c>
      <c r="J1225">
        <v>26</v>
      </c>
      <c r="K1225">
        <v>2</v>
      </c>
      <c r="L1225">
        <v>19</v>
      </c>
      <c r="M1225">
        <v>10</v>
      </c>
      <c r="N1225">
        <v>5</v>
      </c>
      <c r="O1225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1225">
        <f>Table1_1[[#This Row],[NumWebPurchases]]+Table1_1[[#This Row],[NumCatalogPurchases]]+Table1_1[[#This Row],[NumStorePurchases]]</f>
        <v>6</v>
      </c>
      <c r="AD1225">
        <f>ROUND(IF(Table1_1[[#This Row],[Total_Purchases]]=0,0,(Table1_1[[#This Row],[Total_Spend]]*(Table1_1[[#This Row],[NumWebPurchases]]/Table1_1[[#This Row],[Total_Purchases]]))),2)</f>
        <v>23.33</v>
      </c>
      <c r="AE1225">
        <f>ROUND(IF(Table1_1[[#This Row],[Total_Purchases]]=0,0,(Table1_1[[#This Row],[Total_Spend]]*(Table1_1[[#This Row],[NumStorePurchases]]/Table1_1[[#This Row],[Total_Purchases]]))),2)</f>
        <v>35</v>
      </c>
      <c r="AF1225">
        <f>ROUND(IF(Table1_1[[#This Row],[Total_Purchases]]=0,0,(Table1_1[[#This Row],[Total_Spend]]*(Table1_1[[#This Row],[NumCatalogPurchases]]/Table1_1[[#This Row],[Total_Purchases]]))),2)</f>
        <v>11.67</v>
      </c>
      <c r="AG12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5" s="6">
        <f ca="1">YEAR(TODAY())-B1225</f>
        <v>74</v>
      </c>
      <c r="AI12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25" t="s">
        <v>39</v>
      </c>
    </row>
    <row r="1226" spans="1:36" x14ac:dyDescent="0.3">
      <c r="A1226">
        <v>5975</v>
      </c>
      <c r="B1226">
        <v>1967</v>
      </c>
      <c r="C1226" t="s">
        <v>37</v>
      </c>
      <c r="D1226" t="s">
        <v>31</v>
      </c>
      <c r="E1226">
        <v>40304</v>
      </c>
      <c r="F1226">
        <v>1</v>
      </c>
      <c r="G1226">
        <v>0</v>
      </c>
      <c r="H1226" s="2" t="str">
        <f ca="1">TEXT(Table1_1[[#This Row],[Dt_Customer]],"yyyy-mm-dd")</f>
        <v>2013-09-30</v>
      </c>
      <c r="I1226">
        <v>82</v>
      </c>
      <c r="J1226">
        <v>37</v>
      </c>
      <c r="K1226">
        <v>0</v>
      </c>
      <c r="L1226">
        <v>17</v>
      </c>
      <c r="M1226">
        <v>0</v>
      </c>
      <c r="N1226">
        <v>0</v>
      </c>
      <c r="O1226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226">
        <f>Table1_1[[#This Row],[NumWebPurchases]]+Table1_1[[#This Row],[NumCatalogPurchases]]+Table1_1[[#This Row],[NumStorePurchases]]</f>
        <v>5</v>
      </c>
      <c r="AD1226">
        <f>ROUND(IF(Table1_1[[#This Row],[Total_Purchases]]=0,0,(Table1_1[[#This Row],[Total_Spend]]*(Table1_1[[#This Row],[NumWebPurchases]]/Table1_1[[#This Row],[Total_Purchases]]))),2)</f>
        <v>22.8</v>
      </c>
      <c r="AE1226">
        <f>ROUND(IF(Table1_1[[#This Row],[Total_Purchases]]=0,0,(Table1_1[[#This Row],[Total_Spend]]*(Table1_1[[#This Row],[NumStorePurchases]]/Table1_1[[#This Row],[Total_Purchases]]))),2)</f>
        <v>34.200000000000003</v>
      </c>
      <c r="AF1226">
        <f>ROUND(IF(Table1_1[[#This Row],[Total_Purchases]]=0,0,(Table1_1[[#This Row],[Total_Spend]]*(Table1_1[[#This Row],[NumCatalogPurchases]]/Table1_1[[#This Row],[Total_Purchases]]))),2)</f>
        <v>0</v>
      </c>
      <c r="AG12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6" s="6">
        <f ca="1">YEAR(TODAY())-B1226</f>
        <v>59</v>
      </c>
      <c r="AI12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26" t="s">
        <v>32</v>
      </c>
    </row>
    <row r="1227" spans="1:36" x14ac:dyDescent="0.3">
      <c r="A1227">
        <v>5985</v>
      </c>
      <c r="B1227">
        <v>1965</v>
      </c>
      <c r="C1227" t="s">
        <v>41</v>
      </c>
      <c r="D1227" t="s">
        <v>31</v>
      </c>
      <c r="E1227">
        <v>33168</v>
      </c>
      <c r="F1227">
        <v>0</v>
      </c>
      <c r="G1227">
        <v>1</v>
      </c>
      <c r="H1227" s="2" t="str">
        <f ca="1">TEXT(Table1_1[[#This Row],[Dt_Customer]],"yyyy-mm-dd")</f>
        <v>2012-10-13</v>
      </c>
      <c r="I1227">
        <v>0</v>
      </c>
      <c r="J1227">
        <v>80</v>
      </c>
      <c r="K1227">
        <v>1</v>
      </c>
      <c r="L1227">
        <v>37</v>
      </c>
      <c r="M1227">
        <v>0</v>
      </c>
      <c r="N1227">
        <v>1</v>
      </c>
      <c r="O1227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f>Table1_1[[#This Row],[MntWines]]+Table1_1[[#This Row],[MntFruits]]+Table1_1[[#This Row],[MntMeatProducts]]+Table1_1[[#This Row],[MntFishProducts]]+Table1_1[[#This Row],[MntSweetProducts]]+Table1_1[[#This Row],[MntGoldProds]]</f>
        <v>122</v>
      </c>
      <c r="AC1227">
        <f>Table1_1[[#This Row],[NumWebPurchases]]+Table1_1[[#This Row],[NumCatalogPurchases]]+Table1_1[[#This Row],[NumStorePurchases]]</f>
        <v>7</v>
      </c>
      <c r="AD1227">
        <f>ROUND(IF(Table1_1[[#This Row],[Total_Purchases]]=0,0,(Table1_1[[#This Row],[Total_Spend]]*(Table1_1[[#This Row],[NumWebPurchases]]/Table1_1[[#This Row],[Total_Purchases]]))),2)</f>
        <v>34.86</v>
      </c>
      <c r="AE1227">
        <f>ROUND(IF(Table1_1[[#This Row],[Total_Purchases]]=0,0,(Table1_1[[#This Row],[Total_Spend]]*(Table1_1[[#This Row],[NumStorePurchases]]/Table1_1[[#This Row],[Total_Purchases]]))),2)</f>
        <v>69.709999999999994</v>
      </c>
      <c r="AF1227">
        <f>ROUND(IF(Table1_1[[#This Row],[Total_Purchases]]=0,0,(Table1_1[[#This Row],[Total_Spend]]*(Table1_1[[#This Row],[NumCatalogPurchases]]/Table1_1[[#This Row],[Total_Purchases]]))),2)</f>
        <v>17.43</v>
      </c>
      <c r="AG12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7" s="6">
        <f ca="1">YEAR(TODAY())-B1227</f>
        <v>61</v>
      </c>
      <c r="AI12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27" t="s">
        <v>30</v>
      </c>
    </row>
    <row r="1228" spans="1:36" x14ac:dyDescent="0.3">
      <c r="A1228">
        <v>5987</v>
      </c>
      <c r="B1228">
        <v>1989</v>
      </c>
      <c r="C1228" t="s">
        <v>38</v>
      </c>
      <c r="D1228" t="s">
        <v>35</v>
      </c>
      <c r="E1228">
        <v>10404</v>
      </c>
      <c r="F1228">
        <v>1</v>
      </c>
      <c r="G1228">
        <v>0</v>
      </c>
      <c r="H1228" s="2" t="str">
        <f ca="1">TEXT(Table1_1[[#This Row],[Dt_Customer]],"yyyy-mm-dd")</f>
        <v>2014-05-04</v>
      </c>
      <c r="I1228">
        <v>52</v>
      </c>
      <c r="J1228">
        <v>2</v>
      </c>
      <c r="K1228">
        <v>2</v>
      </c>
      <c r="L1228">
        <v>11</v>
      </c>
      <c r="M1228">
        <v>10</v>
      </c>
      <c r="N1228">
        <v>6</v>
      </c>
      <c r="O1228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228">
        <f>Table1_1[[#This Row],[NumWebPurchases]]+Table1_1[[#This Row],[NumCatalogPurchases]]+Table1_1[[#This Row],[NumStorePurchases]]</f>
        <v>5</v>
      </c>
      <c r="AD1228">
        <f>ROUND(IF(Table1_1[[#This Row],[Total_Purchases]]=0,0,(Table1_1[[#This Row],[Total_Spend]]*(Table1_1[[#This Row],[NumWebPurchases]]/Table1_1[[#This Row],[Total_Purchases]]))),2)</f>
        <v>8.6</v>
      </c>
      <c r="AE1228">
        <f>ROUND(IF(Table1_1[[#This Row],[Total_Purchases]]=0,0,(Table1_1[[#This Row],[Total_Spend]]*(Table1_1[[#This Row],[NumStorePurchases]]/Table1_1[[#This Row],[Total_Purchases]]))),2)</f>
        <v>34.4</v>
      </c>
      <c r="AF1228">
        <f>ROUND(IF(Table1_1[[#This Row],[Total_Purchases]]=0,0,(Table1_1[[#This Row],[Total_Spend]]*(Table1_1[[#This Row],[NumCatalogPurchases]]/Table1_1[[#This Row],[Total_Purchases]]))),2)</f>
        <v>0</v>
      </c>
      <c r="AG12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28" s="6">
        <f ca="1">YEAR(TODAY())-B1228</f>
        <v>37</v>
      </c>
      <c r="AI12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228" t="s">
        <v>30</v>
      </c>
    </row>
    <row r="1229" spans="1:36" x14ac:dyDescent="0.3">
      <c r="A1229">
        <v>5989</v>
      </c>
      <c r="B1229">
        <v>1959</v>
      </c>
      <c r="C1229" t="s">
        <v>38</v>
      </c>
      <c r="D1229" t="s">
        <v>29</v>
      </c>
      <c r="E1229">
        <v>78353</v>
      </c>
      <c r="F1229">
        <v>0</v>
      </c>
      <c r="G1229">
        <v>1</v>
      </c>
      <c r="H1229" s="2" t="str">
        <f ca="1">TEXT(Table1_1[[#This Row],[Dt_Customer]],"yyyy-mm-dd")</f>
        <v>2013-04-16</v>
      </c>
      <c r="I1229">
        <v>51</v>
      </c>
      <c r="J1229">
        <v>752</v>
      </c>
      <c r="K1229">
        <v>122</v>
      </c>
      <c r="L1229">
        <v>476</v>
      </c>
      <c r="M1229">
        <v>39</v>
      </c>
      <c r="N1229">
        <v>153</v>
      </c>
      <c r="O1229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>Table1_1[[#This Row],[MntWines]]+Table1_1[[#This Row],[MntFruits]]+Table1_1[[#This Row],[MntMeatProducts]]+Table1_1[[#This Row],[MntFishProducts]]+Table1_1[[#This Row],[MntSweetProducts]]+Table1_1[[#This Row],[MntGoldProds]]</f>
        <v>1576</v>
      </c>
      <c r="AC1229">
        <f>Table1_1[[#This Row],[NumWebPurchases]]+Table1_1[[#This Row],[NumCatalogPurchases]]+Table1_1[[#This Row],[NumStorePurchases]]</f>
        <v>23</v>
      </c>
      <c r="AD1229">
        <f>ROUND(IF(Table1_1[[#This Row],[Total_Purchases]]=0,0,(Table1_1[[#This Row],[Total_Spend]]*(Table1_1[[#This Row],[NumWebPurchases]]/Table1_1[[#This Row],[Total_Purchases]]))),2)</f>
        <v>685.22</v>
      </c>
      <c r="AE1229">
        <f>ROUND(IF(Table1_1[[#This Row],[Total_Purchases]]=0,0,(Table1_1[[#This Row],[Total_Spend]]*(Table1_1[[#This Row],[NumStorePurchases]]/Table1_1[[#This Row],[Total_Purchases]]))),2)</f>
        <v>753.74</v>
      </c>
      <c r="AF1229">
        <f>ROUND(IF(Table1_1[[#This Row],[Total_Purchases]]=0,0,(Table1_1[[#This Row],[Total_Spend]]*(Table1_1[[#This Row],[NumCatalogPurchases]]/Table1_1[[#This Row],[Total_Purchases]]))),2)</f>
        <v>137.04</v>
      </c>
      <c r="AG12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29" s="6">
        <f ca="1">YEAR(TODAY())-B1229</f>
        <v>67</v>
      </c>
      <c r="AI12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29" t="s">
        <v>32</v>
      </c>
    </row>
    <row r="1230" spans="1:36" x14ac:dyDescent="0.3">
      <c r="A1230">
        <v>5991</v>
      </c>
      <c r="B1230">
        <v>1949</v>
      </c>
      <c r="C1230" t="s">
        <v>41</v>
      </c>
      <c r="D1230" t="s">
        <v>33</v>
      </c>
      <c r="E1230">
        <v>48150</v>
      </c>
      <c r="F1230">
        <v>0</v>
      </c>
      <c r="G1230">
        <v>1</v>
      </c>
      <c r="H1230" s="2" t="str">
        <f ca="1">TEXT(Table1_1[[#This Row],[Dt_Customer]],"yyyy-mm-dd")</f>
        <v>2013-06-08</v>
      </c>
      <c r="I1230">
        <v>24</v>
      </c>
      <c r="J1230">
        <v>173</v>
      </c>
      <c r="K1230">
        <v>2</v>
      </c>
      <c r="L1230">
        <v>39</v>
      </c>
      <c r="M1230">
        <v>3</v>
      </c>
      <c r="N1230">
        <v>2</v>
      </c>
      <c r="O1230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f>Table1_1[[#This Row],[MntWines]]+Table1_1[[#This Row],[MntFruits]]+Table1_1[[#This Row],[MntMeatProducts]]+Table1_1[[#This Row],[MntFishProducts]]+Table1_1[[#This Row],[MntSweetProducts]]+Table1_1[[#This Row],[MntGoldProds]]</f>
        <v>266</v>
      </c>
      <c r="AC1230">
        <f>Table1_1[[#This Row],[NumWebPurchases]]+Table1_1[[#This Row],[NumCatalogPurchases]]+Table1_1[[#This Row],[NumStorePurchases]]</f>
        <v>10</v>
      </c>
      <c r="AD1230">
        <f>ROUND(IF(Table1_1[[#This Row],[Total_Purchases]]=0,0,(Table1_1[[#This Row],[Total_Spend]]*(Table1_1[[#This Row],[NumWebPurchases]]/Table1_1[[#This Row],[Total_Purchases]]))),2)</f>
        <v>133</v>
      </c>
      <c r="AE1230">
        <f>ROUND(IF(Table1_1[[#This Row],[Total_Purchases]]=0,0,(Table1_1[[#This Row],[Total_Spend]]*(Table1_1[[#This Row],[NumStorePurchases]]/Table1_1[[#This Row],[Total_Purchases]]))),2)</f>
        <v>106.4</v>
      </c>
      <c r="AF1230">
        <f>ROUND(IF(Table1_1[[#This Row],[Total_Purchases]]=0,0,(Table1_1[[#This Row],[Total_Spend]]*(Table1_1[[#This Row],[NumCatalogPurchases]]/Table1_1[[#This Row],[Total_Purchases]]))),2)</f>
        <v>26.6</v>
      </c>
      <c r="AG12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30" s="6">
        <f ca="1">YEAR(TODAY())-B1230</f>
        <v>77</v>
      </c>
      <c r="AI12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30" t="s">
        <v>39</v>
      </c>
    </row>
    <row r="1231" spans="1:36" x14ac:dyDescent="0.3">
      <c r="A1231">
        <v>5995</v>
      </c>
      <c r="B1231">
        <v>1962</v>
      </c>
      <c r="C1231" t="s">
        <v>28</v>
      </c>
      <c r="D1231" t="s">
        <v>29</v>
      </c>
      <c r="E1231">
        <v>39552</v>
      </c>
      <c r="F1231">
        <v>1</v>
      </c>
      <c r="G1231">
        <v>1</v>
      </c>
      <c r="H1231" s="2" t="str">
        <f ca="1">TEXT(Table1_1[[#This Row],[Dt_Customer]],"yyyy-mm-dd")</f>
        <v>2012-12-18</v>
      </c>
      <c r="I1231">
        <v>54</v>
      </c>
      <c r="J1231">
        <v>165</v>
      </c>
      <c r="K1231">
        <v>3</v>
      </c>
      <c r="L1231">
        <v>147</v>
      </c>
      <c r="M1231">
        <v>4</v>
      </c>
      <c r="N1231">
        <v>24</v>
      </c>
      <c r="O1231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f>Table1_1[[#This Row],[MntWines]]+Table1_1[[#This Row],[MntFruits]]+Table1_1[[#This Row],[MntMeatProducts]]+Table1_1[[#This Row],[MntFishProducts]]+Table1_1[[#This Row],[MntSweetProducts]]+Table1_1[[#This Row],[MntGoldProds]]</f>
        <v>384</v>
      </c>
      <c r="AC1231">
        <f>Table1_1[[#This Row],[NumWebPurchases]]+Table1_1[[#This Row],[NumCatalogPurchases]]+Table1_1[[#This Row],[NumStorePurchases]]</f>
        <v>13</v>
      </c>
      <c r="AD1231">
        <f>ROUND(IF(Table1_1[[#This Row],[Total_Purchases]]=0,0,(Table1_1[[#This Row],[Total_Spend]]*(Table1_1[[#This Row],[NumWebPurchases]]/Table1_1[[#This Row],[Total_Purchases]]))),2)</f>
        <v>177.23</v>
      </c>
      <c r="AE1231">
        <f>ROUND(IF(Table1_1[[#This Row],[Total_Purchases]]=0,0,(Table1_1[[#This Row],[Total_Spend]]*(Table1_1[[#This Row],[NumStorePurchases]]/Table1_1[[#This Row],[Total_Purchases]]))),2)</f>
        <v>147.69</v>
      </c>
      <c r="AF1231">
        <f>ROUND(IF(Table1_1[[#This Row],[Total_Purchases]]=0,0,(Table1_1[[#This Row],[Total_Spend]]*(Table1_1[[#This Row],[NumCatalogPurchases]]/Table1_1[[#This Row],[Total_Purchases]]))),2)</f>
        <v>59.08</v>
      </c>
      <c r="AG12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31" s="6">
        <f ca="1">YEAR(TODAY())-B1231</f>
        <v>64</v>
      </c>
      <c r="AI12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31" t="s">
        <v>30</v>
      </c>
    </row>
    <row r="1232" spans="1:36" x14ac:dyDescent="0.3">
      <c r="A1232">
        <v>6001</v>
      </c>
      <c r="B1232">
        <v>1979</v>
      </c>
      <c r="C1232" t="s">
        <v>28</v>
      </c>
      <c r="D1232" t="s">
        <v>33</v>
      </c>
      <c r="E1232">
        <v>56775</v>
      </c>
      <c r="F1232">
        <v>0</v>
      </c>
      <c r="G1232">
        <v>1</v>
      </c>
      <c r="H1232" s="2" t="str">
        <f ca="1">TEXT(Table1_1[[#This Row],[Dt_Customer]],"yyyy-mm-dd")</f>
        <v>2013-01-02</v>
      </c>
      <c r="I1232">
        <v>62</v>
      </c>
      <c r="J1232">
        <v>614</v>
      </c>
      <c r="K1232">
        <v>35</v>
      </c>
      <c r="L1232">
        <v>160</v>
      </c>
      <c r="M1232">
        <v>58</v>
      </c>
      <c r="N1232">
        <v>35</v>
      </c>
      <c r="O123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f>Table1_1[[#This Row],[MntWines]]+Table1_1[[#This Row],[MntFruits]]+Table1_1[[#This Row],[MntMeatProducts]]+Table1_1[[#This Row],[MntFishProducts]]+Table1_1[[#This Row],[MntSweetProducts]]+Table1_1[[#This Row],[MntGoldProds]]</f>
        <v>937</v>
      </c>
      <c r="AC1232">
        <f>Table1_1[[#This Row],[NumWebPurchases]]+Table1_1[[#This Row],[NumCatalogPurchases]]+Table1_1[[#This Row],[NumStorePurchases]]</f>
        <v>23</v>
      </c>
      <c r="AD1232">
        <f>ROUND(IF(Table1_1[[#This Row],[Total_Purchases]]=0,0,(Table1_1[[#This Row],[Total_Spend]]*(Table1_1[[#This Row],[NumWebPurchases]]/Table1_1[[#This Row],[Total_Purchases]]))),2)</f>
        <v>203.7</v>
      </c>
      <c r="AE1232">
        <f>ROUND(IF(Table1_1[[#This Row],[Total_Purchases]]=0,0,(Table1_1[[#This Row],[Total_Spend]]*(Table1_1[[#This Row],[NumStorePurchases]]/Table1_1[[#This Row],[Total_Purchases]]))),2)</f>
        <v>407.39</v>
      </c>
      <c r="AF1232">
        <f>ROUND(IF(Table1_1[[#This Row],[Total_Purchases]]=0,0,(Table1_1[[#This Row],[Total_Spend]]*(Table1_1[[#This Row],[NumCatalogPurchases]]/Table1_1[[#This Row],[Total_Purchases]]))),2)</f>
        <v>325.91000000000003</v>
      </c>
      <c r="AG12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2" s="6">
        <f ca="1">YEAR(TODAY())-B1232</f>
        <v>47</v>
      </c>
      <c r="AI12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32" t="s">
        <v>30</v>
      </c>
    </row>
    <row r="1233" spans="1:36" x14ac:dyDescent="0.3">
      <c r="A1233">
        <v>6019</v>
      </c>
      <c r="B1233">
        <v>1971</v>
      </c>
      <c r="C1233" t="s">
        <v>37</v>
      </c>
      <c r="D1233" t="s">
        <v>33</v>
      </c>
      <c r="E1233">
        <v>37126</v>
      </c>
      <c r="F1233">
        <v>1</v>
      </c>
      <c r="G1233">
        <v>0</v>
      </c>
      <c r="H1233" s="2" t="str">
        <f ca="1">TEXT(Table1_1[[#This Row],[Dt_Customer]],"yyyy-mm-dd")</f>
        <v>2014-03-30</v>
      </c>
      <c r="I1233">
        <v>9</v>
      </c>
      <c r="J1233">
        <v>45</v>
      </c>
      <c r="K1233">
        <v>3</v>
      </c>
      <c r="L1233">
        <v>9</v>
      </c>
      <c r="M1233">
        <v>4</v>
      </c>
      <c r="N1233">
        <v>4</v>
      </c>
      <c r="O1233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1233">
        <f>Table1_1[[#This Row],[NumWebPurchases]]+Table1_1[[#This Row],[NumCatalogPurchases]]+Table1_1[[#This Row],[NumStorePurchases]]</f>
        <v>5</v>
      </c>
      <c r="AD1233">
        <f>ROUND(IF(Table1_1[[#This Row],[Total_Purchases]]=0,0,(Table1_1[[#This Row],[Total_Spend]]*(Table1_1[[#This Row],[NumWebPurchases]]/Table1_1[[#This Row],[Total_Purchases]]))),2)</f>
        <v>14.4</v>
      </c>
      <c r="AE1233">
        <f>ROUND(IF(Table1_1[[#This Row],[Total_Purchases]]=0,0,(Table1_1[[#This Row],[Total_Spend]]*(Table1_1[[#This Row],[NumStorePurchases]]/Table1_1[[#This Row],[Total_Purchases]]))),2)</f>
        <v>28.8</v>
      </c>
      <c r="AF1233">
        <f>ROUND(IF(Table1_1[[#This Row],[Total_Purchases]]=0,0,(Table1_1[[#This Row],[Total_Spend]]*(Table1_1[[#This Row],[NumCatalogPurchases]]/Table1_1[[#This Row],[Total_Purchases]]))),2)</f>
        <v>28.8</v>
      </c>
      <c r="AG12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33" s="6">
        <f ca="1">YEAR(TODAY())-B1233</f>
        <v>55</v>
      </c>
      <c r="AI12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33" t="s">
        <v>30</v>
      </c>
    </row>
    <row r="1234" spans="1:36" x14ac:dyDescent="0.3">
      <c r="A1234">
        <v>6024</v>
      </c>
      <c r="B1234">
        <v>1953</v>
      </c>
      <c r="C1234" t="s">
        <v>28</v>
      </c>
      <c r="D1234" t="s">
        <v>35</v>
      </c>
      <c r="E1234">
        <v>94384</v>
      </c>
      <c r="F1234">
        <v>0</v>
      </c>
      <c r="G1234">
        <v>0</v>
      </c>
      <c r="H1234" s="2" t="str">
        <f ca="1">TEXT(Table1_1[[#This Row],[Dt_Customer]],"yyyy-mm-dd")</f>
        <v>2013-03-04</v>
      </c>
      <c r="I1234">
        <v>62</v>
      </c>
      <c r="J1234">
        <v>1111</v>
      </c>
      <c r="K1234">
        <v>24</v>
      </c>
      <c r="L1234">
        <v>790</v>
      </c>
      <c r="M1234">
        <v>160</v>
      </c>
      <c r="N1234">
        <v>45</v>
      </c>
      <c r="O1234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1</v>
      </c>
      <c r="AA1234">
        <v>0</v>
      </c>
      <c r="AB1234">
        <f>Table1_1[[#This Row],[MntWines]]+Table1_1[[#This Row],[MntFruits]]+Table1_1[[#This Row],[MntMeatProducts]]+Table1_1[[#This Row],[MntFishProducts]]+Table1_1[[#This Row],[MntSweetProducts]]+Table1_1[[#This Row],[MntGoldProds]]</f>
        <v>2302</v>
      </c>
      <c r="AC1234">
        <f>Table1_1[[#This Row],[NumWebPurchases]]+Table1_1[[#This Row],[NumCatalogPurchases]]+Table1_1[[#This Row],[NumStorePurchases]]</f>
        <v>18</v>
      </c>
      <c r="AD1234">
        <f>ROUND(IF(Table1_1[[#This Row],[Total_Purchases]]=0,0,(Table1_1[[#This Row],[Total_Spend]]*(Table1_1[[#This Row],[NumWebPurchases]]/Table1_1[[#This Row],[Total_Purchases]]))),2)</f>
        <v>639.44000000000005</v>
      </c>
      <c r="AE1234">
        <f>ROUND(IF(Table1_1[[#This Row],[Total_Purchases]]=0,0,(Table1_1[[#This Row],[Total_Spend]]*(Table1_1[[#This Row],[NumStorePurchases]]/Table1_1[[#This Row],[Total_Purchases]]))),2)</f>
        <v>639.44000000000005</v>
      </c>
      <c r="AF1234">
        <f>ROUND(IF(Table1_1[[#This Row],[Total_Purchases]]=0,0,(Table1_1[[#This Row],[Total_Spend]]*(Table1_1[[#This Row],[NumCatalogPurchases]]/Table1_1[[#This Row],[Total_Purchases]]))),2)</f>
        <v>1023.11</v>
      </c>
      <c r="AG12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4" s="6">
        <f ca="1">YEAR(TODAY())-B1234</f>
        <v>73</v>
      </c>
      <c r="AI12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34" t="s">
        <v>30</v>
      </c>
    </row>
    <row r="1235" spans="1:36" x14ac:dyDescent="0.3">
      <c r="A1235">
        <v>6036</v>
      </c>
      <c r="B1235">
        <v>1959</v>
      </c>
      <c r="C1235" t="s">
        <v>41</v>
      </c>
      <c r="D1235" t="s">
        <v>35</v>
      </c>
      <c r="E1235">
        <v>89120</v>
      </c>
      <c r="F1235">
        <v>0</v>
      </c>
      <c r="G1235">
        <v>0</v>
      </c>
      <c r="H1235" s="2" t="str">
        <f ca="1">TEXT(Table1_1[[#This Row],[Dt_Customer]],"yyyy-mm-dd")</f>
        <v>2014-03-17</v>
      </c>
      <c r="I1235">
        <v>78</v>
      </c>
      <c r="J1235">
        <v>1168</v>
      </c>
      <c r="K1235">
        <v>92</v>
      </c>
      <c r="L1235">
        <v>408</v>
      </c>
      <c r="M1235">
        <v>72</v>
      </c>
      <c r="N1235">
        <v>129</v>
      </c>
      <c r="O1235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f>Table1_1[[#This Row],[MntWines]]+Table1_1[[#This Row],[MntFruits]]+Table1_1[[#This Row],[MntMeatProducts]]+Table1_1[[#This Row],[MntFishProducts]]+Table1_1[[#This Row],[MntSweetProducts]]+Table1_1[[#This Row],[MntGoldProds]]</f>
        <v>1924</v>
      </c>
      <c r="AC1235">
        <f>Table1_1[[#This Row],[NumWebPurchases]]+Table1_1[[#This Row],[NumCatalogPurchases]]+Table1_1[[#This Row],[NumStorePurchases]]</f>
        <v>18</v>
      </c>
      <c r="AD1235">
        <f>ROUND(IF(Table1_1[[#This Row],[Total_Purchases]]=0,0,(Table1_1[[#This Row],[Total_Spend]]*(Table1_1[[#This Row],[NumWebPurchases]]/Table1_1[[#This Row],[Total_Purchases]]))),2)</f>
        <v>534.44000000000005</v>
      </c>
      <c r="AE1235">
        <f>ROUND(IF(Table1_1[[#This Row],[Total_Purchases]]=0,0,(Table1_1[[#This Row],[Total_Spend]]*(Table1_1[[#This Row],[NumStorePurchases]]/Table1_1[[#This Row],[Total_Purchases]]))),2)</f>
        <v>748.22</v>
      </c>
      <c r="AF1235">
        <f>ROUND(IF(Table1_1[[#This Row],[Total_Purchases]]=0,0,(Table1_1[[#This Row],[Total_Spend]]*(Table1_1[[#This Row],[NumCatalogPurchases]]/Table1_1[[#This Row],[Total_Purchases]]))),2)</f>
        <v>641.33000000000004</v>
      </c>
      <c r="AG12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5" s="6">
        <f ca="1">YEAR(TODAY())-B1235</f>
        <v>67</v>
      </c>
      <c r="AI12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35" t="s">
        <v>30</v>
      </c>
    </row>
    <row r="1236" spans="1:36" x14ac:dyDescent="0.3">
      <c r="A1236">
        <v>6049</v>
      </c>
      <c r="B1236">
        <v>1982</v>
      </c>
      <c r="C1236" t="s">
        <v>41</v>
      </c>
      <c r="D1236" t="s">
        <v>35</v>
      </c>
      <c r="E1236">
        <v>73450</v>
      </c>
      <c r="F1236">
        <v>0</v>
      </c>
      <c r="G1236">
        <v>0</v>
      </c>
      <c r="H1236" s="2" t="str">
        <f ca="1">TEXT(Table1_1[[#This Row],[Dt_Customer]],"yyyy-mm-dd")</f>
        <v>2013-12-05</v>
      </c>
      <c r="I1236">
        <v>85</v>
      </c>
      <c r="J1236">
        <v>1142</v>
      </c>
      <c r="K1236">
        <v>51</v>
      </c>
      <c r="L1236">
        <v>415</v>
      </c>
      <c r="M1236">
        <v>90</v>
      </c>
      <c r="N1236">
        <v>69</v>
      </c>
      <c r="O1236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f>Table1_1[[#This Row],[MntWines]]+Table1_1[[#This Row],[MntFruits]]+Table1_1[[#This Row],[MntMeatProducts]]+Table1_1[[#This Row],[MntFishProducts]]+Table1_1[[#This Row],[MntSweetProducts]]+Table1_1[[#This Row],[MntGoldProds]]</f>
        <v>1804</v>
      </c>
      <c r="AC1236">
        <f>Table1_1[[#This Row],[NumWebPurchases]]+Table1_1[[#This Row],[NumCatalogPurchases]]+Table1_1[[#This Row],[NumStorePurchases]]</f>
        <v>26</v>
      </c>
      <c r="AD1236">
        <f>ROUND(IF(Table1_1[[#This Row],[Total_Purchases]]=0,0,(Table1_1[[#This Row],[Total_Spend]]*(Table1_1[[#This Row],[NumWebPurchases]]/Table1_1[[#This Row],[Total_Purchases]]))),2)</f>
        <v>485.69</v>
      </c>
      <c r="AE1236">
        <f>ROUND(IF(Table1_1[[#This Row],[Total_Purchases]]=0,0,(Table1_1[[#This Row],[Total_Spend]]*(Table1_1[[#This Row],[NumStorePurchases]]/Table1_1[[#This Row],[Total_Purchases]]))),2)</f>
        <v>763.23</v>
      </c>
      <c r="AF1236">
        <f>ROUND(IF(Table1_1[[#This Row],[Total_Purchases]]=0,0,(Table1_1[[#This Row],[Total_Spend]]*(Table1_1[[#This Row],[NumCatalogPurchases]]/Table1_1[[#This Row],[Total_Purchases]]))),2)</f>
        <v>555.08000000000004</v>
      </c>
      <c r="AG12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6" s="6">
        <f ca="1">YEAR(TODAY())-B1236</f>
        <v>44</v>
      </c>
      <c r="AI12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36" t="s">
        <v>30</v>
      </c>
    </row>
    <row r="1237" spans="1:36" x14ac:dyDescent="0.3">
      <c r="A1237">
        <v>6050</v>
      </c>
      <c r="B1237">
        <v>1975</v>
      </c>
      <c r="C1237" t="s">
        <v>38</v>
      </c>
      <c r="D1237" t="s">
        <v>33</v>
      </c>
      <c r="E1237">
        <v>57036</v>
      </c>
      <c r="F1237">
        <v>0</v>
      </c>
      <c r="G1237">
        <v>1</v>
      </c>
      <c r="H1237" s="2" t="str">
        <f ca="1">TEXT(Table1_1[[#This Row],[Dt_Customer]],"yyyy-mm-dd")</f>
        <v>2012-12-11</v>
      </c>
      <c r="I1237">
        <v>33</v>
      </c>
      <c r="J1237">
        <v>1171</v>
      </c>
      <c r="K1237">
        <v>43</v>
      </c>
      <c r="L1237">
        <v>219</v>
      </c>
      <c r="M1237">
        <v>19</v>
      </c>
      <c r="N1237">
        <v>14</v>
      </c>
      <c r="O1237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f>Table1_1[[#This Row],[MntWines]]+Table1_1[[#This Row],[MntFruits]]+Table1_1[[#This Row],[MntMeatProducts]]+Table1_1[[#This Row],[MntFishProducts]]+Table1_1[[#This Row],[MntSweetProducts]]+Table1_1[[#This Row],[MntGoldProds]]</f>
        <v>1513</v>
      </c>
      <c r="AC1237">
        <f>Table1_1[[#This Row],[NumWebPurchases]]+Table1_1[[#This Row],[NumCatalogPurchases]]+Table1_1[[#This Row],[NumStorePurchases]]</f>
        <v>22</v>
      </c>
      <c r="AD1237">
        <f>ROUND(IF(Table1_1[[#This Row],[Total_Purchases]]=0,0,(Table1_1[[#This Row],[Total_Spend]]*(Table1_1[[#This Row],[NumWebPurchases]]/Table1_1[[#This Row],[Total_Purchases]]))),2)</f>
        <v>412.64</v>
      </c>
      <c r="AE1237">
        <f>ROUND(IF(Table1_1[[#This Row],[Total_Purchases]]=0,0,(Table1_1[[#This Row],[Total_Spend]]*(Table1_1[[#This Row],[NumStorePurchases]]/Table1_1[[#This Row],[Total_Purchases]]))),2)</f>
        <v>894.05</v>
      </c>
      <c r="AF1237">
        <f>ROUND(IF(Table1_1[[#This Row],[Total_Purchases]]=0,0,(Table1_1[[#This Row],[Total_Spend]]*(Table1_1[[#This Row],[NumCatalogPurchases]]/Table1_1[[#This Row],[Total_Purchases]]))),2)</f>
        <v>206.32</v>
      </c>
      <c r="AG12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7" s="6">
        <f ca="1">YEAR(TODAY())-B1237</f>
        <v>51</v>
      </c>
      <c r="AI12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37" t="s">
        <v>40</v>
      </c>
    </row>
    <row r="1238" spans="1:36" x14ac:dyDescent="0.3">
      <c r="A1238">
        <v>6055</v>
      </c>
      <c r="B1238">
        <v>1979</v>
      </c>
      <c r="C1238" t="s">
        <v>28</v>
      </c>
      <c r="D1238" t="s">
        <v>33</v>
      </c>
      <c r="E1238">
        <v>71626</v>
      </c>
      <c r="F1238">
        <v>0</v>
      </c>
      <c r="G1238">
        <v>0</v>
      </c>
      <c r="H1238" s="2" t="str">
        <f ca="1">TEXT(Table1_1[[#This Row],[Dt_Customer]],"yyyy-mm-dd")</f>
        <v>2012-11-01</v>
      </c>
      <c r="I1238">
        <v>94</v>
      </c>
      <c r="J1238">
        <v>546</v>
      </c>
      <c r="K1238">
        <v>72</v>
      </c>
      <c r="L1238">
        <v>376</v>
      </c>
      <c r="M1238">
        <v>94</v>
      </c>
      <c r="N1238">
        <v>145</v>
      </c>
      <c r="O1238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f>Table1_1[[#This Row],[MntWines]]+Table1_1[[#This Row],[MntFruits]]+Table1_1[[#This Row],[MntMeatProducts]]+Table1_1[[#This Row],[MntFishProducts]]+Table1_1[[#This Row],[MntSweetProducts]]+Table1_1[[#This Row],[MntGoldProds]]</f>
        <v>1305</v>
      </c>
      <c r="AC1238">
        <f>Table1_1[[#This Row],[NumWebPurchases]]+Table1_1[[#This Row],[NumCatalogPurchases]]+Table1_1[[#This Row],[NumStorePurchases]]</f>
        <v>18</v>
      </c>
      <c r="AD1238">
        <f>ROUND(IF(Table1_1[[#This Row],[Total_Purchases]]=0,0,(Table1_1[[#This Row],[Total_Spend]]*(Table1_1[[#This Row],[NumWebPurchases]]/Table1_1[[#This Row],[Total_Purchases]]))),2)</f>
        <v>362.5</v>
      </c>
      <c r="AE1238">
        <f>ROUND(IF(Table1_1[[#This Row],[Total_Purchases]]=0,0,(Table1_1[[#This Row],[Total_Spend]]*(Table1_1[[#This Row],[NumStorePurchases]]/Table1_1[[#This Row],[Total_Purchases]]))),2)</f>
        <v>580</v>
      </c>
      <c r="AF1238">
        <f>ROUND(IF(Table1_1[[#This Row],[Total_Purchases]]=0,0,(Table1_1[[#This Row],[Total_Spend]]*(Table1_1[[#This Row],[NumCatalogPurchases]]/Table1_1[[#This Row],[Total_Purchases]]))),2)</f>
        <v>362.5</v>
      </c>
      <c r="AG12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8" s="6">
        <f ca="1">YEAR(TODAY())-B1238</f>
        <v>47</v>
      </c>
      <c r="AI12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38" t="s">
        <v>30</v>
      </c>
    </row>
    <row r="1239" spans="1:36" x14ac:dyDescent="0.3">
      <c r="A1239">
        <v>6059</v>
      </c>
      <c r="B1239">
        <v>1953</v>
      </c>
      <c r="C1239" t="s">
        <v>37</v>
      </c>
      <c r="D1239" t="s">
        <v>35</v>
      </c>
      <c r="E1239">
        <v>64504</v>
      </c>
      <c r="F1239">
        <v>1</v>
      </c>
      <c r="G1239">
        <v>2</v>
      </c>
      <c r="H1239" s="2" t="str">
        <f ca="1">TEXT(Table1_1[[#This Row],[Dt_Customer]],"yyyy-mm-dd")</f>
        <v>2013-03-04</v>
      </c>
      <c r="I1239">
        <v>81</v>
      </c>
      <c r="J1239">
        <v>986</v>
      </c>
      <c r="K1239">
        <v>36</v>
      </c>
      <c r="L1239">
        <v>168</v>
      </c>
      <c r="M1239">
        <v>16</v>
      </c>
      <c r="N1239">
        <v>0</v>
      </c>
      <c r="O1239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f>Table1_1[[#This Row],[MntWines]]+Table1_1[[#This Row],[MntFruits]]+Table1_1[[#This Row],[MntMeatProducts]]+Table1_1[[#This Row],[MntFishProducts]]+Table1_1[[#This Row],[MntSweetProducts]]+Table1_1[[#This Row],[MntGoldProds]]</f>
        <v>1314</v>
      </c>
      <c r="AC1239">
        <f>Table1_1[[#This Row],[NumWebPurchases]]+Table1_1[[#This Row],[NumCatalogPurchases]]+Table1_1[[#This Row],[NumStorePurchases]]</f>
        <v>18</v>
      </c>
      <c r="AD1239">
        <f>ROUND(IF(Table1_1[[#This Row],[Total_Purchases]]=0,0,(Table1_1[[#This Row],[Total_Spend]]*(Table1_1[[#This Row],[NumWebPurchases]]/Table1_1[[#This Row],[Total_Purchases]]))),2)</f>
        <v>803</v>
      </c>
      <c r="AE1239">
        <f>ROUND(IF(Table1_1[[#This Row],[Total_Purchases]]=0,0,(Table1_1[[#This Row],[Total_Spend]]*(Table1_1[[#This Row],[NumStorePurchases]]/Table1_1[[#This Row],[Total_Purchases]]))),2)</f>
        <v>292</v>
      </c>
      <c r="AF1239">
        <f>ROUND(IF(Table1_1[[#This Row],[Total_Purchases]]=0,0,(Table1_1[[#This Row],[Total_Spend]]*(Table1_1[[#This Row],[NumCatalogPurchases]]/Table1_1[[#This Row],[Total_Purchases]]))),2)</f>
        <v>219</v>
      </c>
      <c r="AG12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39" s="6">
        <f ca="1">YEAR(TODAY())-B1239</f>
        <v>73</v>
      </c>
      <c r="AI12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39" t="s">
        <v>30</v>
      </c>
    </row>
    <row r="1240" spans="1:36" x14ac:dyDescent="0.3">
      <c r="A1240">
        <v>6071</v>
      </c>
      <c r="B1240">
        <v>1989</v>
      </c>
      <c r="C1240" t="s">
        <v>28</v>
      </c>
      <c r="D1240" t="s">
        <v>31</v>
      </c>
      <c r="E1240">
        <v>81217</v>
      </c>
      <c r="F1240">
        <v>0</v>
      </c>
      <c r="G1240">
        <v>0</v>
      </c>
      <c r="H1240" s="2" t="str">
        <f ca="1">TEXT(Table1_1[[#This Row],[Dt_Customer]],"yyyy-mm-dd")</f>
        <v>2013-07-19</v>
      </c>
      <c r="I1240">
        <v>77</v>
      </c>
      <c r="J1240">
        <v>493</v>
      </c>
      <c r="K1240">
        <v>70</v>
      </c>
      <c r="L1240">
        <v>324</v>
      </c>
      <c r="M1240">
        <v>146</v>
      </c>
      <c r="N1240">
        <v>40</v>
      </c>
      <c r="O1240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f>Table1_1[[#This Row],[MntWines]]+Table1_1[[#This Row],[MntFruits]]+Table1_1[[#This Row],[MntMeatProducts]]+Table1_1[[#This Row],[MntFishProducts]]+Table1_1[[#This Row],[MntSweetProducts]]+Table1_1[[#This Row],[MntGoldProds]]</f>
        <v>1157</v>
      </c>
      <c r="AC1240">
        <f>Table1_1[[#This Row],[NumWebPurchases]]+Table1_1[[#This Row],[NumCatalogPurchases]]+Table1_1[[#This Row],[NumStorePurchases]]</f>
        <v>21</v>
      </c>
      <c r="AD1240">
        <f>ROUND(IF(Table1_1[[#This Row],[Total_Purchases]]=0,0,(Table1_1[[#This Row],[Total_Spend]]*(Table1_1[[#This Row],[NumWebPurchases]]/Table1_1[[#This Row],[Total_Purchases]]))),2)</f>
        <v>165.29</v>
      </c>
      <c r="AE1240">
        <f>ROUND(IF(Table1_1[[#This Row],[Total_Purchases]]=0,0,(Table1_1[[#This Row],[Total_Spend]]*(Table1_1[[#This Row],[NumStorePurchases]]/Table1_1[[#This Row],[Total_Purchases]]))),2)</f>
        <v>606.04999999999995</v>
      </c>
      <c r="AF1240">
        <f>ROUND(IF(Table1_1[[#This Row],[Total_Purchases]]=0,0,(Table1_1[[#This Row],[Total_Spend]]*(Table1_1[[#This Row],[NumCatalogPurchases]]/Table1_1[[#This Row],[Total_Purchases]]))),2)</f>
        <v>385.67</v>
      </c>
      <c r="AG12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0" s="6">
        <f ca="1">YEAR(TODAY())-B1240</f>
        <v>37</v>
      </c>
      <c r="AI12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240" t="s">
        <v>30</v>
      </c>
    </row>
    <row r="1241" spans="1:36" x14ac:dyDescent="0.3">
      <c r="A1241">
        <v>6072</v>
      </c>
      <c r="B1241">
        <v>1970</v>
      </c>
      <c r="C1241" t="s">
        <v>41</v>
      </c>
      <c r="D1241" t="s">
        <v>31</v>
      </c>
      <c r="E1241">
        <v>75345</v>
      </c>
      <c r="F1241">
        <v>0</v>
      </c>
      <c r="G1241">
        <v>0</v>
      </c>
      <c r="H1241" s="2" t="str">
        <f ca="1">TEXT(Table1_1[[#This Row],[Dt_Customer]],"yyyy-mm-dd")</f>
        <v>2013-02-02</v>
      </c>
      <c r="I1241">
        <v>16</v>
      </c>
      <c r="J1241">
        <v>918</v>
      </c>
      <c r="K1241">
        <v>57</v>
      </c>
      <c r="L1241">
        <v>842</v>
      </c>
      <c r="M1241">
        <v>99</v>
      </c>
      <c r="N1241">
        <v>38</v>
      </c>
      <c r="O1241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f>Table1_1[[#This Row],[MntWines]]+Table1_1[[#This Row],[MntFruits]]+Table1_1[[#This Row],[MntMeatProducts]]+Table1_1[[#This Row],[MntFishProducts]]+Table1_1[[#This Row],[MntSweetProducts]]+Table1_1[[#This Row],[MntGoldProds]]</f>
        <v>2087</v>
      </c>
      <c r="AC1241">
        <f>Table1_1[[#This Row],[NumWebPurchases]]+Table1_1[[#This Row],[NumCatalogPurchases]]+Table1_1[[#This Row],[NumStorePurchases]]</f>
        <v>19</v>
      </c>
      <c r="AD1241">
        <f>ROUND(IF(Table1_1[[#This Row],[Total_Purchases]]=0,0,(Table1_1[[#This Row],[Total_Spend]]*(Table1_1[[#This Row],[NumWebPurchases]]/Table1_1[[#This Row],[Total_Purchases]]))),2)</f>
        <v>549.21</v>
      </c>
      <c r="AE1241">
        <f>ROUND(IF(Table1_1[[#This Row],[Total_Purchases]]=0,0,(Table1_1[[#This Row],[Total_Spend]]*(Table1_1[[#This Row],[NumStorePurchases]]/Table1_1[[#This Row],[Total_Purchases]]))),2)</f>
        <v>659.05</v>
      </c>
      <c r="AF1241">
        <f>ROUND(IF(Table1_1[[#This Row],[Total_Purchases]]=0,0,(Table1_1[[#This Row],[Total_Spend]]*(Table1_1[[#This Row],[NumCatalogPurchases]]/Table1_1[[#This Row],[Total_Purchases]]))),2)</f>
        <v>878.74</v>
      </c>
      <c r="AG12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1" s="6">
        <f ca="1">YEAR(TODAY())-B1241</f>
        <v>56</v>
      </c>
      <c r="AI12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41" t="s">
        <v>30</v>
      </c>
    </row>
    <row r="1242" spans="1:36" x14ac:dyDescent="0.3">
      <c r="A1242">
        <v>6086</v>
      </c>
      <c r="B1242">
        <v>1955</v>
      </c>
      <c r="C1242" t="s">
        <v>28</v>
      </c>
      <c r="D1242" t="s">
        <v>33</v>
      </c>
      <c r="E1242">
        <v>80395</v>
      </c>
      <c r="F1242">
        <v>0</v>
      </c>
      <c r="G1242">
        <v>0</v>
      </c>
      <c r="H1242" s="2" t="str">
        <f ca="1">TEXT(Table1_1[[#This Row],[Dt_Customer]],"yyyy-mm-dd")</f>
        <v>2013-11-23</v>
      </c>
      <c r="I1242">
        <v>62</v>
      </c>
      <c r="J1242">
        <v>445</v>
      </c>
      <c r="K1242">
        <v>25</v>
      </c>
      <c r="L1242">
        <v>706</v>
      </c>
      <c r="M1242">
        <v>80</v>
      </c>
      <c r="N1242">
        <v>76</v>
      </c>
      <c r="O124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f>Table1_1[[#This Row],[MntWines]]+Table1_1[[#This Row],[MntFruits]]+Table1_1[[#This Row],[MntMeatProducts]]+Table1_1[[#This Row],[MntFishProducts]]+Table1_1[[#This Row],[MntSweetProducts]]+Table1_1[[#This Row],[MntGoldProds]]</f>
        <v>1380</v>
      </c>
      <c r="AC1242">
        <f>Table1_1[[#This Row],[NumWebPurchases]]+Table1_1[[#This Row],[NumCatalogPurchases]]+Table1_1[[#This Row],[NumStorePurchases]]</f>
        <v>23</v>
      </c>
      <c r="AD1242">
        <f>ROUND(IF(Table1_1[[#This Row],[Total_Purchases]]=0,0,(Table1_1[[#This Row],[Total_Spend]]*(Table1_1[[#This Row],[NumWebPurchases]]/Table1_1[[#This Row],[Total_Purchases]]))),2)</f>
        <v>360</v>
      </c>
      <c r="AE1242">
        <f>ROUND(IF(Table1_1[[#This Row],[Total_Purchases]]=0,0,(Table1_1[[#This Row],[Total_Spend]]*(Table1_1[[#This Row],[NumStorePurchases]]/Table1_1[[#This Row],[Total_Purchases]]))),2)</f>
        <v>720</v>
      </c>
      <c r="AF1242">
        <f>ROUND(IF(Table1_1[[#This Row],[Total_Purchases]]=0,0,(Table1_1[[#This Row],[Total_Spend]]*(Table1_1[[#This Row],[NumCatalogPurchases]]/Table1_1[[#This Row],[Total_Purchases]]))),2)</f>
        <v>300</v>
      </c>
      <c r="AG12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2" s="6">
        <f ca="1">YEAR(TODAY())-B1242</f>
        <v>71</v>
      </c>
      <c r="AI12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42" t="s">
        <v>36</v>
      </c>
    </row>
    <row r="1243" spans="1:36" x14ac:dyDescent="0.3">
      <c r="A1243">
        <v>6097</v>
      </c>
      <c r="B1243">
        <v>1959</v>
      </c>
      <c r="C1243" t="s">
        <v>28</v>
      </c>
      <c r="D1243" t="s">
        <v>31</v>
      </c>
      <c r="E1243">
        <v>50664</v>
      </c>
      <c r="F1243">
        <v>1</v>
      </c>
      <c r="G1243">
        <v>1</v>
      </c>
      <c r="H1243" s="2" t="str">
        <f ca="1">TEXT(Table1_1[[#This Row],[Dt_Customer]],"yyyy-mm-dd")</f>
        <v>2013-01-16</v>
      </c>
      <c r="I1243">
        <v>64</v>
      </c>
      <c r="J1243">
        <v>313</v>
      </c>
      <c r="K1243">
        <v>8</v>
      </c>
      <c r="L1243">
        <v>104</v>
      </c>
      <c r="M1243">
        <v>6</v>
      </c>
      <c r="N1243">
        <v>4</v>
      </c>
      <c r="O1243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f>Table1_1[[#This Row],[MntWines]]+Table1_1[[#This Row],[MntFruits]]+Table1_1[[#This Row],[MntMeatProducts]]+Table1_1[[#This Row],[MntFishProducts]]+Table1_1[[#This Row],[MntSweetProducts]]+Table1_1[[#This Row],[MntGoldProds]]</f>
        <v>561</v>
      </c>
      <c r="AC1243">
        <f>Table1_1[[#This Row],[NumWebPurchases]]+Table1_1[[#This Row],[NumCatalogPurchases]]+Table1_1[[#This Row],[NumStorePurchases]]</f>
        <v>15</v>
      </c>
      <c r="AD1243">
        <f>ROUND(IF(Table1_1[[#This Row],[Total_Purchases]]=0,0,(Table1_1[[#This Row],[Total_Spend]]*(Table1_1[[#This Row],[NumWebPurchases]]/Table1_1[[#This Row],[Total_Purchases]]))),2)</f>
        <v>299.2</v>
      </c>
      <c r="AE1243">
        <f>ROUND(IF(Table1_1[[#This Row],[Total_Purchases]]=0,0,(Table1_1[[#This Row],[Total_Spend]]*(Table1_1[[#This Row],[NumStorePurchases]]/Table1_1[[#This Row],[Total_Purchases]]))),2)</f>
        <v>224.4</v>
      </c>
      <c r="AF1243">
        <f>ROUND(IF(Table1_1[[#This Row],[Total_Purchases]]=0,0,(Table1_1[[#This Row],[Total_Spend]]*(Table1_1[[#This Row],[NumCatalogPurchases]]/Table1_1[[#This Row],[Total_Purchases]]))),2)</f>
        <v>37.4</v>
      </c>
      <c r="AG12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3" s="6">
        <f ca="1">YEAR(TODAY())-B1243</f>
        <v>67</v>
      </c>
      <c r="AI12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43" t="s">
        <v>43</v>
      </c>
    </row>
    <row r="1244" spans="1:36" x14ac:dyDescent="0.3">
      <c r="A1244">
        <v>6103</v>
      </c>
      <c r="B1244">
        <v>1948</v>
      </c>
      <c r="C1244" t="s">
        <v>28</v>
      </c>
      <c r="D1244" t="s">
        <v>33</v>
      </c>
      <c r="E1244">
        <v>42192</v>
      </c>
      <c r="F1244">
        <v>0</v>
      </c>
      <c r="G1244">
        <v>0</v>
      </c>
      <c r="H1244" s="2" t="str">
        <f ca="1">TEXT(Table1_1[[#This Row],[Dt_Customer]],"yyyy-mm-dd")</f>
        <v>2013-09-06</v>
      </c>
      <c r="I1244">
        <v>40</v>
      </c>
      <c r="J1244">
        <v>40</v>
      </c>
      <c r="K1244">
        <v>15</v>
      </c>
      <c r="L1244">
        <v>15</v>
      </c>
      <c r="M1244">
        <v>17</v>
      </c>
      <c r="N1244">
        <v>6</v>
      </c>
      <c r="O1244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>Table1_1[[#This Row],[MntWines]]+Table1_1[[#This Row],[MntFruits]]+Table1_1[[#This Row],[MntMeatProducts]]+Table1_1[[#This Row],[MntFishProducts]]+Table1_1[[#This Row],[MntSweetProducts]]+Table1_1[[#This Row],[MntGoldProds]]</f>
        <v>100</v>
      </c>
      <c r="AC1244">
        <f>Table1_1[[#This Row],[NumWebPurchases]]+Table1_1[[#This Row],[NumCatalogPurchases]]+Table1_1[[#This Row],[NumStorePurchases]]</f>
        <v>6</v>
      </c>
      <c r="AD1244">
        <f>ROUND(IF(Table1_1[[#This Row],[Total_Purchases]]=0,0,(Table1_1[[#This Row],[Total_Spend]]*(Table1_1[[#This Row],[NumWebPurchases]]/Table1_1[[#This Row],[Total_Purchases]]))),2)</f>
        <v>33.33</v>
      </c>
      <c r="AE1244">
        <f>ROUND(IF(Table1_1[[#This Row],[Total_Purchases]]=0,0,(Table1_1[[#This Row],[Total_Spend]]*(Table1_1[[#This Row],[NumStorePurchases]]/Table1_1[[#This Row],[Total_Purchases]]))),2)</f>
        <v>50</v>
      </c>
      <c r="AF1244">
        <f>ROUND(IF(Table1_1[[#This Row],[Total_Purchases]]=0,0,(Table1_1[[#This Row],[Total_Spend]]*(Table1_1[[#This Row],[NumCatalogPurchases]]/Table1_1[[#This Row],[Total_Purchases]]))),2)</f>
        <v>16.670000000000002</v>
      </c>
      <c r="AG12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44" s="6">
        <f ca="1">YEAR(TODAY())-B1244</f>
        <v>78</v>
      </c>
      <c r="AI12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44" t="s">
        <v>36</v>
      </c>
    </row>
    <row r="1245" spans="1:36" x14ac:dyDescent="0.3">
      <c r="A1245">
        <v>6116</v>
      </c>
      <c r="B1245">
        <v>1968</v>
      </c>
      <c r="C1245" t="s">
        <v>38</v>
      </c>
      <c r="D1245" t="s">
        <v>33</v>
      </c>
      <c r="E1245">
        <v>48985</v>
      </c>
      <c r="F1245">
        <v>0</v>
      </c>
      <c r="G1245">
        <v>1</v>
      </c>
      <c r="H1245" s="2" t="str">
        <f ca="1">TEXT(Table1_1[[#This Row],[Dt_Customer]],"yyyy-mm-dd")</f>
        <v>2013-07-05</v>
      </c>
      <c r="I1245">
        <v>13</v>
      </c>
      <c r="J1245">
        <v>19</v>
      </c>
      <c r="K1245">
        <v>13</v>
      </c>
      <c r="L1245">
        <v>18</v>
      </c>
      <c r="M1245">
        <v>10</v>
      </c>
      <c r="N1245">
        <v>7</v>
      </c>
      <c r="O1245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f>Table1_1[[#This Row],[MntWines]]+Table1_1[[#This Row],[MntFruits]]+Table1_1[[#This Row],[MntMeatProducts]]+Table1_1[[#This Row],[MntFishProducts]]+Table1_1[[#This Row],[MntSweetProducts]]+Table1_1[[#This Row],[MntGoldProds]]</f>
        <v>75</v>
      </c>
      <c r="AC1245">
        <f>Table1_1[[#This Row],[NumWebPurchases]]+Table1_1[[#This Row],[NumCatalogPurchases]]+Table1_1[[#This Row],[NumStorePurchases]]</f>
        <v>5</v>
      </c>
      <c r="AD1245">
        <f>ROUND(IF(Table1_1[[#This Row],[Total_Purchases]]=0,0,(Table1_1[[#This Row],[Total_Spend]]*(Table1_1[[#This Row],[NumWebPurchases]]/Table1_1[[#This Row],[Total_Purchases]]))),2)</f>
        <v>15</v>
      </c>
      <c r="AE1245">
        <f>ROUND(IF(Table1_1[[#This Row],[Total_Purchases]]=0,0,(Table1_1[[#This Row],[Total_Spend]]*(Table1_1[[#This Row],[NumStorePurchases]]/Table1_1[[#This Row],[Total_Purchases]]))),2)</f>
        <v>45</v>
      </c>
      <c r="AF1245">
        <f>ROUND(IF(Table1_1[[#This Row],[Total_Purchases]]=0,0,(Table1_1[[#This Row],[Total_Spend]]*(Table1_1[[#This Row],[NumCatalogPurchases]]/Table1_1[[#This Row],[Total_Purchases]]))),2)</f>
        <v>15</v>
      </c>
      <c r="AG12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45" s="6">
        <f ca="1">YEAR(TODAY())-B1245</f>
        <v>58</v>
      </c>
      <c r="AI12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45" t="s">
        <v>30</v>
      </c>
    </row>
    <row r="1246" spans="1:36" x14ac:dyDescent="0.3">
      <c r="A1246">
        <v>6119</v>
      </c>
      <c r="B1246">
        <v>1963</v>
      </c>
      <c r="C1246" t="s">
        <v>37</v>
      </c>
      <c r="D1246" t="s">
        <v>31</v>
      </c>
      <c r="E1246">
        <v>36736</v>
      </c>
      <c r="F1246">
        <v>1</v>
      </c>
      <c r="G1246">
        <v>1</v>
      </c>
      <c r="H1246" s="2" t="str">
        <f ca="1">TEXT(Table1_1[[#This Row],[Dt_Customer]],"yyyy-mm-dd")</f>
        <v>2013-05-10</v>
      </c>
      <c r="I1246">
        <v>52</v>
      </c>
      <c r="J1246">
        <v>10</v>
      </c>
      <c r="K1246">
        <v>0</v>
      </c>
      <c r="L1246">
        <v>3</v>
      </c>
      <c r="M1246">
        <v>0</v>
      </c>
      <c r="N1246">
        <v>0</v>
      </c>
      <c r="O1246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1246">
        <f>Table1_1[[#This Row],[NumWebPurchases]]+Table1_1[[#This Row],[NumCatalogPurchases]]+Table1_1[[#This Row],[NumStorePurchases]]</f>
        <v>3</v>
      </c>
      <c r="AD1246">
        <f>ROUND(IF(Table1_1[[#This Row],[Total_Purchases]]=0,0,(Table1_1[[#This Row],[Total_Spend]]*(Table1_1[[#This Row],[NumWebPurchases]]/Table1_1[[#This Row],[Total_Purchases]]))),2)</f>
        <v>5.67</v>
      </c>
      <c r="AE1246">
        <f>ROUND(IF(Table1_1[[#This Row],[Total_Purchases]]=0,0,(Table1_1[[#This Row],[Total_Spend]]*(Table1_1[[#This Row],[NumStorePurchases]]/Table1_1[[#This Row],[Total_Purchases]]))),2)</f>
        <v>11.33</v>
      </c>
      <c r="AF1246">
        <f>ROUND(IF(Table1_1[[#This Row],[Total_Purchases]]=0,0,(Table1_1[[#This Row],[Total_Spend]]*(Table1_1[[#This Row],[NumCatalogPurchases]]/Table1_1[[#This Row],[Total_Purchases]]))),2)</f>
        <v>0</v>
      </c>
      <c r="AG12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46" s="6">
        <f ca="1">YEAR(TODAY())-B1246</f>
        <v>63</v>
      </c>
      <c r="AI12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46" t="s">
        <v>30</v>
      </c>
    </row>
    <row r="1247" spans="1:36" x14ac:dyDescent="0.3">
      <c r="A1247">
        <v>6131</v>
      </c>
      <c r="B1247">
        <v>1980</v>
      </c>
      <c r="C1247" t="s">
        <v>38</v>
      </c>
      <c r="D1247" t="s">
        <v>33</v>
      </c>
      <c r="E1247">
        <v>70829</v>
      </c>
      <c r="F1247">
        <v>1</v>
      </c>
      <c r="G1247">
        <v>1</v>
      </c>
      <c r="H1247" s="2" t="str">
        <f ca="1">TEXT(Table1_1[[#This Row],[Dt_Customer]],"yyyy-mm-dd")</f>
        <v>2013-12-01</v>
      </c>
      <c r="I1247">
        <v>87</v>
      </c>
      <c r="J1247">
        <v>141</v>
      </c>
      <c r="K1247">
        <v>70</v>
      </c>
      <c r="L1247">
        <v>106</v>
      </c>
      <c r="M1247">
        <v>72</v>
      </c>
      <c r="N1247">
        <v>19</v>
      </c>
      <c r="O1247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f>Table1_1[[#This Row],[MntWines]]+Table1_1[[#This Row],[MntFruits]]+Table1_1[[#This Row],[MntMeatProducts]]+Table1_1[[#This Row],[MntFishProducts]]+Table1_1[[#This Row],[MntSweetProducts]]+Table1_1[[#This Row],[MntGoldProds]]</f>
        <v>431</v>
      </c>
      <c r="AC1247">
        <f>Table1_1[[#This Row],[NumWebPurchases]]+Table1_1[[#This Row],[NumCatalogPurchases]]+Table1_1[[#This Row],[NumStorePurchases]]</f>
        <v>14</v>
      </c>
      <c r="AD1247">
        <f>ROUND(IF(Table1_1[[#This Row],[Total_Purchases]]=0,0,(Table1_1[[#This Row],[Total_Spend]]*(Table1_1[[#This Row],[NumWebPurchases]]/Table1_1[[#This Row],[Total_Purchases]]))),2)</f>
        <v>123.14</v>
      </c>
      <c r="AE1247">
        <f>ROUND(IF(Table1_1[[#This Row],[Total_Purchases]]=0,0,(Table1_1[[#This Row],[Total_Spend]]*(Table1_1[[#This Row],[NumStorePurchases]]/Table1_1[[#This Row],[Total_Purchases]]))),2)</f>
        <v>246.29</v>
      </c>
      <c r="AF1247">
        <f>ROUND(IF(Table1_1[[#This Row],[Total_Purchases]]=0,0,(Table1_1[[#This Row],[Total_Spend]]*(Table1_1[[#This Row],[NumCatalogPurchases]]/Table1_1[[#This Row],[Total_Purchases]]))),2)</f>
        <v>61.57</v>
      </c>
      <c r="AG12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7" s="6">
        <f ca="1">YEAR(TODAY())-B1247</f>
        <v>46</v>
      </c>
      <c r="AI12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47" t="s">
        <v>30</v>
      </c>
    </row>
    <row r="1248" spans="1:36" x14ac:dyDescent="0.3">
      <c r="A1248">
        <v>6141</v>
      </c>
      <c r="B1248">
        <v>1972</v>
      </c>
      <c r="C1248" t="s">
        <v>41</v>
      </c>
      <c r="D1248" t="s">
        <v>31</v>
      </c>
      <c r="E1248">
        <v>49494</v>
      </c>
      <c r="F1248">
        <v>1</v>
      </c>
      <c r="G1248">
        <v>0</v>
      </c>
      <c r="H1248" s="2" t="str">
        <f ca="1">TEXT(Table1_1[[#This Row],[Dt_Customer]],"yyyy-mm-dd")</f>
        <v>2013-04-25</v>
      </c>
      <c r="I1248">
        <v>46</v>
      </c>
      <c r="J1248">
        <v>191</v>
      </c>
      <c r="K1248">
        <v>9</v>
      </c>
      <c r="L1248">
        <v>97</v>
      </c>
      <c r="M1248">
        <v>0</v>
      </c>
      <c r="N1248">
        <v>6</v>
      </c>
      <c r="O1248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f>Table1_1[[#This Row],[MntWines]]+Table1_1[[#This Row],[MntFruits]]+Table1_1[[#This Row],[MntMeatProducts]]+Table1_1[[#This Row],[MntFishProducts]]+Table1_1[[#This Row],[MntSweetProducts]]+Table1_1[[#This Row],[MntGoldProds]]</f>
        <v>385</v>
      </c>
      <c r="AC1248">
        <f>Table1_1[[#This Row],[NumWebPurchases]]+Table1_1[[#This Row],[NumCatalogPurchases]]+Table1_1[[#This Row],[NumStorePurchases]]</f>
        <v>12</v>
      </c>
      <c r="AD1248">
        <f>ROUND(IF(Table1_1[[#This Row],[Total_Purchases]]=0,0,(Table1_1[[#This Row],[Total_Spend]]*(Table1_1[[#This Row],[NumWebPurchases]]/Table1_1[[#This Row],[Total_Purchases]]))),2)</f>
        <v>192.5</v>
      </c>
      <c r="AE1248">
        <f>ROUND(IF(Table1_1[[#This Row],[Total_Purchases]]=0,0,(Table1_1[[#This Row],[Total_Spend]]*(Table1_1[[#This Row],[NumStorePurchases]]/Table1_1[[#This Row],[Total_Purchases]]))),2)</f>
        <v>160.41999999999999</v>
      </c>
      <c r="AF1248">
        <f>ROUND(IF(Table1_1[[#This Row],[Total_Purchases]]=0,0,(Table1_1[[#This Row],[Total_Spend]]*(Table1_1[[#This Row],[NumCatalogPurchases]]/Table1_1[[#This Row],[Total_Purchases]]))),2)</f>
        <v>32.08</v>
      </c>
      <c r="AG12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48" s="6">
        <f ca="1">YEAR(TODAY())-B1248</f>
        <v>54</v>
      </c>
      <c r="AI12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48" t="s">
        <v>32</v>
      </c>
    </row>
    <row r="1249" spans="1:36" x14ac:dyDescent="0.3">
      <c r="A1249">
        <v>6142</v>
      </c>
      <c r="B1249">
        <v>1943</v>
      </c>
      <c r="C1249" t="s">
        <v>41</v>
      </c>
      <c r="D1249" t="s">
        <v>33</v>
      </c>
      <c r="E1249">
        <v>65073</v>
      </c>
      <c r="F1249">
        <v>0</v>
      </c>
      <c r="G1249">
        <v>0</v>
      </c>
      <c r="H1249" s="2" t="str">
        <f ca="1">TEXT(Table1_1[[#This Row],[Dt_Customer]],"yyyy-mm-dd")</f>
        <v>2013-08-20</v>
      </c>
      <c r="I1249">
        <v>65</v>
      </c>
      <c r="J1249">
        <v>629</v>
      </c>
      <c r="K1249">
        <v>17</v>
      </c>
      <c r="L1249">
        <v>177</v>
      </c>
      <c r="M1249">
        <v>69</v>
      </c>
      <c r="N1249">
        <v>0</v>
      </c>
      <c r="O1249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f>Table1_1[[#This Row],[MntWines]]+Table1_1[[#This Row],[MntFruits]]+Table1_1[[#This Row],[MntMeatProducts]]+Table1_1[[#This Row],[MntFishProducts]]+Table1_1[[#This Row],[MntSweetProducts]]+Table1_1[[#This Row],[MntGoldProds]]</f>
        <v>900</v>
      </c>
      <c r="AC1249">
        <f>Table1_1[[#This Row],[NumWebPurchases]]+Table1_1[[#This Row],[NumCatalogPurchases]]+Table1_1[[#This Row],[NumStorePurchases]]</f>
        <v>13</v>
      </c>
      <c r="AD1249">
        <f>ROUND(IF(Table1_1[[#This Row],[Total_Purchases]]=0,0,(Table1_1[[#This Row],[Total_Spend]]*(Table1_1[[#This Row],[NumWebPurchases]]/Table1_1[[#This Row],[Total_Purchases]]))),2)</f>
        <v>346.15</v>
      </c>
      <c r="AE1249">
        <f>ROUND(IF(Table1_1[[#This Row],[Total_Purchases]]=0,0,(Table1_1[[#This Row],[Total_Spend]]*(Table1_1[[#This Row],[NumStorePurchases]]/Table1_1[[#This Row],[Total_Purchases]]))),2)</f>
        <v>346.15</v>
      </c>
      <c r="AF1249">
        <f>ROUND(IF(Table1_1[[#This Row],[Total_Purchases]]=0,0,(Table1_1[[#This Row],[Total_Spend]]*(Table1_1[[#This Row],[NumCatalogPurchases]]/Table1_1[[#This Row],[Total_Purchases]]))),2)</f>
        <v>207.69</v>
      </c>
      <c r="AG12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49" s="6">
        <f ca="1">YEAR(TODAY())-B1249</f>
        <v>83</v>
      </c>
      <c r="AI12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49" t="s">
        <v>30</v>
      </c>
    </row>
    <row r="1250" spans="1:36" x14ac:dyDescent="0.3">
      <c r="A1250">
        <v>6147</v>
      </c>
      <c r="B1250">
        <v>1971</v>
      </c>
      <c r="C1250" t="s">
        <v>28</v>
      </c>
      <c r="D1250" t="s">
        <v>29</v>
      </c>
      <c r="E1250">
        <v>25818</v>
      </c>
      <c r="F1250">
        <v>1</v>
      </c>
      <c r="G1250">
        <v>0</v>
      </c>
      <c r="H1250" s="2" t="str">
        <f ca="1">TEXT(Table1_1[[#This Row],[Dt_Customer]],"yyyy-mm-dd")</f>
        <v>2012-10-18</v>
      </c>
      <c r="I1250">
        <v>51</v>
      </c>
      <c r="J1250">
        <v>5</v>
      </c>
      <c r="K1250">
        <v>2</v>
      </c>
      <c r="L1250">
        <v>8</v>
      </c>
      <c r="M1250">
        <v>2</v>
      </c>
      <c r="N1250">
        <v>2</v>
      </c>
      <c r="O1250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1250">
        <f>Table1_1[[#This Row],[NumWebPurchases]]+Table1_1[[#This Row],[NumCatalogPurchases]]+Table1_1[[#This Row],[NumStorePurchases]]</f>
        <v>3</v>
      </c>
      <c r="AD1250">
        <f>ROUND(IF(Table1_1[[#This Row],[Total_Purchases]]=0,0,(Table1_1[[#This Row],[Total_Spend]]*(Table1_1[[#This Row],[NumWebPurchases]]/Table1_1[[#This Row],[Total_Purchases]]))),2)</f>
        <v>0</v>
      </c>
      <c r="AE1250">
        <f>ROUND(IF(Table1_1[[#This Row],[Total_Purchases]]=0,0,(Table1_1[[#This Row],[Total_Spend]]*(Table1_1[[#This Row],[NumStorePurchases]]/Table1_1[[#This Row],[Total_Purchases]]))),2)</f>
        <v>18.670000000000002</v>
      </c>
      <c r="AF1250">
        <f>ROUND(IF(Table1_1[[#This Row],[Total_Purchases]]=0,0,(Table1_1[[#This Row],[Total_Spend]]*(Table1_1[[#This Row],[NumCatalogPurchases]]/Table1_1[[#This Row],[Total_Purchases]]))),2)</f>
        <v>9.33</v>
      </c>
      <c r="AG12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50" s="6">
        <f ca="1">YEAR(TODAY())-B1250</f>
        <v>55</v>
      </c>
      <c r="AI12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50" t="s">
        <v>39</v>
      </c>
    </row>
    <row r="1251" spans="1:36" x14ac:dyDescent="0.3">
      <c r="A1251">
        <v>6168</v>
      </c>
      <c r="B1251">
        <v>1963</v>
      </c>
      <c r="C1251" t="s">
        <v>28</v>
      </c>
      <c r="D1251" t="s">
        <v>29</v>
      </c>
      <c r="E1251">
        <v>45146</v>
      </c>
      <c r="F1251">
        <v>1</v>
      </c>
      <c r="G1251">
        <v>1</v>
      </c>
      <c r="H1251" s="2" t="str">
        <f ca="1">TEXT(Table1_1[[#This Row],[Dt_Customer]],"yyyy-mm-dd")</f>
        <v>2013-07-15</v>
      </c>
      <c r="I1251">
        <v>28</v>
      </c>
      <c r="J1251">
        <v>33</v>
      </c>
      <c r="K1251">
        <v>0</v>
      </c>
      <c r="L1251">
        <v>5</v>
      </c>
      <c r="M1251">
        <v>0</v>
      </c>
      <c r="N1251">
        <v>0</v>
      </c>
      <c r="O1251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1251">
        <f>Table1_1[[#This Row],[NumWebPurchases]]+Table1_1[[#This Row],[NumCatalogPurchases]]+Table1_1[[#This Row],[NumStorePurchases]]</f>
        <v>4</v>
      </c>
      <c r="AD1251">
        <f>ROUND(IF(Table1_1[[#This Row],[Total_Purchases]]=0,0,(Table1_1[[#This Row],[Total_Spend]]*(Table1_1[[#This Row],[NumWebPurchases]]/Table1_1[[#This Row],[Total_Purchases]]))),2)</f>
        <v>13.25</v>
      </c>
      <c r="AE1251">
        <f>ROUND(IF(Table1_1[[#This Row],[Total_Purchases]]=0,0,(Table1_1[[#This Row],[Total_Spend]]*(Table1_1[[#This Row],[NumStorePurchases]]/Table1_1[[#This Row],[Total_Purchases]]))),2)</f>
        <v>26.5</v>
      </c>
      <c r="AF1251">
        <f>ROUND(IF(Table1_1[[#This Row],[Total_Purchases]]=0,0,(Table1_1[[#This Row],[Total_Spend]]*(Table1_1[[#This Row],[NumCatalogPurchases]]/Table1_1[[#This Row],[Total_Purchases]]))),2)</f>
        <v>13.25</v>
      </c>
      <c r="AG12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51" s="6">
        <f ca="1">YEAR(TODAY())-B1251</f>
        <v>63</v>
      </c>
      <c r="AI12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51" t="s">
        <v>40</v>
      </c>
    </row>
    <row r="1252" spans="1:36" x14ac:dyDescent="0.3">
      <c r="A1252">
        <v>6173</v>
      </c>
      <c r="B1252">
        <v>1979</v>
      </c>
      <c r="C1252" t="s">
        <v>28</v>
      </c>
      <c r="D1252" t="s">
        <v>35</v>
      </c>
      <c r="E1252">
        <v>77298</v>
      </c>
      <c r="F1252">
        <v>0</v>
      </c>
      <c r="G1252">
        <v>1</v>
      </c>
      <c r="H1252" s="2" t="str">
        <f ca="1">TEXT(Table1_1[[#This Row],[Dt_Customer]],"yyyy-mm-dd")</f>
        <v>2013-11-02</v>
      </c>
      <c r="I1252">
        <v>46</v>
      </c>
      <c r="J1252">
        <v>425</v>
      </c>
      <c r="K1252">
        <v>115</v>
      </c>
      <c r="L1252">
        <v>292</v>
      </c>
      <c r="M1252">
        <v>23</v>
      </c>
      <c r="N1252">
        <v>35</v>
      </c>
      <c r="O125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f>Table1_1[[#This Row],[MntWines]]+Table1_1[[#This Row],[MntFruits]]+Table1_1[[#This Row],[MntMeatProducts]]+Table1_1[[#This Row],[MntFishProducts]]+Table1_1[[#This Row],[MntSweetProducts]]+Table1_1[[#This Row],[MntGoldProds]]</f>
        <v>969</v>
      </c>
      <c r="AC1252">
        <f>Table1_1[[#This Row],[NumWebPurchases]]+Table1_1[[#This Row],[NumCatalogPurchases]]+Table1_1[[#This Row],[NumStorePurchases]]</f>
        <v>23</v>
      </c>
      <c r="AD1252">
        <f>ROUND(IF(Table1_1[[#This Row],[Total_Purchases]]=0,0,(Table1_1[[#This Row],[Total_Spend]]*(Table1_1[[#This Row],[NumWebPurchases]]/Table1_1[[#This Row],[Total_Purchases]]))),2)</f>
        <v>252.78</v>
      </c>
      <c r="AE1252">
        <f>ROUND(IF(Table1_1[[#This Row],[Total_Purchases]]=0,0,(Table1_1[[#This Row],[Total_Spend]]*(Table1_1[[#This Row],[NumStorePurchases]]/Table1_1[[#This Row],[Total_Purchases]]))),2)</f>
        <v>463.43</v>
      </c>
      <c r="AF1252">
        <f>ROUND(IF(Table1_1[[#This Row],[Total_Purchases]]=0,0,(Table1_1[[#This Row],[Total_Spend]]*(Table1_1[[#This Row],[NumCatalogPurchases]]/Table1_1[[#This Row],[Total_Purchases]]))),2)</f>
        <v>252.78</v>
      </c>
      <c r="AG12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52" s="6">
        <f ca="1">YEAR(TODAY())-B1252</f>
        <v>47</v>
      </c>
      <c r="AI12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52" t="s">
        <v>30</v>
      </c>
    </row>
    <row r="1253" spans="1:36" x14ac:dyDescent="0.3">
      <c r="A1253">
        <v>6177</v>
      </c>
      <c r="B1253">
        <v>1985</v>
      </c>
      <c r="C1253" t="s">
        <v>37</v>
      </c>
      <c r="D1253" t="s">
        <v>33</v>
      </c>
      <c r="E1253">
        <v>33454</v>
      </c>
      <c r="F1253">
        <v>1</v>
      </c>
      <c r="G1253">
        <v>0</v>
      </c>
      <c r="H1253" s="2" t="str">
        <f ca="1">TEXT(Table1_1[[#This Row],[Dt_Customer]],"yyyy-mm-dd")</f>
        <v>2013-05-08</v>
      </c>
      <c r="I1253">
        <v>32</v>
      </c>
      <c r="J1253">
        <v>76</v>
      </c>
      <c r="K1253">
        <v>10</v>
      </c>
      <c r="L1253">
        <v>56</v>
      </c>
      <c r="M1253">
        <v>3</v>
      </c>
      <c r="N1253">
        <v>1</v>
      </c>
      <c r="O1253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f>Table1_1[[#This Row],[MntWines]]+Table1_1[[#This Row],[MntFruits]]+Table1_1[[#This Row],[MntMeatProducts]]+Table1_1[[#This Row],[MntFishProducts]]+Table1_1[[#This Row],[MntSweetProducts]]+Table1_1[[#This Row],[MntGoldProds]]</f>
        <v>169</v>
      </c>
      <c r="AC1253">
        <f>Table1_1[[#This Row],[NumWebPurchases]]+Table1_1[[#This Row],[NumCatalogPurchases]]+Table1_1[[#This Row],[NumStorePurchases]]</f>
        <v>8</v>
      </c>
      <c r="AD1253">
        <f>ROUND(IF(Table1_1[[#This Row],[Total_Purchases]]=0,0,(Table1_1[[#This Row],[Total_Spend]]*(Table1_1[[#This Row],[NumWebPurchases]]/Table1_1[[#This Row],[Total_Purchases]]))),2)</f>
        <v>84.5</v>
      </c>
      <c r="AE1253">
        <f>ROUND(IF(Table1_1[[#This Row],[Total_Purchases]]=0,0,(Table1_1[[#This Row],[Total_Spend]]*(Table1_1[[#This Row],[NumStorePurchases]]/Table1_1[[#This Row],[Total_Purchases]]))),2)</f>
        <v>84.5</v>
      </c>
      <c r="AF1253">
        <f>ROUND(IF(Table1_1[[#This Row],[Total_Purchases]]=0,0,(Table1_1[[#This Row],[Total_Spend]]*(Table1_1[[#This Row],[NumCatalogPurchases]]/Table1_1[[#This Row],[Total_Purchases]]))),2)</f>
        <v>0</v>
      </c>
      <c r="AG12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53" s="6">
        <f ca="1">YEAR(TODAY())-B1253</f>
        <v>41</v>
      </c>
      <c r="AI12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53" t="s">
        <v>34</v>
      </c>
    </row>
    <row r="1254" spans="1:36" x14ac:dyDescent="0.3">
      <c r="A1254">
        <v>6181</v>
      </c>
      <c r="B1254">
        <v>1950</v>
      </c>
      <c r="C1254" t="s">
        <v>38</v>
      </c>
      <c r="D1254" t="s">
        <v>35</v>
      </c>
      <c r="E1254">
        <v>52203</v>
      </c>
      <c r="F1254">
        <v>0</v>
      </c>
      <c r="G1254">
        <v>0</v>
      </c>
      <c r="H1254" s="2" t="str">
        <f ca="1">TEXT(Table1_1[[#This Row],[Dt_Customer]],"yyyy-mm-dd")</f>
        <v>2012-07-31</v>
      </c>
      <c r="I1254">
        <v>36</v>
      </c>
      <c r="J1254">
        <v>488</v>
      </c>
      <c r="K1254">
        <v>21</v>
      </c>
      <c r="L1254">
        <v>238</v>
      </c>
      <c r="M1254">
        <v>56</v>
      </c>
      <c r="N1254">
        <v>108</v>
      </c>
      <c r="O1254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f>Table1_1[[#This Row],[MntWines]]+Table1_1[[#This Row],[MntFruits]]+Table1_1[[#This Row],[MntMeatProducts]]+Table1_1[[#This Row],[MntFishProducts]]+Table1_1[[#This Row],[MntSweetProducts]]+Table1_1[[#This Row],[MntGoldProds]]</f>
        <v>939</v>
      </c>
      <c r="AC1254">
        <f>Table1_1[[#This Row],[NumWebPurchases]]+Table1_1[[#This Row],[NumCatalogPurchases]]+Table1_1[[#This Row],[NumStorePurchases]]</f>
        <v>26</v>
      </c>
      <c r="AD1254">
        <f>ROUND(IF(Table1_1[[#This Row],[Total_Purchases]]=0,0,(Table1_1[[#This Row],[Total_Spend]]*(Table1_1[[#This Row],[NumWebPurchases]]/Table1_1[[#This Row],[Total_Purchases]]))),2)</f>
        <v>288.92</v>
      </c>
      <c r="AE1254">
        <f>ROUND(IF(Table1_1[[#This Row],[Total_Purchases]]=0,0,(Table1_1[[#This Row],[Total_Spend]]*(Table1_1[[#This Row],[NumStorePurchases]]/Table1_1[[#This Row],[Total_Purchases]]))),2)</f>
        <v>397.27</v>
      </c>
      <c r="AF1254">
        <f>ROUND(IF(Table1_1[[#This Row],[Total_Purchases]]=0,0,(Table1_1[[#This Row],[Total_Spend]]*(Table1_1[[#This Row],[NumCatalogPurchases]]/Table1_1[[#This Row],[Total_Purchases]]))),2)</f>
        <v>252.81</v>
      </c>
      <c r="AG12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54" s="6">
        <f ca="1">YEAR(TODAY())-B1254</f>
        <v>76</v>
      </c>
      <c r="AI12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54" t="s">
        <v>34</v>
      </c>
    </row>
    <row r="1255" spans="1:36" x14ac:dyDescent="0.3">
      <c r="A1255">
        <v>6182</v>
      </c>
      <c r="B1255">
        <v>1984</v>
      </c>
      <c r="C1255" t="s">
        <v>28</v>
      </c>
      <c r="D1255" t="s">
        <v>35</v>
      </c>
      <c r="E1255">
        <v>26646</v>
      </c>
      <c r="F1255">
        <v>1</v>
      </c>
      <c r="G1255">
        <v>0</v>
      </c>
      <c r="H1255" s="2" t="str">
        <f ca="1">TEXT(Table1_1[[#This Row],[Dt_Customer]],"yyyy-mm-dd")</f>
        <v>2014-02-10</v>
      </c>
      <c r="I1255">
        <v>26</v>
      </c>
      <c r="J1255">
        <v>11</v>
      </c>
      <c r="K1255">
        <v>4</v>
      </c>
      <c r="L1255">
        <v>20</v>
      </c>
      <c r="M1255">
        <v>10</v>
      </c>
      <c r="N1255">
        <v>3</v>
      </c>
      <c r="O1255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1255">
        <f>Table1_1[[#This Row],[NumWebPurchases]]+Table1_1[[#This Row],[NumCatalogPurchases]]+Table1_1[[#This Row],[NumStorePurchases]]</f>
        <v>6</v>
      </c>
      <c r="AD1255">
        <f>ROUND(IF(Table1_1[[#This Row],[Total_Purchases]]=0,0,(Table1_1[[#This Row],[Total_Spend]]*(Table1_1[[#This Row],[NumWebPurchases]]/Table1_1[[#This Row],[Total_Purchases]]))),2)</f>
        <v>17.670000000000002</v>
      </c>
      <c r="AE1255">
        <f>ROUND(IF(Table1_1[[#This Row],[Total_Purchases]]=0,0,(Table1_1[[#This Row],[Total_Spend]]*(Table1_1[[#This Row],[NumStorePurchases]]/Table1_1[[#This Row],[Total_Purchases]]))),2)</f>
        <v>35.33</v>
      </c>
      <c r="AF1255">
        <f>ROUND(IF(Table1_1[[#This Row],[Total_Purchases]]=0,0,(Table1_1[[#This Row],[Total_Spend]]*(Table1_1[[#This Row],[NumCatalogPurchases]]/Table1_1[[#This Row],[Total_Purchases]]))),2)</f>
        <v>0</v>
      </c>
      <c r="AG12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55" s="6">
        <f ca="1">YEAR(TODAY())-B1255</f>
        <v>42</v>
      </c>
      <c r="AI12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55" t="s">
        <v>34</v>
      </c>
    </row>
    <row r="1256" spans="1:36" x14ac:dyDescent="0.3">
      <c r="A1256">
        <v>6183</v>
      </c>
      <c r="B1256">
        <v>1962</v>
      </c>
      <c r="C1256" t="s">
        <v>41</v>
      </c>
      <c r="D1256" t="s">
        <v>33</v>
      </c>
      <c r="E1256">
        <v>58646</v>
      </c>
      <c r="F1256">
        <v>0</v>
      </c>
      <c r="G1256">
        <v>1</v>
      </c>
      <c r="H1256" s="2" t="str">
        <f ca="1">TEXT(Table1_1[[#This Row],[Dt_Customer]],"yyyy-mm-dd")</f>
        <v>2013-06-10</v>
      </c>
      <c r="I1256">
        <v>3</v>
      </c>
      <c r="J1256">
        <v>62</v>
      </c>
      <c r="K1256">
        <v>1</v>
      </c>
      <c r="L1256">
        <v>44</v>
      </c>
      <c r="M1256">
        <v>6</v>
      </c>
      <c r="N1256">
        <v>5</v>
      </c>
      <c r="O1256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f>Table1_1[[#This Row],[MntWines]]+Table1_1[[#This Row],[MntFruits]]+Table1_1[[#This Row],[MntMeatProducts]]+Table1_1[[#This Row],[MntFishProducts]]+Table1_1[[#This Row],[MntSweetProducts]]+Table1_1[[#This Row],[MntGoldProds]]</f>
        <v>140</v>
      </c>
      <c r="AC1256">
        <f>Table1_1[[#This Row],[NumWebPurchases]]+Table1_1[[#This Row],[NumCatalogPurchases]]+Table1_1[[#This Row],[NumStorePurchases]]</f>
        <v>7</v>
      </c>
      <c r="AD1256">
        <f>ROUND(IF(Table1_1[[#This Row],[Total_Purchases]]=0,0,(Table1_1[[#This Row],[Total_Spend]]*(Table1_1[[#This Row],[NumWebPurchases]]/Table1_1[[#This Row],[Total_Purchases]]))),2)</f>
        <v>40</v>
      </c>
      <c r="AE1256">
        <f>ROUND(IF(Table1_1[[#This Row],[Total_Purchases]]=0,0,(Table1_1[[#This Row],[Total_Spend]]*(Table1_1[[#This Row],[NumStorePurchases]]/Table1_1[[#This Row],[Total_Purchases]]))),2)</f>
        <v>80</v>
      </c>
      <c r="AF1256">
        <f>ROUND(IF(Table1_1[[#This Row],[Total_Purchases]]=0,0,(Table1_1[[#This Row],[Total_Spend]]*(Table1_1[[#This Row],[NumCatalogPurchases]]/Table1_1[[#This Row],[Total_Purchases]]))),2)</f>
        <v>20</v>
      </c>
      <c r="AG12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56" s="6">
        <f ca="1">YEAR(TODAY())-B1256</f>
        <v>64</v>
      </c>
      <c r="AI12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56" t="s">
        <v>39</v>
      </c>
    </row>
    <row r="1257" spans="1:36" x14ac:dyDescent="0.3">
      <c r="A1257">
        <v>6184</v>
      </c>
      <c r="B1257">
        <v>1969</v>
      </c>
      <c r="C1257" t="s">
        <v>37</v>
      </c>
      <c r="D1257" t="s">
        <v>33</v>
      </c>
      <c r="E1257">
        <v>68462</v>
      </c>
      <c r="F1257">
        <v>0</v>
      </c>
      <c r="G1257">
        <v>0</v>
      </c>
      <c r="H1257" s="2" t="str">
        <f ca="1">TEXT(Table1_1[[#This Row],[Dt_Customer]],"yyyy-mm-dd")</f>
        <v>2012-12-12</v>
      </c>
      <c r="I1257">
        <v>6</v>
      </c>
      <c r="J1257">
        <v>561</v>
      </c>
      <c r="K1257">
        <v>64</v>
      </c>
      <c r="L1257">
        <v>785</v>
      </c>
      <c r="M1257">
        <v>84</v>
      </c>
      <c r="N1257">
        <v>128</v>
      </c>
      <c r="O1257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f>Table1_1[[#This Row],[MntWines]]+Table1_1[[#This Row],[MntFruits]]+Table1_1[[#This Row],[MntMeatProducts]]+Table1_1[[#This Row],[MntFishProducts]]+Table1_1[[#This Row],[MntSweetProducts]]+Table1_1[[#This Row],[MntGoldProds]]</f>
        <v>1670</v>
      </c>
      <c r="AC1257">
        <f>Table1_1[[#This Row],[NumWebPurchases]]+Table1_1[[#This Row],[NumCatalogPurchases]]+Table1_1[[#This Row],[NumStorePurchases]]</f>
        <v>14</v>
      </c>
      <c r="AD1257">
        <f>ROUND(IF(Table1_1[[#This Row],[Total_Purchases]]=0,0,(Table1_1[[#This Row],[Total_Spend]]*(Table1_1[[#This Row],[NumWebPurchases]]/Table1_1[[#This Row],[Total_Purchases]]))),2)</f>
        <v>357.86</v>
      </c>
      <c r="AE1257">
        <f>ROUND(IF(Table1_1[[#This Row],[Total_Purchases]]=0,0,(Table1_1[[#This Row],[Total_Spend]]*(Table1_1[[#This Row],[NumStorePurchases]]/Table1_1[[#This Row],[Total_Purchases]]))),2)</f>
        <v>954.29</v>
      </c>
      <c r="AF1257">
        <f>ROUND(IF(Table1_1[[#This Row],[Total_Purchases]]=0,0,(Table1_1[[#This Row],[Total_Spend]]*(Table1_1[[#This Row],[NumCatalogPurchases]]/Table1_1[[#This Row],[Total_Purchases]]))),2)</f>
        <v>357.86</v>
      </c>
      <c r="AG12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57" s="6">
        <f ca="1">YEAR(TODAY())-B1257</f>
        <v>57</v>
      </c>
      <c r="AI12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57" t="s">
        <v>30</v>
      </c>
    </row>
    <row r="1258" spans="1:36" x14ac:dyDescent="0.3">
      <c r="A1258">
        <v>6197</v>
      </c>
      <c r="B1258">
        <v>1962</v>
      </c>
      <c r="C1258" t="s">
        <v>37</v>
      </c>
      <c r="D1258" t="s">
        <v>31</v>
      </c>
      <c r="E1258">
        <v>27238</v>
      </c>
      <c r="F1258">
        <v>1</v>
      </c>
      <c r="G1258">
        <v>1</v>
      </c>
      <c r="H1258" s="2" t="str">
        <f ca="1">TEXT(Table1_1[[#This Row],[Dt_Customer]],"yyyy-mm-dd")</f>
        <v>2013-04-20</v>
      </c>
      <c r="I1258">
        <v>39</v>
      </c>
      <c r="J1258">
        <v>37</v>
      </c>
      <c r="K1258">
        <v>0</v>
      </c>
      <c r="L1258">
        <v>17</v>
      </c>
      <c r="M1258">
        <v>0</v>
      </c>
      <c r="N1258">
        <v>0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258">
        <f>Table1_1[[#This Row],[NumWebPurchases]]+Table1_1[[#This Row],[NumCatalogPurchases]]+Table1_1[[#This Row],[NumStorePurchases]]</f>
        <v>6</v>
      </c>
      <c r="AD1258">
        <f>ROUND(IF(Table1_1[[#This Row],[Total_Purchases]]=0,0,(Table1_1[[#This Row],[Total_Spend]]*(Table1_1[[#This Row],[NumWebPurchases]]/Table1_1[[#This Row],[Total_Purchases]]))),2)</f>
        <v>28.5</v>
      </c>
      <c r="AE1258">
        <f>ROUND(IF(Table1_1[[#This Row],[Total_Purchases]]=0,0,(Table1_1[[#This Row],[Total_Spend]]*(Table1_1[[#This Row],[NumStorePurchases]]/Table1_1[[#This Row],[Total_Purchases]]))),2)</f>
        <v>28.5</v>
      </c>
      <c r="AF1258">
        <f>ROUND(IF(Table1_1[[#This Row],[Total_Purchases]]=0,0,(Table1_1[[#This Row],[Total_Spend]]*(Table1_1[[#This Row],[NumCatalogPurchases]]/Table1_1[[#This Row],[Total_Purchases]]))),2)</f>
        <v>0</v>
      </c>
      <c r="AG12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58" s="6">
        <f ca="1">YEAR(TODAY())-B1258</f>
        <v>64</v>
      </c>
      <c r="AI12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58" t="s">
        <v>30</v>
      </c>
    </row>
    <row r="1259" spans="1:36" x14ac:dyDescent="0.3">
      <c r="A1259">
        <v>6200</v>
      </c>
      <c r="B1259">
        <v>1951</v>
      </c>
      <c r="C1259" t="s">
        <v>28</v>
      </c>
      <c r="D1259" t="s">
        <v>33</v>
      </c>
      <c r="E1259">
        <v>75903</v>
      </c>
      <c r="F1259">
        <v>0</v>
      </c>
      <c r="G1259">
        <v>1</v>
      </c>
      <c r="H1259" s="2" t="str">
        <f ca="1">TEXT(Table1_1[[#This Row],[Dt_Customer]],"yyyy-mm-dd")</f>
        <v>2013-04-08</v>
      </c>
      <c r="I1259">
        <v>50</v>
      </c>
      <c r="J1259">
        <v>340</v>
      </c>
      <c r="K1259">
        <v>108</v>
      </c>
      <c r="L1259">
        <v>185</v>
      </c>
      <c r="M1259">
        <v>130</v>
      </c>
      <c r="N1259">
        <v>38</v>
      </c>
      <c r="O1259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f>Table1_1[[#This Row],[MntWines]]+Table1_1[[#This Row],[MntFruits]]+Table1_1[[#This Row],[MntMeatProducts]]+Table1_1[[#This Row],[MntFishProducts]]+Table1_1[[#This Row],[MntSweetProducts]]+Table1_1[[#This Row],[MntGoldProds]]</f>
        <v>901</v>
      </c>
      <c r="AC1259">
        <f>Table1_1[[#This Row],[NumWebPurchases]]+Table1_1[[#This Row],[NumCatalogPurchases]]+Table1_1[[#This Row],[NumStorePurchases]]</f>
        <v>21</v>
      </c>
      <c r="AD1259">
        <f>ROUND(IF(Table1_1[[#This Row],[Total_Purchases]]=0,0,(Table1_1[[#This Row],[Total_Spend]]*(Table1_1[[#This Row],[NumWebPurchases]]/Table1_1[[#This Row],[Total_Purchases]]))),2)</f>
        <v>257.43</v>
      </c>
      <c r="AE1259">
        <f>ROUND(IF(Table1_1[[#This Row],[Total_Purchases]]=0,0,(Table1_1[[#This Row],[Total_Spend]]*(Table1_1[[#This Row],[NumStorePurchases]]/Table1_1[[#This Row],[Total_Purchases]]))),2)</f>
        <v>386.14</v>
      </c>
      <c r="AF1259">
        <f>ROUND(IF(Table1_1[[#This Row],[Total_Purchases]]=0,0,(Table1_1[[#This Row],[Total_Spend]]*(Table1_1[[#This Row],[NumCatalogPurchases]]/Table1_1[[#This Row],[Total_Purchases]]))),2)</f>
        <v>257.43</v>
      </c>
      <c r="AG12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59" s="6">
        <f ca="1">YEAR(TODAY())-B1259</f>
        <v>75</v>
      </c>
      <c r="AI12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59" t="s">
        <v>30</v>
      </c>
    </row>
    <row r="1260" spans="1:36" x14ac:dyDescent="0.3">
      <c r="A1260">
        <v>6201</v>
      </c>
      <c r="B1260">
        <v>1978</v>
      </c>
      <c r="C1260" t="s">
        <v>28</v>
      </c>
      <c r="D1260" t="s">
        <v>31</v>
      </c>
      <c r="E1260">
        <v>38643</v>
      </c>
      <c r="F1260">
        <v>1</v>
      </c>
      <c r="G1260">
        <v>1</v>
      </c>
      <c r="H1260" s="2" t="str">
        <f ca="1">TEXT(Table1_1[[#This Row],[Dt_Customer]],"yyyy-mm-dd")</f>
        <v>2013-11-29</v>
      </c>
      <c r="I1260">
        <v>45</v>
      </c>
      <c r="J1260">
        <v>22</v>
      </c>
      <c r="K1260">
        <v>2</v>
      </c>
      <c r="L1260">
        <v>14</v>
      </c>
      <c r="M1260">
        <v>0</v>
      </c>
      <c r="N1260">
        <v>1</v>
      </c>
      <c r="O1260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1260">
        <f>Table1_1[[#This Row],[NumWebPurchases]]+Table1_1[[#This Row],[NumCatalogPurchases]]+Table1_1[[#This Row],[NumStorePurchases]]</f>
        <v>5</v>
      </c>
      <c r="AD1260">
        <f>ROUND(IF(Table1_1[[#This Row],[Total_Purchases]]=0,0,(Table1_1[[#This Row],[Total_Spend]]*(Table1_1[[#This Row],[NumWebPurchases]]/Table1_1[[#This Row],[Total_Purchases]]))),2)</f>
        <v>19.600000000000001</v>
      </c>
      <c r="AE1260">
        <f>ROUND(IF(Table1_1[[#This Row],[Total_Purchases]]=0,0,(Table1_1[[#This Row],[Total_Spend]]*(Table1_1[[#This Row],[NumStorePurchases]]/Table1_1[[#This Row],[Total_Purchases]]))),2)</f>
        <v>29.4</v>
      </c>
      <c r="AF1260">
        <f>ROUND(IF(Table1_1[[#This Row],[Total_Purchases]]=0,0,(Table1_1[[#This Row],[Total_Spend]]*(Table1_1[[#This Row],[NumCatalogPurchases]]/Table1_1[[#This Row],[Total_Purchases]]))),2)</f>
        <v>0</v>
      </c>
      <c r="AG12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0" s="6">
        <f ca="1">YEAR(TODAY())-B1260</f>
        <v>48</v>
      </c>
      <c r="AI12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60" t="s">
        <v>30</v>
      </c>
    </row>
    <row r="1261" spans="1:36" x14ac:dyDescent="0.3">
      <c r="A1261">
        <v>6202</v>
      </c>
      <c r="B1261">
        <v>1960</v>
      </c>
      <c r="C1261" t="s">
        <v>28</v>
      </c>
      <c r="D1261" t="s">
        <v>35</v>
      </c>
      <c r="E1261">
        <v>63381</v>
      </c>
      <c r="F1261">
        <v>0</v>
      </c>
      <c r="G1261">
        <v>1</v>
      </c>
      <c r="H1261" s="2" t="str">
        <f ca="1">TEXT(Table1_1[[#This Row],[Dt_Customer]],"yyyy-mm-dd")</f>
        <v>2012-10-05</v>
      </c>
      <c r="I1261">
        <v>78</v>
      </c>
      <c r="J1261">
        <v>571</v>
      </c>
      <c r="K1261">
        <v>50</v>
      </c>
      <c r="L1261">
        <v>142</v>
      </c>
      <c r="M1261">
        <v>33</v>
      </c>
      <c r="N1261">
        <v>50</v>
      </c>
      <c r="O1261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f>Table1_1[[#This Row],[MntWines]]+Table1_1[[#This Row],[MntFruits]]+Table1_1[[#This Row],[MntMeatProducts]]+Table1_1[[#This Row],[MntFishProducts]]+Table1_1[[#This Row],[MntSweetProducts]]+Table1_1[[#This Row],[MntGoldProds]]</f>
        <v>1005</v>
      </c>
      <c r="AC1261">
        <f>Table1_1[[#This Row],[NumWebPurchases]]+Table1_1[[#This Row],[NumCatalogPurchases]]+Table1_1[[#This Row],[NumStorePurchases]]</f>
        <v>22</v>
      </c>
      <c r="AD1261">
        <f>ROUND(IF(Table1_1[[#This Row],[Total_Purchases]]=0,0,(Table1_1[[#This Row],[Total_Spend]]*(Table1_1[[#This Row],[NumWebPurchases]]/Table1_1[[#This Row],[Total_Purchases]]))),2)</f>
        <v>182.73</v>
      </c>
      <c r="AE1261">
        <f>ROUND(IF(Table1_1[[#This Row],[Total_Purchases]]=0,0,(Table1_1[[#This Row],[Total_Spend]]*(Table1_1[[#This Row],[NumStorePurchases]]/Table1_1[[#This Row],[Total_Purchases]]))),2)</f>
        <v>593.86</v>
      </c>
      <c r="AF1261">
        <f>ROUND(IF(Table1_1[[#This Row],[Total_Purchases]]=0,0,(Table1_1[[#This Row],[Total_Spend]]*(Table1_1[[#This Row],[NumCatalogPurchases]]/Table1_1[[#This Row],[Total_Purchases]]))),2)</f>
        <v>228.41</v>
      </c>
      <c r="AG12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61" s="6">
        <f ca="1">YEAR(TODAY())-B1261</f>
        <v>66</v>
      </c>
      <c r="AI12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61" t="s">
        <v>30</v>
      </c>
    </row>
    <row r="1262" spans="1:36" x14ac:dyDescent="0.3">
      <c r="A1262">
        <v>6203</v>
      </c>
      <c r="B1262">
        <v>1947</v>
      </c>
      <c r="C1262" t="s">
        <v>28</v>
      </c>
      <c r="D1262" t="s">
        <v>35</v>
      </c>
      <c r="E1262">
        <v>74485</v>
      </c>
      <c r="F1262">
        <v>0</v>
      </c>
      <c r="G1262">
        <v>0</v>
      </c>
      <c r="H1262" s="2" t="str">
        <f ca="1">TEXT(Table1_1[[#This Row],[Dt_Customer]],"yyyy-mm-dd")</f>
        <v>2013-08-24</v>
      </c>
      <c r="I1262">
        <v>58</v>
      </c>
      <c r="J1262">
        <v>499</v>
      </c>
      <c r="K1262">
        <v>149</v>
      </c>
      <c r="L1262">
        <v>815</v>
      </c>
      <c r="M1262">
        <v>173</v>
      </c>
      <c r="N1262">
        <v>49</v>
      </c>
      <c r="O126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f>Table1_1[[#This Row],[MntWines]]+Table1_1[[#This Row],[MntFruits]]+Table1_1[[#This Row],[MntMeatProducts]]+Table1_1[[#This Row],[MntFishProducts]]+Table1_1[[#This Row],[MntSweetProducts]]+Table1_1[[#This Row],[MntGoldProds]]</f>
        <v>1734</v>
      </c>
      <c r="AC1262">
        <f>Table1_1[[#This Row],[NumWebPurchases]]+Table1_1[[#This Row],[NumCatalogPurchases]]+Table1_1[[#This Row],[NumStorePurchases]]</f>
        <v>25</v>
      </c>
      <c r="AD1262">
        <f>ROUND(IF(Table1_1[[#This Row],[Total_Purchases]]=0,0,(Table1_1[[#This Row],[Total_Spend]]*(Table1_1[[#This Row],[NumWebPurchases]]/Table1_1[[#This Row],[Total_Purchases]]))),2)</f>
        <v>416.16</v>
      </c>
      <c r="AE1262">
        <f>ROUND(IF(Table1_1[[#This Row],[Total_Purchases]]=0,0,(Table1_1[[#This Row],[Total_Spend]]*(Table1_1[[#This Row],[NumStorePurchases]]/Table1_1[[#This Row],[Total_Purchases]]))),2)</f>
        <v>832.32</v>
      </c>
      <c r="AF1262">
        <f>ROUND(IF(Table1_1[[#This Row],[Total_Purchases]]=0,0,(Table1_1[[#This Row],[Total_Spend]]*(Table1_1[[#This Row],[NumCatalogPurchases]]/Table1_1[[#This Row],[Total_Purchases]]))),2)</f>
        <v>485.52</v>
      </c>
      <c r="AG12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62" s="6">
        <f ca="1">YEAR(TODAY())-B1262</f>
        <v>79</v>
      </c>
      <c r="AI12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62" t="s">
        <v>30</v>
      </c>
    </row>
    <row r="1263" spans="1:36" x14ac:dyDescent="0.3">
      <c r="A1263">
        <v>6205</v>
      </c>
      <c r="B1263">
        <v>1967</v>
      </c>
      <c r="C1263" t="s">
        <v>41</v>
      </c>
      <c r="D1263" t="s">
        <v>31</v>
      </c>
      <c r="E1263">
        <v>32557</v>
      </c>
      <c r="F1263">
        <v>1</v>
      </c>
      <c r="G1263">
        <v>0</v>
      </c>
      <c r="H1263" s="2" t="str">
        <f ca="1">TEXT(Table1_1[[#This Row],[Dt_Customer]],"yyyy-mm-dd")</f>
        <v>2014-02-24</v>
      </c>
      <c r="I1263">
        <v>13</v>
      </c>
      <c r="J1263">
        <v>34</v>
      </c>
      <c r="K1263">
        <v>3</v>
      </c>
      <c r="L1263">
        <v>29</v>
      </c>
      <c r="M1263">
        <v>0</v>
      </c>
      <c r="N1263">
        <v>4</v>
      </c>
      <c r="O1263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f>Table1_1[[#This Row],[MntWines]]+Table1_1[[#This Row],[MntFruits]]+Table1_1[[#This Row],[MntMeatProducts]]+Table1_1[[#This Row],[MntFishProducts]]+Table1_1[[#This Row],[MntSweetProducts]]+Table1_1[[#This Row],[MntGoldProds]]</f>
        <v>80</v>
      </c>
      <c r="AC1263">
        <f>Table1_1[[#This Row],[NumWebPurchases]]+Table1_1[[#This Row],[NumCatalogPurchases]]+Table1_1[[#This Row],[NumStorePurchases]]</f>
        <v>6</v>
      </c>
      <c r="AD1263">
        <f>ROUND(IF(Table1_1[[#This Row],[Total_Purchases]]=0,0,(Table1_1[[#This Row],[Total_Spend]]*(Table1_1[[#This Row],[NumWebPurchases]]/Table1_1[[#This Row],[Total_Purchases]]))),2)</f>
        <v>26.67</v>
      </c>
      <c r="AE1263">
        <f>ROUND(IF(Table1_1[[#This Row],[Total_Purchases]]=0,0,(Table1_1[[#This Row],[Total_Spend]]*(Table1_1[[#This Row],[NumStorePurchases]]/Table1_1[[#This Row],[Total_Purchases]]))),2)</f>
        <v>40</v>
      </c>
      <c r="AF1263">
        <f>ROUND(IF(Table1_1[[#This Row],[Total_Purchases]]=0,0,(Table1_1[[#This Row],[Total_Spend]]*(Table1_1[[#This Row],[NumCatalogPurchases]]/Table1_1[[#This Row],[Total_Purchases]]))),2)</f>
        <v>13.33</v>
      </c>
      <c r="AG12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3" s="6">
        <f ca="1">YEAR(TODAY())-B1263</f>
        <v>59</v>
      </c>
      <c r="AI12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63" t="s">
        <v>32</v>
      </c>
    </row>
    <row r="1264" spans="1:36" x14ac:dyDescent="0.3">
      <c r="A1264">
        <v>6211</v>
      </c>
      <c r="B1264">
        <v>1976</v>
      </c>
      <c r="C1264" t="s">
        <v>37</v>
      </c>
      <c r="D1264" t="s">
        <v>35</v>
      </c>
      <c r="E1264">
        <v>37395</v>
      </c>
      <c r="F1264">
        <v>1</v>
      </c>
      <c r="G1264">
        <v>0</v>
      </c>
      <c r="H1264" s="2" t="str">
        <f ca="1">TEXT(Table1_1[[#This Row],[Dt_Customer]],"yyyy-mm-dd")</f>
        <v>2014-05-02</v>
      </c>
      <c r="I1264">
        <v>47</v>
      </c>
      <c r="J1264">
        <v>18</v>
      </c>
      <c r="K1264">
        <v>0</v>
      </c>
      <c r="L1264">
        <v>9</v>
      </c>
      <c r="M1264">
        <v>0</v>
      </c>
      <c r="N1264">
        <v>1</v>
      </c>
      <c r="O1264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1264">
        <f>Table1_1[[#This Row],[NumWebPurchases]]+Table1_1[[#This Row],[NumCatalogPurchases]]+Table1_1[[#This Row],[NumStorePurchases]]</f>
        <v>4</v>
      </c>
      <c r="AD1264">
        <f>ROUND(IF(Table1_1[[#This Row],[Total_Purchases]]=0,0,(Table1_1[[#This Row],[Total_Spend]]*(Table1_1[[#This Row],[NumWebPurchases]]/Table1_1[[#This Row],[Total_Purchases]]))),2)</f>
        <v>9.75</v>
      </c>
      <c r="AE1264">
        <f>ROUND(IF(Table1_1[[#This Row],[Total_Purchases]]=0,0,(Table1_1[[#This Row],[Total_Spend]]*(Table1_1[[#This Row],[NumStorePurchases]]/Table1_1[[#This Row],[Total_Purchases]]))),2)</f>
        <v>29.25</v>
      </c>
      <c r="AF1264">
        <f>ROUND(IF(Table1_1[[#This Row],[Total_Purchases]]=0,0,(Table1_1[[#This Row],[Total_Spend]]*(Table1_1[[#This Row],[NumCatalogPurchases]]/Table1_1[[#This Row],[Total_Purchases]]))),2)</f>
        <v>0</v>
      </c>
      <c r="AG12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4" s="6">
        <f ca="1">YEAR(TODAY())-B1264</f>
        <v>50</v>
      </c>
      <c r="AI12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64" t="s">
        <v>30</v>
      </c>
    </row>
    <row r="1265" spans="1:36" x14ac:dyDescent="0.3">
      <c r="A1265">
        <v>6214</v>
      </c>
      <c r="B1265">
        <v>1982</v>
      </c>
      <c r="C1265" t="s">
        <v>41</v>
      </c>
      <c r="D1265" t="s">
        <v>33</v>
      </c>
      <c r="E1265">
        <v>43815</v>
      </c>
      <c r="F1265">
        <v>1</v>
      </c>
      <c r="G1265">
        <v>0</v>
      </c>
      <c r="H1265" s="2" t="str">
        <f ca="1">TEXT(Table1_1[[#This Row],[Dt_Customer]],"yyyy-mm-dd")</f>
        <v>2013-04-05</v>
      </c>
      <c r="I1265">
        <v>53</v>
      </c>
      <c r="J1265">
        <v>14</v>
      </c>
      <c r="K1265">
        <v>10</v>
      </c>
      <c r="L1265">
        <v>29</v>
      </c>
      <c r="M1265">
        <v>4</v>
      </c>
      <c r="N1265">
        <v>7</v>
      </c>
      <c r="O1265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>Table1_1[[#This Row],[MntWines]]+Table1_1[[#This Row],[MntFruits]]+Table1_1[[#This Row],[MntMeatProducts]]+Table1_1[[#This Row],[MntFishProducts]]+Table1_1[[#This Row],[MntSweetProducts]]+Table1_1[[#This Row],[MntGoldProds]]</f>
        <v>79</v>
      </c>
      <c r="AC1265">
        <f>Table1_1[[#This Row],[NumWebPurchases]]+Table1_1[[#This Row],[NumCatalogPurchases]]+Table1_1[[#This Row],[NumStorePurchases]]</f>
        <v>5</v>
      </c>
      <c r="AD1265">
        <f>ROUND(IF(Table1_1[[#This Row],[Total_Purchases]]=0,0,(Table1_1[[#This Row],[Total_Spend]]*(Table1_1[[#This Row],[NumWebPurchases]]/Table1_1[[#This Row],[Total_Purchases]]))),2)</f>
        <v>31.6</v>
      </c>
      <c r="AE1265">
        <f>ROUND(IF(Table1_1[[#This Row],[Total_Purchases]]=0,0,(Table1_1[[#This Row],[Total_Spend]]*(Table1_1[[#This Row],[NumStorePurchases]]/Table1_1[[#This Row],[Total_Purchases]]))),2)</f>
        <v>47.4</v>
      </c>
      <c r="AF1265">
        <f>ROUND(IF(Table1_1[[#This Row],[Total_Purchases]]=0,0,(Table1_1[[#This Row],[Total_Spend]]*(Table1_1[[#This Row],[NumCatalogPurchases]]/Table1_1[[#This Row],[Total_Purchases]]))),2)</f>
        <v>0</v>
      </c>
      <c r="AG12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5" s="6">
        <f ca="1">YEAR(TODAY())-B1265</f>
        <v>44</v>
      </c>
      <c r="AI12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65" t="s">
        <v>30</v>
      </c>
    </row>
    <row r="1266" spans="1:36" x14ac:dyDescent="0.3">
      <c r="A1266">
        <v>6215</v>
      </c>
      <c r="B1266">
        <v>1977</v>
      </c>
      <c r="C1266" t="s">
        <v>28</v>
      </c>
      <c r="D1266" t="s">
        <v>33</v>
      </c>
      <c r="E1266">
        <v>31353</v>
      </c>
      <c r="F1266">
        <v>1</v>
      </c>
      <c r="G1266">
        <v>1</v>
      </c>
      <c r="H1266" s="2" t="str">
        <f ca="1">TEXT(Table1_1[[#This Row],[Dt_Customer]],"yyyy-mm-dd")</f>
        <v>2013-12-29</v>
      </c>
      <c r="I1266">
        <v>24</v>
      </c>
      <c r="J1266">
        <v>10</v>
      </c>
      <c r="K1266">
        <v>0</v>
      </c>
      <c r="L1266">
        <v>10</v>
      </c>
      <c r="M1266">
        <v>3</v>
      </c>
      <c r="N1266">
        <v>1</v>
      </c>
      <c r="O1266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1266">
        <f>Table1_1[[#This Row],[NumWebPurchases]]+Table1_1[[#This Row],[NumCatalogPurchases]]+Table1_1[[#This Row],[NumStorePurchases]]</f>
        <v>4</v>
      </c>
      <c r="AD1266">
        <f>ROUND(IF(Table1_1[[#This Row],[Total_Purchases]]=0,0,(Table1_1[[#This Row],[Total_Spend]]*(Table1_1[[#This Row],[NumWebPurchases]]/Table1_1[[#This Row],[Total_Purchases]]))),2)</f>
        <v>7.75</v>
      </c>
      <c r="AE1266">
        <f>ROUND(IF(Table1_1[[#This Row],[Total_Purchases]]=0,0,(Table1_1[[#This Row],[Total_Spend]]*(Table1_1[[#This Row],[NumStorePurchases]]/Table1_1[[#This Row],[Total_Purchases]]))),2)</f>
        <v>15.5</v>
      </c>
      <c r="AF1266">
        <f>ROUND(IF(Table1_1[[#This Row],[Total_Purchases]]=0,0,(Table1_1[[#This Row],[Total_Spend]]*(Table1_1[[#This Row],[NumCatalogPurchases]]/Table1_1[[#This Row],[Total_Purchases]]))),2)</f>
        <v>7.75</v>
      </c>
      <c r="AG12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6" s="6">
        <f ca="1">YEAR(TODAY())-B1266</f>
        <v>49</v>
      </c>
      <c r="AI12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66" t="s">
        <v>43</v>
      </c>
    </row>
    <row r="1267" spans="1:36" x14ac:dyDescent="0.3">
      <c r="A1267">
        <v>6218</v>
      </c>
      <c r="B1267">
        <v>1965</v>
      </c>
      <c r="C1267" t="s">
        <v>28</v>
      </c>
      <c r="D1267" t="s">
        <v>33</v>
      </c>
      <c r="E1267">
        <v>59594</v>
      </c>
      <c r="F1267">
        <v>0</v>
      </c>
      <c r="G1267">
        <v>1</v>
      </c>
      <c r="H1267" s="2" t="str">
        <f ca="1">TEXT(Table1_1[[#This Row],[Dt_Customer]],"yyyy-mm-dd")</f>
        <v>2012-10-20</v>
      </c>
      <c r="I1267">
        <v>74</v>
      </c>
      <c r="J1267">
        <v>457</v>
      </c>
      <c r="K1267">
        <v>4</v>
      </c>
      <c r="L1267">
        <v>29</v>
      </c>
      <c r="M1267">
        <v>0</v>
      </c>
      <c r="N1267">
        <v>0</v>
      </c>
      <c r="O1267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>Table1_1[[#This Row],[MntWines]]+Table1_1[[#This Row],[MntFruits]]+Table1_1[[#This Row],[MntMeatProducts]]+Table1_1[[#This Row],[MntFishProducts]]+Table1_1[[#This Row],[MntSweetProducts]]+Table1_1[[#This Row],[MntGoldProds]]</f>
        <v>499</v>
      </c>
      <c r="AC1267">
        <f>Table1_1[[#This Row],[NumWebPurchases]]+Table1_1[[#This Row],[NumCatalogPurchases]]+Table1_1[[#This Row],[NumStorePurchases]]</f>
        <v>16</v>
      </c>
      <c r="AD1267">
        <f>ROUND(IF(Table1_1[[#This Row],[Total_Purchases]]=0,0,(Table1_1[[#This Row],[Total_Spend]]*(Table1_1[[#This Row],[NumWebPurchases]]/Table1_1[[#This Row],[Total_Purchases]]))),2)</f>
        <v>249.5</v>
      </c>
      <c r="AE1267">
        <f>ROUND(IF(Table1_1[[#This Row],[Total_Purchases]]=0,0,(Table1_1[[#This Row],[Total_Spend]]*(Table1_1[[#This Row],[NumStorePurchases]]/Table1_1[[#This Row],[Total_Purchases]]))),2)</f>
        <v>218.31</v>
      </c>
      <c r="AF1267">
        <f>ROUND(IF(Table1_1[[#This Row],[Total_Purchases]]=0,0,(Table1_1[[#This Row],[Total_Spend]]*(Table1_1[[#This Row],[NumCatalogPurchases]]/Table1_1[[#This Row],[Total_Purchases]]))),2)</f>
        <v>31.19</v>
      </c>
      <c r="AG12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67" s="6">
        <f ca="1">YEAR(TODAY())-B1267</f>
        <v>61</v>
      </c>
      <c r="AI12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67" t="s">
        <v>30</v>
      </c>
    </row>
    <row r="1268" spans="1:36" x14ac:dyDescent="0.3">
      <c r="A1268">
        <v>6222</v>
      </c>
      <c r="B1268">
        <v>1967</v>
      </c>
      <c r="C1268" t="s">
        <v>28</v>
      </c>
      <c r="D1268" t="s">
        <v>33</v>
      </c>
      <c r="E1268">
        <v>22574</v>
      </c>
      <c r="F1268">
        <v>2</v>
      </c>
      <c r="G1268">
        <v>1</v>
      </c>
      <c r="H1268" s="2" t="str">
        <f ca="1">TEXT(Table1_1[[#This Row],[Dt_Customer]],"yyyy-mm-dd")</f>
        <v>2013-10-28</v>
      </c>
      <c r="I1268">
        <v>28</v>
      </c>
      <c r="J1268">
        <v>25</v>
      </c>
      <c r="K1268">
        <v>0</v>
      </c>
      <c r="L1268">
        <v>8</v>
      </c>
      <c r="M1268">
        <v>2</v>
      </c>
      <c r="N1268">
        <v>0</v>
      </c>
      <c r="O1268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268">
        <f>Table1_1[[#This Row],[NumWebPurchases]]+Table1_1[[#This Row],[NumCatalogPurchases]]+Table1_1[[#This Row],[NumStorePurchases]]</f>
        <v>5</v>
      </c>
      <c r="AD1268">
        <f>ROUND(IF(Table1_1[[#This Row],[Total_Purchases]]=0,0,(Table1_1[[#This Row],[Total_Spend]]*(Table1_1[[#This Row],[NumWebPurchases]]/Table1_1[[#This Row],[Total_Purchases]]))),2)</f>
        <v>14.8</v>
      </c>
      <c r="AE1268">
        <f>ROUND(IF(Table1_1[[#This Row],[Total_Purchases]]=0,0,(Table1_1[[#This Row],[Total_Spend]]*(Table1_1[[#This Row],[NumStorePurchases]]/Table1_1[[#This Row],[Total_Purchases]]))),2)</f>
        <v>22.2</v>
      </c>
      <c r="AF1268">
        <f>ROUND(IF(Table1_1[[#This Row],[Total_Purchases]]=0,0,(Table1_1[[#This Row],[Total_Spend]]*(Table1_1[[#This Row],[NumCatalogPurchases]]/Table1_1[[#This Row],[Total_Purchases]]))),2)</f>
        <v>0</v>
      </c>
      <c r="AG12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8" s="6">
        <f ca="1">YEAR(TODAY())-B1268</f>
        <v>59</v>
      </c>
      <c r="AI12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68" t="s">
        <v>30</v>
      </c>
    </row>
    <row r="1269" spans="1:36" x14ac:dyDescent="0.3">
      <c r="A1269">
        <v>6230</v>
      </c>
      <c r="B1269">
        <v>1971</v>
      </c>
      <c r="C1269" t="s">
        <v>28</v>
      </c>
      <c r="D1269" t="s">
        <v>29</v>
      </c>
      <c r="E1269">
        <v>44421</v>
      </c>
      <c r="F1269">
        <v>1</v>
      </c>
      <c r="G1269">
        <v>1</v>
      </c>
      <c r="H1269" s="2" t="str">
        <f ca="1">TEXT(Table1_1[[#This Row],[Dt_Customer]],"yyyy-mm-dd")</f>
        <v>2013-02-15</v>
      </c>
      <c r="I1269">
        <v>53</v>
      </c>
      <c r="J1269">
        <v>110</v>
      </c>
      <c r="K1269">
        <v>5</v>
      </c>
      <c r="L1269">
        <v>59</v>
      </c>
      <c r="M1269">
        <v>7</v>
      </c>
      <c r="N1269">
        <v>1</v>
      </c>
      <c r="O1269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f>Table1_1[[#This Row],[MntWines]]+Table1_1[[#This Row],[MntFruits]]+Table1_1[[#This Row],[MntMeatProducts]]+Table1_1[[#This Row],[MntFishProducts]]+Table1_1[[#This Row],[MntSweetProducts]]+Table1_1[[#This Row],[MntGoldProds]]</f>
        <v>189</v>
      </c>
      <c r="AC1269">
        <f>Table1_1[[#This Row],[NumWebPurchases]]+Table1_1[[#This Row],[NumCatalogPurchases]]+Table1_1[[#This Row],[NumStorePurchases]]</f>
        <v>9</v>
      </c>
      <c r="AD1269">
        <f>ROUND(IF(Table1_1[[#This Row],[Total_Purchases]]=0,0,(Table1_1[[#This Row],[Total_Spend]]*(Table1_1[[#This Row],[NumWebPurchases]]/Table1_1[[#This Row],[Total_Purchases]]))),2)</f>
        <v>105</v>
      </c>
      <c r="AE1269">
        <f>ROUND(IF(Table1_1[[#This Row],[Total_Purchases]]=0,0,(Table1_1[[#This Row],[Total_Spend]]*(Table1_1[[#This Row],[NumStorePurchases]]/Table1_1[[#This Row],[Total_Purchases]]))),2)</f>
        <v>84</v>
      </c>
      <c r="AF1269">
        <f>ROUND(IF(Table1_1[[#This Row],[Total_Purchases]]=0,0,(Table1_1[[#This Row],[Total_Spend]]*(Table1_1[[#This Row],[NumCatalogPurchases]]/Table1_1[[#This Row],[Total_Purchases]]))),2)</f>
        <v>0</v>
      </c>
      <c r="AG12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69" s="6">
        <f ca="1">YEAR(TODAY())-B1269</f>
        <v>55</v>
      </c>
      <c r="AI12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69" t="s">
        <v>30</v>
      </c>
    </row>
    <row r="1270" spans="1:36" x14ac:dyDescent="0.3">
      <c r="A1270">
        <v>6233</v>
      </c>
      <c r="B1270">
        <v>1976</v>
      </c>
      <c r="C1270" t="s">
        <v>28</v>
      </c>
      <c r="D1270" t="s">
        <v>33</v>
      </c>
      <c r="E1270">
        <v>65991</v>
      </c>
      <c r="F1270">
        <v>0</v>
      </c>
      <c r="G1270">
        <v>1</v>
      </c>
      <c r="H1270" s="2" t="str">
        <f ca="1">TEXT(Table1_1[[#This Row],[Dt_Customer]],"yyyy-mm-dd")</f>
        <v>2012-09-07</v>
      </c>
      <c r="I1270">
        <v>21</v>
      </c>
      <c r="J1270">
        <v>507</v>
      </c>
      <c r="K1270">
        <v>19</v>
      </c>
      <c r="L1270">
        <v>364</v>
      </c>
      <c r="M1270">
        <v>25</v>
      </c>
      <c r="N1270">
        <v>47</v>
      </c>
      <c r="O1270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f>Table1_1[[#This Row],[MntWines]]+Table1_1[[#This Row],[MntFruits]]+Table1_1[[#This Row],[MntMeatProducts]]+Table1_1[[#This Row],[MntFishProducts]]+Table1_1[[#This Row],[MntSweetProducts]]+Table1_1[[#This Row],[MntGoldProds]]</f>
        <v>971</v>
      </c>
      <c r="AC1270">
        <f>Table1_1[[#This Row],[NumWebPurchases]]+Table1_1[[#This Row],[NumCatalogPurchases]]+Table1_1[[#This Row],[NumStorePurchases]]</f>
        <v>24</v>
      </c>
      <c r="AD1270">
        <f>ROUND(IF(Table1_1[[#This Row],[Total_Purchases]]=0,0,(Table1_1[[#This Row],[Total_Spend]]*(Table1_1[[#This Row],[NumWebPurchases]]/Table1_1[[#This Row],[Total_Purchases]]))),2)</f>
        <v>364.13</v>
      </c>
      <c r="AE1270">
        <f>ROUND(IF(Table1_1[[#This Row],[Total_Purchases]]=0,0,(Table1_1[[#This Row],[Total_Spend]]*(Table1_1[[#This Row],[NumStorePurchases]]/Table1_1[[#This Row],[Total_Purchases]]))),2)</f>
        <v>404.58</v>
      </c>
      <c r="AF1270">
        <f>ROUND(IF(Table1_1[[#This Row],[Total_Purchases]]=0,0,(Table1_1[[#This Row],[Total_Spend]]*(Table1_1[[#This Row],[NumCatalogPurchases]]/Table1_1[[#This Row],[Total_Purchases]]))),2)</f>
        <v>202.29</v>
      </c>
      <c r="AG12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0" s="6">
        <f ca="1">YEAR(TODAY())-B1270</f>
        <v>50</v>
      </c>
      <c r="AI12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70" t="s">
        <v>30</v>
      </c>
    </row>
    <row r="1271" spans="1:36" x14ac:dyDescent="0.3">
      <c r="A1271">
        <v>6237</v>
      </c>
      <c r="B1271">
        <v>1966</v>
      </c>
      <c r="C1271" t="s">
        <v>37</v>
      </c>
      <c r="D1271" t="s">
        <v>31</v>
      </c>
      <c r="E1271">
        <v>7144</v>
      </c>
      <c r="F1271">
        <v>0</v>
      </c>
      <c r="G1271">
        <v>2</v>
      </c>
      <c r="H1271" s="2" t="str">
        <f ca="1">TEXT(Table1_1[[#This Row],[Dt_Customer]],"yyyy-mm-dd")</f>
        <v>2013-12-07</v>
      </c>
      <c r="I1271">
        <v>92</v>
      </c>
      <c r="J1271">
        <v>81</v>
      </c>
      <c r="K1271">
        <v>4</v>
      </c>
      <c r="L1271">
        <v>33</v>
      </c>
      <c r="M1271">
        <v>5</v>
      </c>
      <c r="N1271">
        <v>2</v>
      </c>
      <c r="O1271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f>Table1_1[[#This Row],[MntWines]]+Table1_1[[#This Row],[MntFruits]]+Table1_1[[#This Row],[MntMeatProducts]]+Table1_1[[#This Row],[MntFishProducts]]+Table1_1[[#This Row],[MntSweetProducts]]+Table1_1[[#This Row],[MntGoldProds]]</f>
        <v>416</v>
      </c>
      <c r="AC1271">
        <f>Table1_1[[#This Row],[NumWebPurchases]]+Table1_1[[#This Row],[NumCatalogPurchases]]+Table1_1[[#This Row],[NumStorePurchases]]</f>
        <v>25</v>
      </c>
      <c r="AD1271">
        <f>ROUND(IF(Table1_1[[#This Row],[Total_Purchases]]=0,0,(Table1_1[[#This Row],[Total_Spend]]*(Table1_1[[#This Row],[NumWebPurchases]]/Table1_1[[#This Row],[Total_Purchases]]))),2)</f>
        <v>382.72</v>
      </c>
      <c r="AE1271">
        <f>ROUND(IF(Table1_1[[#This Row],[Total_Purchases]]=0,0,(Table1_1[[#This Row],[Total_Spend]]*(Table1_1[[#This Row],[NumStorePurchases]]/Table1_1[[#This Row],[Total_Purchases]]))),2)</f>
        <v>16.64</v>
      </c>
      <c r="AF1271">
        <f>ROUND(IF(Table1_1[[#This Row],[Total_Purchases]]=0,0,(Table1_1[[#This Row],[Total_Spend]]*(Table1_1[[#This Row],[NumCatalogPurchases]]/Table1_1[[#This Row],[Total_Purchases]]))),2)</f>
        <v>16.64</v>
      </c>
      <c r="AG12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71" s="6">
        <f ca="1">YEAR(TODAY())-B1271</f>
        <v>60</v>
      </c>
      <c r="AI12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71" t="s">
        <v>30</v>
      </c>
    </row>
    <row r="1272" spans="1:36" x14ac:dyDescent="0.3">
      <c r="A1272">
        <v>6245</v>
      </c>
      <c r="B1272">
        <v>1950</v>
      </c>
      <c r="C1272" t="s">
        <v>37</v>
      </c>
      <c r="D1272" t="s">
        <v>35</v>
      </c>
      <c r="E1272">
        <v>59292</v>
      </c>
      <c r="F1272">
        <v>0</v>
      </c>
      <c r="G1272">
        <v>1</v>
      </c>
      <c r="H1272" s="2" t="str">
        <f ca="1">TEXT(Table1_1[[#This Row],[Dt_Customer]],"yyyy-mm-dd")</f>
        <v>2013-06-13</v>
      </c>
      <c r="I1272">
        <v>71</v>
      </c>
      <c r="J1272">
        <v>378</v>
      </c>
      <c r="K1272">
        <v>14</v>
      </c>
      <c r="L1272">
        <v>68</v>
      </c>
      <c r="M1272">
        <v>19</v>
      </c>
      <c r="N1272">
        <v>14</v>
      </c>
      <c r="O127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f>Table1_1[[#This Row],[MntWines]]+Table1_1[[#This Row],[MntFruits]]+Table1_1[[#This Row],[MntMeatProducts]]+Table1_1[[#This Row],[MntFishProducts]]+Table1_1[[#This Row],[MntSweetProducts]]+Table1_1[[#This Row],[MntGoldProds]]</f>
        <v>507</v>
      </c>
      <c r="AC1272">
        <f>Table1_1[[#This Row],[NumWebPurchases]]+Table1_1[[#This Row],[NumCatalogPurchases]]+Table1_1[[#This Row],[NumStorePurchases]]</f>
        <v>16</v>
      </c>
      <c r="AD1272">
        <f>ROUND(IF(Table1_1[[#This Row],[Total_Purchases]]=0,0,(Table1_1[[#This Row],[Total_Spend]]*(Table1_1[[#This Row],[NumWebPurchases]]/Table1_1[[#This Row],[Total_Purchases]]))),2)</f>
        <v>95.06</v>
      </c>
      <c r="AE1272">
        <f>ROUND(IF(Table1_1[[#This Row],[Total_Purchases]]=0,0,(Table1_1[[#This Row],[Total_Spend]]*(Table1_1[[#This Row],[NumStorePurchases]]/Table1_1[[#This Row],[Total_Purchases]]))),2)</f>
        <v>253.5</v>
      </c>
      <c r="AF1272">
        <f>ROUND(IF(Table1_1[[#This Row],[Total_Purchases]]=0,0,(Table1_1[[#This Row],[Total_Spend]]*(Table1_1[[#This Row],[NumCatalogPurchases]]/Table1_1[[#This Row],[Total_Purchases]]))),2)</f>
        <v>158.44</v>
      </c>
      <c r="AG12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2" s="6">
        <f ca="1">YEAR(TODAY())-B1272</f>
        <v>76</v>
      </c>
      <c r="AI12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72" t="s">
        <v>30</v>
      </c>
    </row>
    <row r="1273" spans="1:36" x14ac:dyDescent="0.3">
      <c r="A1273">
        <v>6246</v>
      </c>
      <c r="B1273">
        <v>1953</v>
      </c>
      <c r="C1273" t="s">
        <v>28</v>
      </c>
      <c r="D1273" t="s">
        <v>31</v>
      </c>
      <c r="E1273">
        <v>73892</v>
      </c>
      <c r="F1273">
        <v>0</v>
      </c>
      <c r="G1273">
        <v>0</v>
      </c>
      <c r="H1273" s="2" t="str">
        <f ca="1">TEXT(Table1_1[[#This Row],[Dt_Customer]],"yyyy-mm-dd")</f>
        <v>2013-11-13</v>
      </c>
      <c r="I1273">
        <v>40</v>
      </c>
      <c r="J1273">
        <v>703</v>
      </c>
      <c r="K1273">
        <v>102</v>
      </c>
      <c r="L1273">
        <v>601</v>
      </c>
      <c r="M1273">
        <v>0</v>
      </c>
      <c r="N1273">
        <v>58</v>
      </c>
      <c r="O1273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f>Table1_1[[#This Row],[MntWines]]+Table1_1[[#This Row],[MntFruits]]+Table1_1[[#This Row],[MntMeatProducts]]+Table1_1[[#This Row],[MntFishProducts]]+Table1_1[[#This Row],[MntSweetProducts]]+Table1_1[[#This Row],[MntGoldProds]]</f>
        <v>1507</v>
      </c>
      <c r="AC1273">
        <f>Table1_1[[#This Row],[NumWebPurchases]]+Table1_1[[#This Row],[NumCatalogPurchases]]+Table1_1[[#This Row],[NumStorePurchases]]</f>
        <v>22</v>
      </c>
      <c r="AD1273">
        <f>ROUND(IF(Table1_1[[#This Row],[Total_Purchases]]=0,0,(Table1_1[[#This Row],[Total_Spend]]*(Table1_1[[#This Row],[NumWebPurchases]]/Table1_1[[#This Row],[Total_Purchases]]))),2)</f>
        <v>205.5</v>
      </c>
      <c r="AE1273">
        <f>ROUND(IF(Table1_1[[#This Row],[Total_Purchases]]=0,0,(Table1_1[[#This Row],[Total_Spend]]*(Table1_1[[#This Row],[NumStorePurchases]]/Table1_1[[#This Row],[Total_Purchases]]))),2)</f>
        <v>548</v>
      </c>
      <c r="AF1273">
        <f>ROUND(IF(Table1_1[[#This Row],[Total_Purchases]]=0,0,(Table1_1[[#This Row],[Total_Spend]]*(Table1_1[[#This Row],[NumCatalogPurchases]]/Table1_1[[#This Row],[Total_Purchases]]))),2)</f>
        <v>753.5</v>
      </c>
      <c r="AG12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3" s="6">
        <f ca="1">YEAR(TODAY())-B1273</f>
        <v>73</v>
      </c>
      <c r="AI12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73" t="s">
        <v>32</v>
      </c>
    </row>
    <row r="1274" spans="1:36" x14ac:dyDescent="0.3">
      <c r="A1274">
        <v>6248</v>
      </c>
      <c r="B1274">
        <v>1947</v>
      </c>
      <c r="C1274" t="s">
        <v>41</v>
      </c>
      <c r="D1274" t="s">
        <v>31</v>
      </c>
      <c r="E1274">
        <v>91712</v>
      </c>
      <c r="F1274">
        <v>0</v>
      </c>
      <c r="G1274">
        <v>0</v>
      </c>
      <c r="H1274" s="2" t="str">
        <f ca="1">TEXT(Table1_1[[#This Row],[Dt_Customer]],"yyyy-mm-dd")</f>
        <v>2013-10-17</v>
      </c>
      <c r="I1274">
        <v>47</v>
      </c>
      <c r="J1274">
        <v>1276</v>
      </c>
      <c r="K1274">
        <v>24</v>
      </c>
      <c r="L1274">
        <v>746</v>
      </c>
      <c r="M1274">
        <v>94</v>
      </c>
      <c r="N1274">
        <v>29</v>
      </c>
      <c r="O1274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f>Table1_1[[#This Row],[MntWines]]+Table1_1[[#This Row],[MntFruits]]+Table1_1[[#This Row],[MntMeatProducts]]+Table1_1[[#This Row],[MntFishProducts]]+Table1_1[[#This Row],[MntSweetProducts]]+Table1_1[[#This Row],[MntGoldProds]]</f>
        <v>2217</v>
      </c>
      <c r="AC1274">
        <f>Table1_1[[#This Row],[NumWebPurchases]]+Table1_1[[#This Row],[NumCatalogPurchases]]+Table1_1[[#This Row],[NumStorePurchases]]</f>
        <v>27</v>
      </c>
      <c r="AD1274">
        <f>ROUND(IF(Table1_1[[#This Row],[Total_Purchases]]=0,0,(Table1_1[[#This Row],[Total_Spend]]*(Table1_1[[#This Row],[NumWebPurchases]]/Table1_1[[#This Row],[Total_Purchases]]))),2)</f>
        <v>739</v>
      </c>
      <c r="AE1274">
        <f>ROUND(IF(Table1_1[[#This Row],[Total_Purchases]]=0,0,(Table1_1[[#This Row],[Total_Spend]]*(Table1_1[[#This Row],[NumStorePurchases]]/Table1_1[[#This Row],[Total_Purchases]]))),2)</f>
        <v>903.22</v>
      </c>
      <c r="AF1274">
        <f>ROUND(IF(Table1_1[[#This Row],[Total_Purchases]]=0,0,(Table1_1[[#This Row],[Total_Spend]]*(Table1_1[[#This Row],[NumCatalogPurchases]]/Table1_1[[#This Row],[Total_Purchases]]))),2)</f>
        <v>574.78</v>
      </c>
      <c r="AG12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4" s="6">
        <f ca="1">YEAR(TODAY())-B1274</f>
        <v>79</v>
      </c>
      <c r="AI12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74" t="s">
        <v>30</v>
      </c>
    </row>
    <row r="1275" spans="1:36" x14ac:dyDescent="0.3">
      <c r="A1275">
        <v>6250</v>
      </c>
      <c r="B1275">
        <v>1949</v>
      </c>
      <c r="C1275" t="s">
        <v>37</v>
      </c>
      <c r="D1275" t="s">
        <v>42</v>
      </c>
      <c r="E1275">
        <v>54356</v>
      </c>
      <c r="F1275">
        <v>0</v>
      </c>
      <c r="G1275">
        <v>1</v>
      </c>
      <c r="H1275" s="2" t="str">
        <f ca="1">TEXT(Table1_1[[#This Row],[Dt_Customer]],"yyyy-mm-dd")</f>
        <v>2012-11-19</v>
      </c>
      <c r="I1275">
        <v>62</v>
      </c>
      <c r="J1275">
        <v>710</v>
      </c>
      <c r="K1275">
        <v>15</v>
      </c>
      <c r="L1275">
        <v>30</v>
      </c>
      <c r="M1275">
        <v>20</v>
      </c>
      <c r="N1275">
        <v>0</v>
      </c>
      <c r="O1275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f>Table1_1[[#This Row],[MntWines]]+Table1_1[[#This Row],[MntFruits]]+Table1_1[[#This Row],[MntMeatProducts]]+Table1_1[[#This Row],[MntFishProducts]]+Table1_1[[#This Row],[MntSweetProducts]]+Table1_1[[#This Row],[MntGoldProds]]</f>
        <v>775</v>
      </c>
      <c r="AC1275">
        <f>Table1_1[[#This Row],[NumWebPurchases]]+Table1_1[[#This Row],[NumCatalogPurchases]]+Table1_1[[#This Row],[NumStorePurchases]]</f>
        <v>21</v>
      </c>
      <c r="AD1275">
        <f>ROUND(IF(Table1_1[[#This Row],[Total_Purchases]]=0,0,(Table1_1[[#This Row],[Total_Spend]]*(Table1_1[[#This Row],[NumWebPurchases]]/Table1_1[[#This Row],[Total_Purchases]]))),2)</f>
        <v>405.95</v>
      </c>
      <c r="AE1275">
        <f>ROUND(IF(Table1_1[[#This Row],[Total_Purchases]]=0,0,(Table1_1[[#This Row],[Total_Spend]]*(Table1_1[[#This Row],[NumStorePurchases]]/Table1_1[[#This Row],[Total_Purchases]]))),2)</f>
        <v>295.24</v>
      </c>
      <c r="AF1275">
        <f>ROUND(IF(Table1_1[[#This Row],[Total_Purchases]]=0,0,(Table1_1[[#This Row],[Total_Spend]]*(Table1_1[[#This Row],[NumCatalogPurchases]]/Table1_1[[#This Row],[Total_Purchases]]))),2)</f>
        <v>73.81</v>
      </c>
      <c r="AG12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5" s="6">
        <f ca="1">YEAR(TODAY())-B1275</f>
        <v>77</v>
      </c>
      <c r="AI12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75" t="s">
        <v>30</v>
      </c>
    </row>
    <row r="1276" spans="1:36" x14ac:dyDescent="0.3">
      <c r="A1276">
        <v>6255</v>
      </c>
      <c r="B1276">
        <v>1952</v>
      </c>
      <c r="C1276" t="s">
        <v>41</v>
      </c>
      <c r="D1276" t="s">
        <v>35</v>
      </c>
      <c r="E1276">
        <v>70545</v>
      </c>
      <c r="F1276">
        <v>0</v>
      </c>
      <c r="G1276">
        <v>1</v>
      </c>
      <c r="H1276" s="2" t="str">
        <f ca="1">TEXT(Table1_1[[#This Row],[Dt_Customer]],"yyyy-mm-dd")</f>
        <v>2014-06-03</v>
      </c>
      <c r="I1276">
        <v>29</v>
      </c>
      <c r="J1276">
        <v>138</v>
      </c>
      <c r="K1276">
        <v>39</v>
      </c>
      <c r="L1276">
        <v>63</v>
      </c>
      <c r="M1276">
        <v>55</v>
      </c>
      <c r="N1276">
        <v>18</v>
      </c>
      <c r="O1276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f>Table1_1[[#This Row],[MntWines]]+Table1_1[[#This Row],[MntFruits]]+Table1_1[[#This Row],[MntMeatProducts]]+Table1_1[[#This Row],[MntFishProducts]]+Table1_1[[#This Row],[MntSweetProducts]]+Table1_1[[#This Row],[MntGoldProds]]</f>
        <v>334</v>
      </c>
      <c r="AC1276">
        <f>Table1_1[[#This Row],[NumWebPurchases]]+Table1_1[[#This Row],[NumCatalogPurchases]]+Table1_1[[#This Row],[NumStorePurchases]]</f>
        <v>12</v>
      </c>
      <c r="AD1276">
        <f>ROUND(IF(Table1_1[[#This Row],[Total_Purchases]]=0,0,(Table1_1[[#This Row],[Total_Spend]]*(Table1_1[[#This Row],[NumWebPurchases]]/Table1_1[[#This Row],[Total_Purchases]]))),2)</f>
        <v>111.33</v>
      </c>
      <c r="AE1276">
        <f>ROUND(IF(Table1_1[[#This Row],[Total_Purchases]]=0,0,(Table1_1[[#This Row],[Total_Spend]]*(Table1_1[[#This Row],[NumStorePurchases]]/Table1_1[[#This Row],[Total_Purchases]]))),2)</f>
        <v>194.83</v>
      </c>
      <c r="AF1276">
        <f>ROUND(IF(Table1_1[[#This Row],[Total_Purchases]]=0,0,(Table1_1[[#This Row],[Total_Spend]]*(Table1_1[[#This Row],[NumCatalogPurchases]]/Table1_1[[#This Row],[Total_Purchases]]))),2)</f>
        <v>27.83</v>
      </c>
      <c r="AG12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6" s="6">
        <f ca="1">YEAR(TODAY())-B1276</f>
        <v>74</v>
      </c>
      <c r="AI12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76" t="s">
        <v>36</v>
      </c>
    </row>
    <row r="1277" spans="1:36" x14ac:dyDescent="0.3">
      <c r="A1277">
        <v>6257</v>
      </c>
      <c r="B1277">
        <v>1976</v>
      </c>
      <c r="C1277" t="s">
        <v>41</v>
      </c>
      <c r="D1277" t="s">
        <v>31</v>
      </c>
      <c r="E1277">
        <v>60482</v>
      </c>
      <c r="F1277">
        <v>0</v>
      </c>
      <c r="G1277">
        <v>1</v>
      </c>
      <c r="H1277" s="2" t="str">
        <f ca="1">TEXT(Table1_1[[#This Row],[Dt_Customer]],"yyyy-mm-dd")</f>
        <v>2013-01-23</v>
      </c>
      <c r="I1277">
        <v>81</v>
      </c>
      <c r="J1277">
        <v>255</v>
      </c>
      <c r="K1277">
        <v>43</v>
      </c>
      <c r="L1277">
        <v>134</v>
      </c>
      <c r="M1277">
        <v>37</v>
      </c>
      <c r="N1277">
        <v>14</v>
      </c>
      <c r="O1277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f>Table1_1[[#This Row],[MntWines]]+Table1_1[[#This Row],[MntFruits]]+Table1_1[[#This Row],[MntMeatProducts]]+Table1_1[[#This Row],[MntFishProducts]]+Table1_1[[#This Row],[MntSweetProducts]]+Table1_1[[#This Row],[MntGoldProds]]</f>
        <v>507</v>
      </c>
      <c r="AC1277">
        <f>Table1_1[[#This Row],[NumWebPurchases]]+Table1_1[[#This Row],[NumCatalogPurchases]]+Table1_1[[#This Row],[NumStorePurchases]]</f>
        <v>16</v>
      </c>
      <c r="AD1277">
        <f>ROUND(IF(Table1_1[[#This Row],[Total_Purchases]]=0,0,(Table1_1[[#This Row],[Total_Spend]]*(Table1_1[[#This Row],[NumWebPurchases]]/Table1_1[[#This Row],[Total_Purchases]]))),2)</f>
        <v>221.81</v>
      </c>
      <c r="AE1277">
        <f>ROUND(IF(Table1_1[[#This Row],[Total_Purchases]]=0,0,(Table1_1[[#This Row],[Total_Spend]]*(Table1_1[[#This Row],[NumStorePurchases]]/Table1_1[[#This Row],[Total_Purchases]]))),2)</f>
        <v>221.81</v>
      </c>
      <c r="AF1277">
        <f>ROUND(IF(Table1_1[[#This Row],[Total_Purchases]]=0,0,(Table1_1[[#This Row],[Total_Spend]]*(Table1_1[[#This Row],[NumCatalogPurchases]]/Table1_1[[#This Row],[Total_Purchases]]))),2)</f>
        <v>63.38</v>
      </c>
      <c r="AG12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7" s="6">
        <f ca="1">YEAR(TODAY())-B1277</f>
        <v>50</v>
      </c>
      <c r="AI12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77" t="s">
        <v>43</v>
      </c>
    </row>
    <row r="1278" spans="1:36" x14ac:dyDescent="0.3">
      <c r="A1278">
        <v>6260</v>
      </c>
      <c r="B1278">
        <v>1955</v>
      </c>
      <c r="C1278" t="s">
        <v>41</v>
      </c>
      <c r="D1278" t="s">
        <v>35</v>
      </c>
      <c r="E1278">
        <v>82384</v>
      </c>
      <c r="F1278">
        <v>0</v>
      </c>
      <c r="G1278">
        <v>0</v>
      </c>
      <c r="H1278" s="2" t="str">
        <f ca="1">TEXT(Table1_1[[#This Row],[Dt_Customer]],"yyyy-mm-dd")</f>
        <v>2012-11-19</v>
      </c>
      <c r="I1278">
        <v>55</v>
      </c>
      <c r="J1278">
        <v>984</v>
      </c>
      <c r="K1278">
        <v>51</v>
      </c>
      <c r="L1278">
        <v>432</v>
      </c>
      <c r="M1278">
        <v>180</v>
      </c>
      <c r="N1278">
        <v>120</v>
      </c>
      <c r="O1278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f>Table1_1[[#This Row],[MntWines]]+Table1_1[[#This Row],[MntFruits]]+Table1_1[[#This Row],[MntMeatProducts]]+Table1_1[[#This Row],[MntFishProducts]]+Table1_1[[#This Row],[MntSweetProducts]]+Table1_1[[#This Row],[MntGoldProds]]</f>
        <v>1957</v>
      </c>
      <c r="AC1278">
        <f>Table1_1[[#This Row],[NumWebPurchases]]+Table1_1[[#This Row],[NumCatalogPurchases]]+Table1_1[[#This Row],[NumStorePurchases]]</f>
        <v>26</v>
      </c>
      <c r="AD1278">
        <f>ROUND(IF(Table1_1[[#This Row],[Total_Purchases]]=0,0,(Table1_1[[#This Row],[Total_Spend]]*(Table1_1[[#This Row],[NumWebPurchases]]/Table1_1[[#This Row],[Total_Purchases]]))),2)</f>
        <v>225.81</v>
      </c>
      <c r="AE1278">
        <f>ROUND(IF(Table1_1[[#This Row],[Total_Purchases]]=0,0,(Table1_1[[#This Row],[Total_Spend]]*(Table1_1[[#This Row],[NumStorePurchases]]/Table1_1[[#This Row],[Total_Purchases]]))),2)</f>
        <v>978.5</v>
      </c>
      <c r="AF1278">
        <f>ROUND(IF(Table1_1[[#This Row],[Total_Purchases]]=0,0,(Table1_1[[#This Row],[Total_Spend]]*(Table1_1[[#This Row],[NumCatalogPurchases]]/Table1_1[[#This Row],[Total_Purchases]]))),2)</f>
        <v>752.69</v>
      </c>
      <c r="AG12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8" s="6">
        <f ca="1">YEAR(TODAY())-B1278</f>
        <v>71</v>
      </c>
      <c r="AI12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78" t="s">
        <v>36</v>
      </c>
    </row>
    <row r="1279" spans="1:36" x14ac:dyDescent="0.3">
      <c r="A1279">
        <v>6261</v>
      </c>
      <c r="B1279">
        <v>1979</v>
      </c>
      <c r="C1279" t="s">
        <v>28</v>
      </c>
      <c r="D1279" t="s">
        <v>33</v>
      </c>
      <c r="E1279">
        <v>58025</v>
      </c>
      <c r="F1279">
        <v>0</v>
      </c>
      <c r="G1279">
        <v>1</v>
      </c>
      <c r="H1279" s="2" t="str">
        <f ca="1">TEXT(Table1_1[[#This Row],[Dt_Customer]],"yyyy-mm-dd")</f>
        <v>2013-11-26</v>
      </c>
      <c r="I1279">
        <v>81</v>
      </c>
      <c r="J1279">
        <v>270</v>
      </c>
      <c r="K1279">
        <v>31</v>
      </c>
      <c r="L1279">
        <v>88</v>
      </c>
      <c r="M1279">
        <v>11</v>
      </c>
      <c r="N1279">
        <v>48</v>
      </c>
      <c r="O1279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f>Table1_1[[#This Row],[MntWines]]+Table1_1[[#This Row],[MntFruits]]+Table1_1[[#This Row],[MntMeatProducts]]+Table1_1[[#This Row],[MntFishProducts]]+Table1_1[[#This Row],[MntSweetProducts]]+Table1_1[[#This Row],[MntGoldProds]]</f>
        <v>470</v>
      </c>
      <c r="AC1279">
        <f>Table1_1[[#This Row],[NumWebPurchases]]+Table1_1[[#This Row],[NumCatalogPurchases]]+Table1_1[[#This Row],[NumStorePurchases]]</f>
        <v>15</v>
      </c>
      <c r="AD1279">
        <f>ROUND(IF(Table1_1[[#This Row],[Total_Purchases]]=0,0,(Table1_1[[#This Row],[Total_Spend]]*(Table1_1[[#This Row],[NumWebPurchases]]/Table1_1[[#This Row],[Total_Purchases]]))),2)</f>
        <v>94</v>
      </c>
      <c r="AE1279">
        <f>ROUND(IF(Table1_1[[#This Row],[Total_Purchases]]=0,0,(Table1_1[[#This Row],[Total_Spend]]*(Table1_1[[#This Row],[NumStorePurchases]]/Table1_1[[#This Row],[Total_Purchases]]))),2)</f>
        <v>313.33</v>
      </c>
      <c r="AF1279">
        <f>ROUND(IF(Table1_1[[#This Row],[Total_Purchases]]=0,0,(Table1_1[[#This Row],[Total_Spend]]*(Table1_1[[#This Row],[NumCatalogPurchases]]/Table1_1[[#This Row],[Total_Purchases]]))),2)</f>
        <v>62.67</v>
      </c>
      <c r="AG12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79" s="6">
        <f ca="1">YEAR(TODAY())-B1279</f>
        <v>47</v>
      </c>
      <c r="AI12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79" t="s">
        <v>40</v>
      </c>
    </row>
    <row r="1280" spans="1:36" x14ac:dyDescent="0.3">
      <c r="A1280">
        <v>6262</v>
      </c>
      <c r="B1280">
        <v>1962</v>
      </c>
      <c r="C1280" t="s">
        <v>41</v>
      </c>
      <c r="D1280" t="s">
        <v>31</v>
      </c>
      <c r="E1280">
        <v>72217</v>
      </c>
      <c r="F1280">
        <v>0</v>
      </c>
      <c r="G1280">
        <v>0</v>
      </c>
      <c r="H1280" s="2" t="str">
        <f ca="1">TEXT(Table1_1[[#This Row],[Dt_Customer]],"yyyy-mm-dd")</f>
        <v>2013-04-10</v>
      </c>
      <c r="I1280">
        <v>93</v>
      </c>
      <c r="J1280">
        <v>816</v>
      </c>
      <c r="K1280">
        <v>42</v>
      </c>
      <c r="L1280">
        <v>450</v>
      </c>
      <c r="M1280">
        <v>55</v>
      </c>
      <c r="N1280">
        <v>56</v>
      </c>
      <c r="O1280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f>Table1_1[[#This Row],[MntWines]]+Table1_1[[#This Row],[MntFruits]]+Table1_1[[#This Row],[MntMeatProducts]]+Table1_1[[#This Row],[MntFishProducts]]+Table1_1[[#This Row],[MntSweetProducts]]+Table1_1[[#This Row],[MntGoldProds]]</f>
        <v>1573</v>
      </c>
      <c r="AC1280">
        <f>Table1_1[[#This Row],[NumWebPurchases]]+Table1_1[[#This Row],[NumCatalogPurchases]]+Table1_1[[#This Row],[NumStorePurchases]]</f>
        <v>21</v>
      </c>
      <c r="AD1280">
        <f>ROUND(IF(Table1_1[[#This Row],[Total_Purchases]]=0,0,(Table1_1[[#This Row],[Total_Spend]]*(Table1_1[[#This Row],[NumWebPurchases]]/Table1_1[[#This Row],[Total_Purchases]]))),2)</f>
        <v>224.71</v>
      </c>
      <c r="AE1280">
        <f>ROUND(IF(Table1_1[[#This Row],[Total_Purchases]]=0,0,(Table1_1[[#This Row],[Total_Spend]]*(Table1_1[[#This Row],[NumStorePurchases]]/Table1_1[[#This Row],[Total_Purchases]]))),2)</f>
        <v>599.24</v>
      </c>
      <c r="AF1280">
        <f>ROUND(IF(Table1_1[[#This Row],[Total_Purchases]]=0,0,(Table1_1[[#This Row],[Total_Spend]]*(Table1_1[[#This Row],[NumCatalogPurchases]]/Table1_1[[#This Row],[Total_Purchases]]))),2)</f>
        <v>749.05</v>
      </c>
      <c r="AG12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0" s="6">
        <f ca="1">YEAR(TODAY())-B1280</f>
        <v>64</v>
      </c>
      <c r="AI12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80" t="s">
        <v>39</v>
      </c>
    </row>
    <row r="1281" spans="1:36" x14ac:dyDescent="0.3">
      <c r="A1281">
        <v>6263</v>
      </c>
      <c r="B1281">
        <v>1968</v>
      </c>
      <c r="C1281" t="s">
        <v>28</v>
      </c>
      <c r="D1281" t="s">
        <v>35</v>
      </c>
      <c r="E1281">
        <v>35322</v>
      </c>
      <c r="F1281">
        <v>1</v>
      </c>
      <c r="G1281">
        <v>2</v>
      </c>
      <c r="H1281" s="2" t="str">
        <f ca="1">TEXT(Table1_1[[#This Row],[Dt_Customer]],"yyyy-mm-dd")</f>
        <v>2012-08-22</v>
      </c>
      <c r="I1281">
        <v>34</v>
      </c>
      <c r="J1281">
        <v>28</v>
      </c>
      <c r="K1281">
        <v>9</v>
      </c>
      <c r="L1281">
        <v>37</v>
      </c>
      <c r="M1281">
        <v>12</v>
      </c>
      <c r="N1281">
        <v>7</v>
      </c>
      <c r="O1281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f>Table1_1[[#This Row],[MntWines]]+Table1_1[[#This Row],[MntFruits]]+Table1_1[[#This Row],[MntMeatProducts]]+Table1_1[[#This Row],[MntFishProducts]]+Table1_1[[#This Row],[MntSweetProducts]]+Table1_1[[#This Row],[MntGoldProds]]</f>
        <v>106</v>
      </c>
      <c r="AC1281">
        <f>Table1_1[[#This Row],[NumWebPurchases]]+Table1_1[[#This Row],[NumCatalogPurchases]]+Table1_1[[#This Row],[NumStorePurchases]]</f>
        <v>6</v>
      </c>
      <c r="AD1281">
        <f>ROUND(IF(Table1_1[[#This Row],[Total_Purchases]]=0,0,(Table1_1[[#This Row],[Total_Spend]]*(Table1_1[[#This Row],[NumWebPurchases]]/Table1_1[[#This Row],[Total_Purchases]]))),2)</f>
        <v>35.33</v>
      </c>
      <c r="AE1281">
        <f>ROUND(IF(Table1_1[[#This Row],[Total_Purchases]]=0,0,(Table1_1[[#This Row],[Total_Spend]]*(Table1_1[[#This Row],[NumStorePurchases]]/Table1_1[[#This Row],[Total_Purchases]]))),2)</f>
        <v>70.67</v>
      </c>
      <c r="AF1281">
        <f>ROUND(IF(Table1_1[[#This Row],[Total_Purchases]]=0,0,(Table1_1[[#This Row],[Total_Spend]]*(Table1_1[[#This Row],[NumCatalogPurchases]]/Table1_1[[#This Row],[Total_Purchases]]))),2)</f>
        <v>0</v>
      </c>
      <c r="AG12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81" s="6">
        <f ca="1">YEAR(TODAY())-B1281</f>
        <v>58</v>
      </c>
      <c r="AI12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81" t="s">
        <v>30</v>
      </c>
    </row>
    <row r="1282" spans="1:36" x14ac:dyDescent="0.3">
      <c r="A1282">
        <v>6271</v>
      </c>
      <c r="B1282">
        <v>1952</v>
      </c>
      <c r="C1282" t="s">
        <v>37</v>
      </c>
      <c r="D1282" t="s">
        <v>33</v>
      </c>
      <c r="E1282">
        <v>50870</v>
      </c>
      <c r="F1282">
        <v>0</v>
      </c>
      <c r="G1282">
        <v>1</v>
      </c>
      <c r="H1282" s="2" t="str">
        <f ca="1">TEXT(Table1_1[[#This Row],[Dt_Customer]],"yyyy-mm-dd")</f>
        <v>2014-06-19</v>
      </c>
      <c r="I1282">
        <v>13</v>
      </c>
      <c r="J1282">
        <v>53</v>
      </c>
      <c r="K1282">
        <v>0</v>
      </c>
      <c r="L1282">
        <v>8</v>
      </c>
      <c r="M1282">
        <v>0</v>
      </c>
      <c r="N1282">
        <v>0</v>
      </c>
      <c r="O128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282">
        <f>Table1_1[[#This Row],[NumWebPurchases]]+Table1_1[[#This Row],[NumCatalogPurchases]]+Table1_1[[#This Row],[NumStorePurchases]]</f>
        <v>5</v>
      </c>
      <c r="AD1282">
        <f>ROUND(IF(Table1_1[[#This Row],[Total_Purchases]]=0,0,(Table1_1[[#This Row],[Total_Spend]]*(Table1_1[[#This Row],[NumWebPurchases]]/Table1_1[[#This Row],[Total_Purchases]]))),2)</f>
        <v>25.2</v>
      </c>
      <c r="AE1282">
        <f>ROUND(IF(Table1_1[[#This Row],[Total_Purchases]]=0,0,(Table1_1[[#This Row],[Total_Spend]]*(Table1_1[[#This Row],[NumStorePurchases]]/Table1_1[[#This Row],[Total_Purchases]]))),2)</f>
        <v>37.799999999999997</v>
      </c>
      <c r="AF1282">
        <f>ROUND(IF(Table1_1[[#This Row],[Total_Purchases]]=0,0,(Table1_1[[#This Row],[Total_Spend]]*(Table1_1[[#This Row],[NumCatalogPurchases]]/Table1_1[[#This Row],[Total_Purchases]]))),2)</f>
        <v>0</v>
      </c>
      <c r="AG12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2" s="6">
        <f ca="1">YEAR(TODAY())-B1282</f>
        <v>74</v>
      </c>
      <c r="AI12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82" t="s">
        <v>30</v>
      </c>
    </row>
    <row r="1283" spans="1:36" x14ac:dyDescent="0.3">
      <c r="A1283">
        <v>6274</v>
      </c>
      <c r="B1283">
        <v>1948</v>
      </c>
      <c r="C1283" t="s">
        <v>41</v>
      </c>
      <c r="D1283" t="s">
        <v>33</v>
      </c>
      <c r="E1283">
        <v>83790</v>
      </c>
      <c r="F1283">
        <v>0</v>
      </c>
      <c r="G1283">
        <v>0</v>
      </c>
      <c r="H1283" s="2" t="str">
        <f ca="1">TEXT(Table1_1[[#This Row],[Dt_Customer]],"yyyy-mm-dd")</f>
        <v>2013-11-15</v>
      </c>
      <c r="I1283">
        <v>81</v>
      </c>
      <c r="J1283">
        <v>1076</v>
      </c>
      <c r="K1283">
        <v>16</v>
      </c>
      <c r="L1283">
        <v>417</v>
      </c>
      <c r="M1283">
        <v>42</v>
      </c>
      <c r="N1283">
        <v>48</v>
      </c>
      <c r="O1283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f>Table1_1[[#This Row],[MntWines]]+Table1_1[[#This Row],[MntFruits]]+Table1_1[[#This Row],[MntMeatProducts]]+Table1_1[[#This Row],[MntFishProducts]]+Table1_1[[#This Row],[MntSweetProducts]]+Table1_1[[#This Row],[MntGoldProds]]</f>
        <v>1615</v>
      </c>
      <c r="AC1283">
        <f>Table1_1[[#This Row],[NumWebPurchases]]+Table1_1[[#This Row],[NumCatalogPurchases]]+Table1_1[[#This Row],[NumStorePurchases]]</f>
        <v>24</v>
      </c>
      <c r="AD1283">
        <f>ROUND(IF(Table1_1[[#This Row],[Total_Purchases]]=0,0,(Table1_1[[#This Row],[Total_Spend]]*(Table1_1[[#This Row],[NumWebPurchases]]/Table1_1[[#This Row],[Total_Purchases]]))),2)</f>
        <v>538.33000000000004</v>
      </c>
      <c r="AE1283">
        <f>ROUND(IF(Table1_1[[#This Row],[Total_Purchases]]=0,0,(Table1_1[[#This Row],[Total_Spend]]*(Table1_1[[#This Row],[NumStorePurchases]]/Table1_1[[#This Row],[Total_Purchases]]))),2)</f>
        <v>403.75</v>
      </c>
      <c r="AF1283">
        <f>ROUND(IF(Table1_1[[#This Row],[Total_Purchases]]=0,0,(Table1_1[[#This Row],[Total_Spend]]*(Table1_1[[#This Row],[NumCatalogPurchases]]/Table1_1[[#This Row],[Total_Purchases]]))),2)</f>
        <v>672.92</v>
      </c>
      <c r="AG12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3" s="6">
        <f ca="1">YEAR(TODAY())-B1283</f>
        <v>78</v>
      </c>
      <c r="AI12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83" t="s">
        <v>43</v>
      </c>
    </row>
    <row r="1284" spans="1:36" x14ac:dyDescent="0.3">
      <c r="A1284">
        <v>6281</v>
      </c>
      <c r="B1284">
        <v>1966</v>
      </c>
      <c r="C1284" t="s">
        <v>28</v>
      </c>
      <c r="D1284" t="s">
        <v>29</v>
      </c>
      <c r="E1284">
        <v>55686</v>
      </c>
      <c r="F1284">
        <v>0</v>
      </c>
      <c r="G1284">
        <v>1</v>
      </c>
      <c r="H1284" s="2" t="str">
        <f ca="1">TEXT(Table1_1[[#This Row],[Dt_Customer]],"yyyy-mm-dd")</f>
        <v>2013-02-14</v>
      </c>
      <c r="I1284">
        <v>27</v>
      </c>
      <c r="J1284">
        <v>673</v>
      </c>
      <c r="K1284">
        <v>0</v>
      </c>
      <c r="L1284">
        <v>199</v>
      </c>
      <c r="M1284">
        <v>37</v>
      </c>
      <c r="N1284">
        <v>47</v>
      </c>
      <c r="O1284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f>Table1_1[[#This Row],[MntWines]]+Table1_1[[#This Row],[MntFruits]]+Table1_1[[#This Row],[MntMeatProducts]]+Table1_1[[#This Row],[MntFishProducts]]+Table1_1[[#This Row],[MntSweetProducts]]+Table1_1[[#This Row],[MntGoldProds]]</f>
        <v>982</v>
      </c>
      <c r="AC1284">
        <f>Table1_1[[#This Row],[NumWebPurchases]]+Table1_1[[#This Row],[NumCatalogPurchases]]+Table1_1[[#This Row],[NumStorePurchases]]</f>
        <v>14</v>
      </c>
      <c r="AD1284">
        <f>ROUND(IF(Table1_1[[#This Row],[Total_Purchases]]=0,0,(Table1_1[[#This Row],[Total_Spend]]*(Table1_1[[#This Row],[NumWebPurchases]]/Table1_1[[#This Row],[Total_Purchases]]))),2)</f>
        <v>420.86</v>
      </c>
      <c r="AE1284">
        <f>ROUND(IF(Table1_1[[#This Row],[Total_Purchases]]=0,0,(Table1_1[[#This Row],[Total_Spend]]*(Table1_1[[#This Row],[NumStorePurchases]]/Table1_1[[#This Row],[Total_Purchases]]))),2)</f>
        <v>350.71</v>
      </c>
      <c r="AF1284">
        <f>ROUND(IF(Table1_1[[#This Row],[Total_Purchases]]=0,0,(Table1_1[[#This Row],[Total_Spend]]*(Table1_1[[#This Row],[NumCatalogPurchases]]/Table1_1[[#This Row],[Total_Purchases]]))),2)</f>
        <v>210.43</v>
      </c>
      <c r="AG12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4" s="6">
        <f ca="1">YEAR(TODAY())-B1284</f>
        <v>60</v>
      </c>
      <c r="AI12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84" t="s">
        <v>30</v>
      </c>
    </row>
    <row r="1285" spans="1:36" x14ac:dyDescent="0.3">
      <c r="A1285">
        <v>6283</v>
      </c>
      <c r="B1285">
        <v>1968</v>
      </c>
      <c r="C1285" t="s">
        <v>41</v>
      </c>
      <c r="D1285" t="s">
        <v>29</v>
      </c>
      <c r="E1285">
        <v>63841</v>
      </c>
      <c r="F1285">
        <v>0</v>
      </c>
      <c r="G1285">
        <v>1</v>
      </c>
      <c r="H1285" s="2" t="str">
        <f ca="1">TEXT(Table1_1[[#This Row],[Dt_Customer]],"yyyy-mm-dd")</f>
        <v>2013-04-21</v>
      </c>
      <c r="I1285">
        <v>64</v>
      </c>
      <c r="J1285">
        <v>635</v>
      </c>
      <c r="K1285">
        <v>15</v>
      </c>
      <c r="L1285">
        <v>100</v>
      </c>
      <c r="M1285">
        <v>20</v>
      </c>
      <c r="N1285">
        <v>7</v>
      </c>
      <c r="O1285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f>Table1_1[[#This Row],[MntWines]]+Table1_1[[#This Row],[MntFruits]]+Table1_1[[#This Row],[MntMeatProducts]]+Table1_1[[#This Row],[MntFishProducts]]+Table1_1[[#This Row],[MntSweetProducts]]+Table1_1[[#This Row],[MntGoldProds]]</f>
        <v>908</v>
      </c>
      <c r="AC1285">
        <f>Table1_1[[#This Row],[NumWebPurchases]]+Table1_1[[#This Row],[NumCatalogPurchases]]+Table1_1[[#This Row],[NumStorePurchases]]</f>
        <v>21</v>
      </c>
      <c r="AD1285">
        <f>ROUND(IF(Table1_1[[#This Row],[Total_Purchases]]=0,0,(Table1_1[[#This Row],[Total_Spend]]*(Table1_1[[#This Row],[NumWebPurchases]]/Table1_1[[#This Row],[Total_Purchases]]))),2)</f>
        <v>389.14</v>
      </c>
      <c r="AE1285">
        <f>ROUND(IF(Table1_1[[#This Row],[Total_Purchases]]=0,0,(Table1_1[[#This Row],[Total_Spend]]*(Table1_1[[#This Row],[NumStorePurchases]]/Table1_1[[#This Row],[Total_Purchases]]))),2)</f>
        <v>389.14</v>
      </c>
      <c r="AF1285">
        <f>ROUND(IF(Table1_1[[#This Row],[Total_Purchases]]=0,0,(Table1_1[[#This Row],[Total_Spend]]*(Table1_1[[#This Row],[NumCatalogPurchases]]/Table1_1[[#This Row],[Total_Purchases]]))),2)</f>
        <v>129.71</v>
      </c>
      <c r="AG12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5" s="6">
        <f ca="1">YEAR(TODAY())-B1285</f>
        <v>58</v>
      </c>
      <c r="AI12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85" t="s">
        <v>30</v>
      </c>
    </row>
    <row r="1286" spans="1:36" x14ac:dyDescent="0.3">
      <c r="A1286">
        <v>6287</v>
      </c>
      <c r="B1286">
        <v>1986</v>
      </c>
      <c r="C1286" t="s">
        <v>28</v>
      </c>
      <c r="D1286" t="s">
        <v>35</v>
      </c>
      <c r="E1286">
        <v>34728</v>
      </c>
      <c r="F1286">
        <v>1</v>
      </c>
      <c r="G1286">
        <v>0</v>
      </c>
      <c r="H1286" s="2" t="str">
        <f ca="1">TEXT(Table1_1[[#This Row],[Dt_Customer]],"yyyy-mm-dd")</f>
        <v>2013-07-30</v>
      </c>
      <c r="I1286">
        <v>2</v>
      </c>
      <c r="J1286">
        <v>14</v>
      </c>
      <c r="K1286">
        <v>0</v>
      </c>
      <c r="L1286">
        <v>16</v>
      </c>
      <c r="M1286">
        <v>0</v>
      </c>
      <c r="N1286">
        <v>0</v>
      </c>
      <c r="O1286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f>Table1_1[[#This Row],[MntWines]]+Table1_1[[#This Row],[MntFruits]]+Table1_1[[#This Row],[MntMeatProducts]]+Table1_1[[#This Row],[MntFishProducts]]+Table1_1[[#This Row],[MntSweetProducts]]+Table1_1[[#This Row],[MntGoldProds]]</f>
        <v>36</v>
      </c>
      <c r="AC1286">
        <f>Table1_1[[#This Row],[NumWebPurchases]]+Table1_1[[#This Row],[NumCatalogPurchases]]+Table1_1[[#This Row],[NumStorePurchases]]</f>
        <v>4</v>
      </c>
      <c r="AD1286">
        <f>ROUND(IF(Table1_1[[#This Row],[Total_Purchases]]=0,0,(Table1_1[[#This Row],[Total_Spend]]*(Table1_1[[#This Row],[NumWebPurchases]]/Table1_1[[#This Row],[Total_Purchases]]))),2)</f>
        <v>9</v>
      </c>
      <c r="AE1286">
        <f>ROUND(IF(Table1_1[[#This Row],[Total_Purchases]]=0,0,(Table1_1[[#This Row],[Total_Spend]]*(Table1_1[[#This Row],[NumStorePurchases]]/Table1_1[[#This Row],[Total_Purchases]]))),2)</f>
        <v>18</v>
      </c>
      <c r="AF1286">
        <f>ROUND(IF(Table1_1[[#This Row],[Total_Purchases]]=0,0,(Table1_1[[#This Row],[Total_Spend]]*(Table1_1[[#This Row],[NumCatalogPurchases]]/Table1_1[[#This Row],[Total_Purchases]]))),2)</f>
        <v>9</v>
      </c>
      <c r="AG12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86" s="6">
        <f ca="1">YEAR(TODAY())-B1286</f>
        <v>40</v>
      </c>
      <c r="AI12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86" t="s">
        <v>30</v>
      </c>
    </row>
    <row r="1287" spans="1:36" x14ac:dyDescent="0.3">
      <c r="A1287">
        <v>6289</v>
      </c>
      <c r="B1287">
        <v>1951</v>
      </c>
      <c r="C1287" t="s">
        <v>41</v>
      </c>
      <c r="D1287" t="s">
        <v>35</v>
      </c>
      <c r="E1287">
        <v>59385</v>
      </c>
      <c r="F1287">
        <v>1</v>
      </c>
      <c r="G1287">
        <v>1</v>
      </c>
      <c r="H1287" s="2" t="str">
        <f ca="1">TEXT(Table1_1[[#This Row],[Dt_Customer]],"yyyy-mm-dd")</f>
        <v>2013-04-28</v>
      </c>
      <c r="I1287">
        <v>85</v>
      </c>
      <c r="J1287">
        <v>135</v>
      </c>
      <c r="K1287">
        <v>0</v>
      </c>
      <c r="L1287">
        <v>10</v>
      </c>
      <c r="M1287">
        <v>0</v>
      </c>
      <c r="N1287">
        <v>4</v>
      </c>
      <c r="O1287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f>Table1_1[[#This Row],[MntWines]]+Table1_1[[#This Row],[MntFruits]]+Table1_1[[#This Row],[MntMeatProducts]]+Table1_1[[#This Row],[MntFishProducts]]+Table1_1[[#This Row],[MntSweetProducts]]+Table1_1[[#This Row],[MntGoldProds]]</f>
        <v>185</v>
      </c>
      <c r="AC1287">
        <f>Table1_1[[#This Row],[NumWebPurchases]]+Table1_1[[#This Row],[NumCatalogPurchases]]+Table1_1[[#This Row],[NumStorePurchases]]</f>
        <v>8</v>
      </c>
      <c r="AD1287">
        <f>ROUND(IF(Table1_1[[#This Row],[Total_Purchases]]=0,0,(Table1_1[[#This Row],[Total_Spend]]*(Table1_1[[#This Row],[NumWebPurchases]]/Table1_1[[#This Row],[Total_Purchases]]))),2)</f>
        <v>69.38</v>
      </c>
      <c r="AE1287">
        <f>ROUND(IF(Table1_1[[#This Row],[Total_Purchases]]=0,0,(Table1_1[[#This Row],[Total_Spend]]*(Table1_1[[#This Row],[NumStorePurchases]]/Table1_1[[#This Row],[Total_Purchases]]))),2)</f>
        <v>92.5</v>
      </c>
      <c r="AF1287">
        <f>ROUND(IF(Table1_1[[#This Row],[Total_Purchases]]=0,0,(Table1_1[[#This Row],[Total_Spend]]*(Table1_1[[#This Row],[NumCatalogPurchases]]/Table1_1[[#This Row],[Total_Purchases]]))),2)</f>
        <v>23.13</v>
      </c>
      <c r="AG12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7" s="6">
        <f ca="1">YEAR(TODAY())-B1287</f>
        <v>75</v>
      </c>
      <c r="AI12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287" t="s">
        <v>30</v>
      </c>
    </row>
    <row r="1288" spans="1:36" x14ac:dyDescent="0.3">
      <c r="A1288">
        <v>6292</v>
      </c>
      <c r="B1288">
        <v>1986</v>
      </c>
      <c r="C1288" t="s">
        <v>37</v>
      </c>
      <c r="D1288" t="s">
        <v>33</v>
      </c>
      <c r="E1288">
        <v>82333</v>
      </c>
      <c r="F1288">
        <v>0</v>
      </c>
      <c r="G1288">
        <v>0</v>
      </c>
      <c r="H1288" s="2" t="str">
        <f ca="1">TEXT(Table1_1[[#This Row],[Dt_Customer]],"yyyy-mm-dd")</f>
        <v>2013-03-30</v>
      </c>
      <c r="I1288">
        <v>60</v>
      </c>
      <c r="J1288">
        <v>1311</v>
      </c>
      <c r="K1288">
        <v>0</v>
      </c>
      <c r="L1288">
        <v>359</v>
      </c>
      <c r="M1288">
        <v>46</v>
      </c>
      <c r="N1288">
        <v>89</v>
      </c>
      <c r="O1288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f>Table1_1[[#This Row],[MntWines]]+Table1_1[[#This Row],[MntFruits]]+Table1_1[[#This Row],[MntMeatProducts]]+Table1_1[[#This Row],[MntFishProducts]]+Table1_1[[#This Row],[MntSweetProducts]]+Table1_1[[#This Row],[MntGoldProds]]</f>
        <v>1822</v>
      </c>
      <c r="AC1288">
        <f>Table1_1[[#This Row],[NumWebPurchases]]+Table1_1[[#This Row],[NumCatalogPurchases]]+Table1_1[[#This Row],[NumStorePurchases]]</f>
        <v>17</v>
      </c>
      <c r="AD1288">
        <f>ROUND(IF(Table1_1[[#This Row],[Total_Purchases]]=0,0,(Table1_1[[#This Row],[Total_Spend]]*(Table1_1[[#This Row],[NumWebPurchases]]/Table1_1[[#This Row],[Total_Purchases]]))),2)</f>
        <v>428.71</v>
      </c>
      <c r="AE1288">
        <f>ROUND(IF(Table1_1[[#This Row],[Total_Purchases]]=0,0,(Table1_1[[#This Row],[Total_Spend]]*(Table1_1[[#This Row],[NumStorePurchases]]/Table1_1[[#This Row],[Total_Purchases]]))),2)</f>
        <v>1071.76</v>
      </c>
      <c r="AF1288">
        <f>ROUND(IF(Table1_1[[#This Row],[Total_Purchases]]=0,0,(Table1_1[[#This Row],[Total_Spend]]*(Table1_1[[#This Row],[NumCatalogPurchases]]/Table1_1[[#This Row],[Total_Purchases]]))),2)</f>
        <v>321.52999999999997</v>
      </c>
      <c r="AG12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8" s="6">
        <f ca="1">YEAR(TODAY())-B1288</f>
        <v>40</v>
      </c>
      <c r="AI12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88" t="s">
        <v>39</v>
      </c>
    </row>
    <row r="1289" spans="1:36" x14ac:dyDescent="0.3">
      <c r="A1289">
        <v>6295</v>
      </c>
      <c r="B1289">
        <v>1977</v>
      </c>
      <c r="C1289" t="s">
        <v>28</v>
      </c>
      <c r="D1289" t="s">
        <v>33</v>
      </c>
      <c r="E1289">
        <v>54233</v>
      </c>
      <c r="F1289">
        <v>0</v>
      </c>
      <c r="G1289">
        <v>1</v>
      </c>
      <c r="H1289" s="2" t="str">
        <f ca="1">TEXT(Table1_1[[#This Row],[Dt_Customer]],"yyyy-mm-dd")</f>
        <v>2013-02-04</v>
      </c>
      <c r="I1289">
        <v>46</v>
      </c>
      <c r="J1289">
        <v>652</v>
      </c>
      <c r="K1289">
        <v>8</v>
      </c>
      <c r="L1289">
        <v>158</v>
      </c>
      <c r="M1289">
        <v>21</v>
      </c>
      <c r="N1289">
        <v>0</v>
      </c>
      <c r="O1289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f>Table1_1[[#This Row],[MntWines]]+Table1_1[[#This Row],[MntFruits]]+Table1_1[[#This Row],[MntMeatProducts]]+Table1_1[[#This Row],[MntFishProducts]]+Table1_1[[#This Row],[MntSweetProducts]]+Table1_1[[#This Row],[MntGoldProds]]</f>
        <v>981</v>
      </c>
      <c r="AC1289">
        <f>Table1_1[[#This Row],[NumWebPurchases]]+Table1_1[[#This Row],[NumCatalogPurchases]]+Table1_1[[#This Row],[NumStorePurchases]]</f>
        <v>22</v>
      </c>
      <c r="AD1289">
        <f>ROUND(IF(Table1_1[[#This Row],[Total_Purchases]]=0,0,(Table1_1[[#This Row],[Total_Spend]]*(Table1_1[[#This Row],[NumWebPurchases]]/Table1_1[[#This Row],[Total_Purchases]]))),2)</f>
        <v>490.5</v>
      </c>
      <c r="AE1289">
        <f>ROUND(IF(Table1_1[[#This Row],[Total_Purchases]]=0,0,(Table1_1[[#This Row],[Total_Spend]]*(Table1_1[[#This Row],[NumStorePurchases]]/Table1_1[[#This Row],[Total_Purchases]]))),2)</f>
        <v>222.95</v>
      </c>
      <c r="AF1289">
        <f>ROUND(IF(Table1_1[[#This Row],[Total_Purchases]]=0,0,(Table1_1[[#This Row],[Total_Spend]]*(Table1_1[[#This Row],[NumCatalogPurchases]]/Table1_1[[#This Row],[Total_Purchases]]))),2)</f>
        <v>267.55</v>
      </c>
      <c r="AG12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89" s="6">
        <f ca="1">YEAR(TODAY())-B1289</f>
        <v>49</v>
      </c>
      <c r="AI12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89" t="s">
        <v>30</v>
      </c>
    </row>
    <row r="1290" spans="1:36" x14ac:dyDescent="0.3">
      <c r="A1290">
        <v>6299</v>
      </c>
      <c r="B1290">
        <v>1968</v>
      </c>
      <c r="C1290" t="s">
        <v>37</v>
      </c>
      <c r="D1290" t="s">
        <v>29</v>
      </c>
      <c r="E1290">
        <v>42564</v>
      </c>
      <c r="F1290">
        <v>0</v>
      </c>
      <c r="G1290">
        <v>1</v>
      </c>
      <c r="H1290" s="2" t="str">
        <f ca="1">TEXT(Table1_1[[#This Row],[Dt_Customer]],"yyyy-mm-dd")</f>
        <v>2013-01-02</v>
      </c>
      <c r="I1290">
        <v>28</v>
      </c>
      <c r="J1290">
        <v>324</v>
      </c>
      <c r="K1290">
        <v>48</v>
      </c>
      <c r="L1290">
        <v>186</v>
      </c>
      <c r="M1290">
        <v>39</v>
      </c>
      <c r="N1290">
        <v>18</v>
      </c>
      <c r="O1290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f>Table1_1[[#This Row],[MntWines]]+Table1_1[[#This Row],[MntFruits]]+Table1_1[[#This Row],[MntMeatProducts]]+Table1_1[[#This Row],[MntFishProducts]]+Table1_1[[#This Row],[MntSweetProducts]]+Table1_1[[#This Row],[MntGoldProds]]</f>
        <v>813</v>
      </c>
      <c r="AC1290">
        <f>Table1_1[[#This Row],[NumWebPurchases]]+Table1_1[[#This Row],[NumCatalogPurchases]]+Table1_1[[#This Row],[NumStorePurchases]]</f>
        <v>18</v>
      </c>
      <c r="AD1290">
        <f>ROUND(IF(Table1_1[[#This Row],[Total_Purchases]]=0,0,(Table1_1[[#This Row],[Total_Spend]]*(Table1_1[[#This Row],[NumWebPurchases]]/Table1_1[[#This Row],[Total_Purchases]]))),2)</f>
        <v>271</v>
      </c>
      <c r="AE1290">
        <f>ROUND(IF(Table1_1[[#This Row],[Total_Purchases]]=0,0,(Table1_1[[#This Row],[Total_Spend]]*(Table1_1[[#This Row],[NumStorePurchases]]/Table1_1[[#This Row],[Total_Purchases]]))),2)</f>
        <v>180.67</v>
      </c>
      <c r="AF1290">
        <f>ROUND(IF(Table1_1[[#This Row],[Total_Purchases]]=0,0,(Table1_1[[#This Row],[Total_Spend]]*(Table1_1[[#This Row],[NumCatalogPurchases]]/Table1_1[[#This Row],[Total_Purchases]]))),2)</f>
        <v>361.33</v>
      </c>
      <c r="AG12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90" s="6">
        <f ca="1">YEAR(TODAY())-B1290</f>
        <v>58</v>
      </c>
      <c r="AI12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90" t="s">
        <v>32</v>
      </c>
    </row>
    <row r="1291" spans="1:36" x14ac:dyDescent="0.3">
      <c r="A1291">
        <v>6303</v>
      </c>
      <c r="B1291">
        <v>1986</v>
      </c>
      <c r="C1291" t="s">
        <v>37</v>
      </c>
      <c r="D1291" t="s">
        <v>35</v>
      </c>
      <c r="E1291">
        <v>91820</v>
      </c>
      <c r="F1291">
        <v>0</v>
      </c>
      <c r="G1291">
        <v>0</v>
      </c>
      <c r="H1291" s="2" t="str">
        <f ca="1">TEXT(Table1_1[[#This Row],[Dt_Customer]],"yyyy-mm-dd")</f>
        <v>2013-11-23</v>
      </c>
      <c r="I1291">
        <v>72</v>
      </c>
      <c r="J1291">
        <v>410</v>
      </c>
      <c r="K1291">
        <v>73</v>
      </c>
      <c r="L1291">
        <v>747</v>
      </c>
      <c r="M1291">
        <v>76</v>
      </c>
      <c r="N1291">
        <v>161</v>
      </c>
      <c r="O1291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>Table1_1[[#This Row],[MntWines]]+Table1_1[[#This Row],[MntFruits]]+Table1_1[[#This Row],[MntMeatProducts]]+Table1_1[[#This Row],[MntFishProducts]]+Table1_1[[#This Row],[MntSweetProducts]]+Table1_1[[#This Row],[MntGoldProds]]</f>
        <v>1497</v>
      </c>
      <c r="AC1291">
        <f>Table1_1[[#This Row],[NumWebPurchases]]+Table1_1[[#This Row],[NumCatalogPurchases]]+Table1_1[[#This Row],[NumStorePurchases]]</f>
        <v>22</v>
      </c>
      <c r="AD1291">
        <f>ROUND(IF(Table1_1[[#This Row],[Total_Purchases]]=0,0,(Table1_1[[#This Row],[Total_Spend]]*(Table1_1[[#This Row],[NumWebPurchases]]/Table1_1[[#This Row],[Total_Purchases]]))),2)</f>
        <v>340.23</v>
      </c>
      <c r="AE1291">
        <f>ROUND(IF(Table1_1[[#This Row],[Total_Purchases]]=0,0,(Table1_1[[#This Row],[Total_Spend]]*(Table1_1[[#This Row],[NumStorePurchases]]/Table1_1[[#This Row],[Total_Purchases]]))),2)</f>
        <v>816.55</v>
      </c>
      <c r="AF1291">
        <f>ROUND(IF(Table1_1[[#This Row],[Total_Purchases]]=0,0,(Table1_1[[#This Row],[Total_Spend]]*(Table1_1[[#This Row],[NumCatalogPurchases]]/Table1_1[[#This Row],[Total_Purchases]]))),2)</f>
        <v>340.23</v>
      </c>
      <c r="AG12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1" s="6">
        <f ca="1">YEAR(TODAY())-B1291</f>
        <v>40</v>
      </c>
      <c r="AI12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91" t="s">
        <v>32</v>
      </c>
    </row>
    <row r="1292" spans="1:36" x14ac:dyDescent="0.3">
      <c r="A1292">
        <v>6310</v>
      </c>
      <c r="B1292">
        <v>1978</v>
      </c>
      <c r="C1292" t="s">
        <v>28</v>
      </c>
      <c r="D1292" t="s">
        <v>33</v>
      </c>
      <c r="E1292">
        <v>33039</v>
      </c>
      <c r="F1292">
        <v>1</v>
      </c>
      <c r="G1292">
        <v>0</v>
      </c>
      <c r="H1292" s="2" t="str">
        <f ca="1">TEXT(Table1_1[[#This Row],[Dt_Customer]],"yyyy-mm-dd")</f>
        <v>2013-09-09</v>
      </c>
      <c r="I1292">
        <v>4</v>
      </c>
      <c r="J1292">
        <v>30</v>
      </c>
      <c r="K1292">
        <v>8</v>
      </c>
      <c r="L1292">
        <v>12</v>
      </c>
      <c r="M1292">
        <v>8</v>
      </c>
      <c r="N1292">
        <v>8</v>
      </c>
      <c r="O129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1292">
        <f>Table1_1[[#This Row],[NumWebPurchases]]+Table1_1[[#This Row],[NumCatalogPurchases]]+Table1_1[[#This Row],[NumStorePurchases]]</f>
        <v>6</v>
      </c>
      <c r="AD1292">
        <f>ROUND(IF(Table1_1[[#This Row],[Total_Purchases]]=0,0,(Table1_1[[#This Row],[Total_Spend]]*(Table1_1[[#This Row],[NumWebPurchases]]/Table1_1[[#This Row],[Total_Purchases]]))),2)</f>
        <v>26</v>
      </c>
      <c r="AE1292">
        <f>ROUND(IF(Table1_1[[#This Row],[Total_Purchases]]=0,0,(Table1_1[[#This Row],[Total_Spend]]*(Table1_1[[#This Row],[NumStorePurchases]]/Table1_1[[#This Row],[Total_Purchases]]))),2)</f>
        <v>52</v>
      </c>
      <c r="AF1292">
        <f>ROUND(IF(Table1_1[[#This Row],[Total_Purchases]]=0,0,(Table1_1[[#This Row],[Total_Spend]]*(Table1_1[[#This Row],[NumCatalogPurchases]]/Table1_1[[#This Row],[Total_Purchases]]))),2)</f>
        <v>0</v>
      </c>
      <c r="AG12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92" s="6">
        <f ca="1">YEAR(TODAY())-B1292</f>
        <v>48</v>
      </c>
      <c r="AI12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92" t="s">
        <v>32</v>
      </c>
    </row>
    <row r="1293" spans="1:36" x14ac:dyDescent="0.3">
      <c r="A1293">
        <v>6312</v>
      </c>
      <c r="B1293">
        <v>1959</v>
      </c>
      <c r="C1293" t="s">
        <v>28</v>
      </c>
      <c r="D1293" t="s">
        <v>33</v>
      </c>
      <c r="E1293">
        <v>65031</v>
      </c>
      <c r="F1293">
        <v>0</v>
      </c>
      <c r="G1293">
        <v>1</v>
      </c>
      <c r="H1293" s="2" t="str">
        <f ca="1">TEXT(Table1_1[[#This Row],[Dt_Customer]],"yyyy-mm-dd")</f>
        <v>2013-03-17</v>
      </c>
      <c r="I1293">
        <v>29</v>
      </c>
      <c r="J1293">
        <v>258</v>
      </c>
      <c r="K1293">
        <v>107</v>
      </c>
      <c r="L1293">
        <v>291</v>
      </c>
      <c r="M1293">
        <v>84</v>
      </c>
      <c r="N1293">
        <v>37</v>
      </c>
      <c r="O1293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>Table1_1[[#This Row],[MntWines]]+Table1_1[[#This Row],[MntFruits]]+Table1_1[[#This Row],[MntMeatProducts]]+Table1_1[[#This Row],[MntFishProducts]]+Table1_1[[#This Row],[MntSweetProducts]]+Table1_1[[#This Row],[MntGoldProds]]</f>
        <v>863</v>
      </c>
      <c r="AC1293">
        <f>Table1_1[[#This Row],[NumWebPurchases]]+Table1_1[[#This Row],[NumCatalogPurchases]]+Table1_1[[#This Row],[NumStorePurchases]]</f>
        <v>26</v>
      </c>
      <c r="AD1293">
        <f>ROUND(IF(Table1_1[[#This Row],[Total_Purchases]]=0,0,(Table1_1[[#This Row],[Total_Spend]]*(Table1_1[[#This Row],[NumWebPurchases]]/Table1_1[[#This Row],[Total_Purchases]]))),2)</f>
        <v>331.92</v>
      </c>
      <c r="AE1293">
        <f>ROUND(IF(Table1_1[[#This Row],[Total_Purchases]]=0,0,(Table1_1[[#This Row],[Total_Spend]]*(Table1_1[[#This Row],[NumStorePurchases]]/Table1_1[[#This Row],[Total_Purchases]]))),2)</f>
        <v>431.5</v>
      </c>
      <c r="AF1293">
        <f>ROUND(IF(Table1_1[[#This Row],[Total_Purchases]]=0,0,(Table1_1[[#This Row],[Total_Spend]]*(Table1_1[[#This Row],[NumCatalogPurchases]]/Table1_1[[#This Row],[Total_Purchases]]))),2)</f>
        <v>99.58</v>
      </c>
      <c r="AG12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3" s="6">
        <f ca="1">YEAR(TODAY())-B1293</f>
        <v>67</v>
      </c>
      <c r="AI12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93" t="s">
        <v>39</v>
      </c>
    </row>
    <row r="1294" spans="1:36" x14ac:dyDescent="0.3">
      <c r="A1294">
        <v>6318</v>
      </c>
      <c r="B1294">
        <v>1988</v>
      </c>
      <c r="C1294" t="s">
        <v>28</v>
      </c>
      <c r="D1294" t="s">
        <v>33</v>
      </c>
      <c r="E1294">
        <v>68487</v>
      </c>
      <c r="F1294">
        <v>0</v>
      </c>
      <c r="G1294">
        <v>0</v>
      </c>
      <c r="H1294" s="2" t="str">
        <f ca="1">TEXT(Table1_1[[#This Row],[Dt_Customer]],"yyyy-mm-dd")</f>
        <v>2013-01-13</v>
      </c>
      <c r="I1294">
        <v>48</v>
      </c>
      <c r="J1294">
        <v>758</v>
      </c>
      <c r="K1294">
        <v>12</v>
      </c>
      <c r="L1294">
        <v>385</v>
      </c>
      <c r="M1294">
        <v>33</v>
      </c>
      <c r="N1294">
        <v>89</v>
      </c>
      <c r="O1294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f>Table1_1[[#This Row],[MntWines]]+Table1_1[[#This Row],[MntFruits]]+Table1_1[[#This Row],[MntMeatProducts]]+Table1_1[[#This Row],[MntFishProducts]]+Table1_1[[#This Row],[MntSweetProducts]]+Table1_1[[#This Row],[MntGoldProds]]</f>
        <v>1366</v>
      </c>
      <c r="AC1294">
        <f>Table1_1[[#This Row],[NumWebPurchases]]+Table1_1[[#This Row],[NumCatalogPurchases]]+Table1_1[[#This Row],[NumStorePurchases]]</f>
        <v>29</v>
      </c>
      <c r="AD1294">
        <f>ROUND(IF(Table1_1[[#This Row],[Total_Purchases]]=0,0,(Table1_1[[#This Row],[Total_Spend]]*(Table1_1[[#This Row],[NumWebPurchases]]/Table1_1[[#This Row],[Total_Purchases]]))),2)</f>
        <v>423.93</v>
      </c>
      <c r="AE1294">
        <f>ROUND(IF(Table1_1[[#This Row],[Total_Purchases]]=0,0,(Table1_1[[#This Row],[Total_Spend]]*(Table1_1[[#This Row],[NumStorePurchases]]/Table1_1[[#This Row],[Total_Purchases]]))),2)</f>
        <v>612.34</v>
      </c>
      <c r="AF1294">
        <f>ROUND(IF(Table1_1[[#This Row],[Total_Purchases]]=0,0,(Table1_1[[#This Row],[Total_Spend]]*(Table1_1[[#This Row],[NumCatalogPurchases]]/Table1_1[[#This Row],[Total_Purchases]]))),2)</f>
        <v>329.72</v>
      </c>
      <c r="AG12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4" s="6">
        <f ca="1">YEAR(TODAY())-B1294</f>
        <v>38</v>
      </c>
      <c r="AI12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294" t="s">
        <v>32</v>
      </c>
    </row>
    <row r="1295" spans="1:36" x14ac:dyDescent="0.3">
      <c r="A1295">
        <v>6320</v>
      </c>
      <c r="B1295">
        <v>1976</v>
      </c>
      <c r="C1295" t="s">
        <v>41</v>
      </c>
      <c r="D1295" t="s">
        <v>31</v>
      </c>
      <c r="E1295">
        <v>70893</v>
      </c>
      <c r="F1295">
        <v>0</v>
      </c>
      <c r="G1295">
        <v>0</v>
      </c>
      <c r="H1295" s="2" t="str">
        <f ca="1">TEXT(Table1_1[[#This Row],[Dt_Customer]],"yyyy-mm-dd")</f>
        <v>2013-02-06</v>
      </c>
      <c r="I1295">
        <v>42</v>
      </c>
      <c r="J1295">
        <v>768</v>
      </c>
      <c r="K1295">
        <v>44</v>
      </c>
      <c r="L1295">
        <v>561</v>
      </c>
      <c r="M1295">
        <v>77</v>
      </c>
      <c r="N1295">
        <v>44</v>
      </c>
      <c r="O1295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>Table1_1[[#This Row],[MntWines]]+Table1_1[[#This Row],[MntFruits]]+Table1_1[[#This Row],[MntMeatProducts]]+Table1_1[[#This Row],[MntFishProducts]]+Table1_1[[#This Row],[MntSweetProducts]]+Table1_1[[#This Row],[MntGoldProds]]</f>
        <v>1508</v>
      </c>
      <c r="AC1295">
        <f>Table1_1[[#This Row],[NumWebPurchases]]+Table1_1[[#This Row],[NumCatalogPurchases]]+Table1_1[[#This Row],[NumStorePurchases]]</f>
        <v>22</v>
      </c>
      <c r="AD1295">
        <f>ROUND(IF(Table1_1[[#This Row],[Total_Purchases]]=0,0,(Table1_1[[#This Row],[Total_Spend]]*(Table1_1[[#This Row],[NumWebPurchases]]/Table1_1[[#This Row],[Total_Purchases]]))),2)</f>
        <v>411.27</v>
      </c>
      <c r="AE1295">
        <f>ROUND(IF(Table1_1[[#This Row],[Total_Purchases]]=0,0,(Table1_1[[#This Row],[Total_Spend]]*(Table1_1[[#This Row],[NumStorePurchases]]/Table1_1[[#This Row],[Total_Purchases]]))),2)</f>
        <v>685.45</v>
      </c>
      <c r="AF1295">
        <f>ROUND(IF(Table1_1[[#This Row],[Total_Purchases]]=0,0,(Table1_1[[#This Row],[Total_Spend]]*(Table1_1[[#This Row],[NumCatalogPurchases]]/Table1_1[[#This Row],[Total_Purchases]]))),2)</f>
        <v>411.27</v>
      </c>
      <c r="AG12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5" s="6">
        <f ca="1">YEAR(TODAY())-B1295</f>
        <v>50</v>
      </c>
      <c r="AI12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95" t="s">
        <v>30</v>
      </c>
    </row>
    <row r="1296" spans="1:36" x14ac:dyDescent="0.3">
      <c r="A1296">
        <v>6327</v>
      </c>
      <c r="B1296">
        <v>1967</v>
      </c>
      <c r="C1296" t="s">
        <v>28</v>
      </c>
      <c r="D1296" t="s">
        <v>35</v>
      </c>
      <c r="E1296">
        <v>65777</v>
      </c>
      <c r="F1296">
        <v>0</v>
      </c>
      <c r="G1296">
        <v>0</v>
      </c>
      <c r="H1296" s="2" t="str">
        <f ca="1">TEXT(Table1_1[[#This Row],[Dt_Customer]],"yyyy-mm-dd")</f>
        <v>2013-12-19</v>
      </c>
      <c r="I1296">
        <v>87</v>
      </c>
      <c r="J1296">
        <v>565</v>
      </c>
      <c r="K1296">
        <v>32</v>
      </c>
      <c r="L1296">
        <v>435</v>
      </c>
      <c r="M1296">
        <v>28</v>
      </c>
      <c r="N1296">
        <v>32</v>
      </c>
      <c r="O1296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f>Table1_1[[#This Row],[MntWines]]+Table1_1[[#This Row],[MntFruits]]+Table1_1[[#This Row],[MntMeatProducts]]+Table1_1[[#This Row],[MntFishProducts]]+Table1_1[[#This Row],[MntSweetProducts]]+Table1_1[[#This Row],[MntGoldProds]]</f>
        <v>1146</v>
      </c>
      <c r="AC1296">
        <f>Table1_1[[#This Row],[NumWebPurchases]]+Table1_1[[#This Row],[NumCatalogPurchases]]+Table1_1[[#This Row],[NumStorePurchases]]</f>
        <v>16</v>
      </c>
      <c r="AD1296">
        <f>ROUND(IF(Table1_1[[#This Row],[Total_Purchases]]=0,0,(Table1_1[[#This Row],[Total_Spend]]*(Table1_1[[#This Row],[NumWebPurchases]]/Table1_1[[#This Row],[Total_Purchases]]))),2)</f>
        <v>143.25</v>
      </c>
      <c r="AE1296">
        <f>ROUND(IF(Table1_1[[#This Row],[Total_Purchases]]=0,0,(Table1_1[[#This Row],[Total_Spend]]*(Table1_1[[#This Row],[NumStorePurchases]]/Table1_1[[#This Row],[Total_Purchases]]))),2)</f>
        <v>429.75</v>
      </c>
      <c r="AF1296">
        <f>ROUND(IF(Table1_1[[#This Row],[Total_Purchases]]=0,0,(Table1_1[[#This Row],[Total_Spend]]*(Table1_1[[#This Row],[NumCatalogPurchases]]/Table1_1[[#This Row],[Total_Purchases]]))),2)</f>
        <v>573</v>
      </c>
      <c r="AG12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6" s="6">
        <f ca="1">YEAR(TODAY())-B1296</f>
        <v>59</v>
      </c>
      <c r="AI12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96" t="s">
        <v>34</v>
      </c>
    </row>
    <row r="1297" spans="1:36" x14ac:dyDescent="0.3">
      <c r="A1297">
        <v>6336</v>
      </c>
      <c r="B1297">
        <v>1960</v>
      </c>
      <c r="C1297" t="s">
        <v>28</v>
      </c>
      <c r="D1297" t="s">
        <v>33</v>
      </c>
      <c r="E1297">
        <v>29315</v>
      </c>
      <c r="F1297">
        <v>1</v>
      </c>
      <c r="G1297">
        <v>1</v>
      </c>
      <c r="H1297" s="2" t="str">
        <f ca="1">TEXT(Table1_1[[#This Row],[Dt_Customer]],"yyyy-mm-dd")</f>
        <v>2014-04-06</v>
      </c>
      <c r="I1297">
        <v>55</v>
      </c>
      <c r="J1297">
        <v>13</v>
      </c>
      <c r="K1297">
        <v>2</v>
      </c>
      <c r="L1297">
        <v>14</v>
      </c>
      <c r="M1297">
        <v>8</v>
      </c>
      <c r="N1297">
        <v>7</v>
      </c>
      <c r="O1297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297">
        <f>Table1_1[[#This Row],[NumWebPurchases]]+Table1_1[[#This Row],[NumCatalogPurchases]]+Table1_1[[#This Row],[NumStorePurchases]]</f>
        <v>6</v>
      </c>
      <c r="AD1297">
        <f>ROUND(IF(Table1_1[[#This Row],[Total_Purchases]]=0,0,(Table1_1[[#This Row],[Total_Spend]]*(Table1_1[[#This Row],[NumWebPurchases]]/Table1_1[[#This Row],[Total_Purchases]]))),2)</f>
        <v>16</v>
      </c>
      <c r="AE1297">
        <f>ROUND(IF(Table1_1[[#This Row],[Total_Purchases]]=0,0,(Table1_1[[#This Row],[Total_Spend]]*(Table1_1[[#This Row],[NumStorePurchases]]/Table1_1[[#This Row],[Total_Purchases]]))),2)</f>
        <v>32</v>
      </c>
      <c r="AF1297">
        <f>ROUND(IF(Table1_1[[#This Row],[Total_Purchases]]=0,0,(Table1_1[[#This Row],[Total_Spend]]*(Table1_1[[#This Row],[NumCatalogPurchases]]/Table1_1[[#This Row],[Total_Purchases]]))),2)</f>
        <v>0</v>
      </c>
      <c r="AG12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97" s="6">
        <f ca="1">YEAR(TODAY())-B1297</f>
        <v>66</v>
      </c>
      <c r="AI12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97" t="s">
        <v>43</v>
      </c>
    </row>
    <row r="1298" spans="1:36" x14ac:dyDescent="0.3">
      <c r="A1298">
        <v>6340</v>
      </c>
      <c r="B1298">
        <v>1985</v>
      </c>
      <c r="C1298" t="s">
        <v>28</v>
      </c>
      <c r="D1298" t="s">
        <v>31</v>
      </c>
      <c r="E1298">
        <v>29938</v>
      </c>
      <c r="F1298">
        <v>1</v>
      </c>
      <c r="G1298">
        <v>0</v>
      </c>
      <c r="H1298" s="2" t="str">
        <f ca="1">TEXT(Table1_1[[#This Row],[Dt_Customer]],"yyyy-mm-dd")</f>
        <v>2013-10-27</v>
      </c>
      <c r="I1298">
        <v>52</v>
      </c>
      <c r="J1298">
        <v>3</v>
      </c>
      <c r="K1298">
        <v>3</v>
      </c>
      <c r="L1298">
        <v>7</v>
      </c>
      <c r="M1298">
        <v>0</v>
      </c>
      <c r="N1298">
        <v>2</v>
      </c>
      <c r="O1298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f>Table1_1[[#This Row],[MntWines]]+Table1_1[[#This Row],[MntFruits]]+Table1_1[[#This Row],[MntMeatProducts]]+Table1_1[[#This Row],[MntFishProducts]]+Table1_1[[#This Row],[MntSweetProducts]]+Table1_1[[#This Row],[MntGoldProds]]</f>
        <v>26</v>
      </c>
      <c r="AC1298">
        <f>Table1_1[[#This Row],[NumWebPurchases]]+Table1_1[[#This Row],[NumCatalogPurchases]]+Table1_1[[#This Row],[NumStorePurchases]]</f>
        <v>4</v>
      </c>
      <c r="AD1298">
        <f>ROUND(IF(Table1_1[[#This Row],[Total_Purchases]]=0,0,(Table1_1[[#This Row],[Total_Spend]]*(Table1_1[[#This Row],[NumWebPurchases]]/Table1_1[[#This Row],[Total_Purchases]]))),2)</f>
        <v>6.5</v>
      </c>
      <c r="AE1298">
        <f>ROUND(IF(Table1_1[[#This Row],[Total_Purchases]]=0,0,(Table1_1[[#This Row],[Total_Spend]]*(Table1_1[[#This Row],[NumStorePurchases]]/Table1_1[[#This Row],[Total_Purchases]]))),2)</f>
        <v>19.5</v>
      </c>
      <c r="AF1298">
        <f>ROUND(IF(Table1_1[[#This Row],[Total_Purchases]]=0,0,(Table1_1[[#This Row],[Total_Spend]]*(Table1_1[[#This Row],[NumCatalogPurchases]]/Table1_1[[#This Row],[Total_Purchases]]))),2)</f>
        <v>0</v>
      </c>
      <c r="AG129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298" s="6">
        <f ca="1">YEAR(TODAY())-B1298</f>
        <v>41</v>
      </c>
      <c r="AI12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298" t="s">
        <v>43</v>
      </c>
    </row>
    <row r="1299" spans="1:36" x14ac:dyDescent="0.3">
      <c r="A1299">
        <v>6343</v>
      </c>
      <c r="B1299">
        <v>1959</v>
      </c>
      <c r="C1299" t="s">
        <v>28</v>
      </c>
      <c r="D1299" t="s">
        <v>33</v>
      </c>
      <c r="E1299">
        <v>79823</v>
      </c>
      <c r="F1299">
        <v>0</v>
      </c>
      <c r="G1299">
        <v>1</v>
      </c>
      <c r="H1299" s="2" t="str">
        <f ca="1">TEXT(Table1_1[[#This Row],[Dt_Customer]],"yyyy-mm-dd")</f>
        <v>2014-03-31</v>
      </c>
      <c r="I1299">
        <v>6</v>
      </c>
      <c r="J1299">
        <v>835</v>
      </c>
      <c r="K1299">
        <v>73</v>
      </c>
      <c r="L1299">
        <v>380</v>
      </c>
      <c r="M1299">
        <v>114</v>
      </c>
      <c r="N1299">
        <v>73</v>
      </c>
      <c r="O1299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f>Table1_1[[#This Row],[MntWines]]+Table1_1[[#This Row],[MntFruits]]+Table1_1[[#This Row],[MntMeatProducts]]+Table1_1[[#This Row],[MntFishProducts]]+Table1_1[[#This Row],[MntSweetProducts]]+Table1_1[[#This Row],[MntGoldProds]]</f>
        <v>1518</v>
      </c>
      <c r="AC1299">
        <f>Table1_1[[#This Row],[NumWebPurchases]]+Table1_1[[#This Row],[NumCatalogPurchases]]+Table1_1[[#This Row],[NumStorePurchases]]</f>
        <v>22</v>
      </c>
      <c r="AD1299">
        <f>ROUND(IF(Table1_1[[#This Row],[Total_Purchases]]=0,0,(Table1_1[[#This Row],[Total_Spend]]*(Table1_1[[#This Row],[NumWebPurchases]]/Table1_1[[#This Row],[Total_Purchases]]))),2)</f>
        <v>414</v>
      </c>
      <c r="AE1299">
        <f>ROUND(IF(Table1_1[[#This Row],[Total_Purchases]]=0,0,(Table1_1[[#This Row],[Total_Spend]]*(Table1_1[[#This Row],[NumStorePurchases]]/Table1_1[[#This Row],[Total_Purchases]]))),2)</f>
        <v>483</v>
      </c>
      <c r="AF1299">
        <f>ROUND(IF(Table1_1[[#This Row],[Total_Purchases]]=0,0,(Table1_1[[#This Row],[Total_Spend]]*(Table1_1[[#This Row],[NumCatalogPurchases]]/Table1_1[[#This Row],[Total_Purchases]]))),2)</f>
        <v>621</v>
      </c>
      <c r="AG12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299" s="6">
        <f ca="1">YEAR(TODAY())-B1299</f>
        <v>67</v>
      </c>
      <c r="AI12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299" t="s">
        <v>36</v>
      </c>
    </row>
    <row r="1300" spans="1:36" x14ac:dyDescent="0.3">
      <c r="A1300">
        <v>6347</v>
      </c>
      <c r="B1300">
        <v>1979</v>
      </c>
      <c r="C1300" t="s">
        <v>44</v>
      </c>
      <c r="D1300" t="s">
        <v>31</v>
      </c>
      <c r="E1300">
        <v>15862</v>
      </c>
      <c r="F1300">
        <v>1</v>
      </c>
      <c r="G1300">
        <v>0</v>
      </c>
      <c r="H1300" s="2" t="str">
        <f ca="1">TEXT(Table1_1[[#This Row],[Dt_Customer]],"yyyy-mm-dd")</f>
        <v>2013-06-27</v>
      </c>
      <c r="I1300">
        <v>26</v>
      </c>
      <c r="J1300">
        <v>1</v>
      </c>
      <c r="K1300">
        <v>1</v>
      </c>
      <c r="L1300">
        <v>4</v>
      </c>
      <c r="M1300">
        <v>11</v>
      </c>
      <c r="N1300">
        <v>9</v>
      </c>
      <c r="O1300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f>Table1_1[[#This Row],[MntWines]]+Table1_1[[#This Row],[MntFruits]]+Table1_1[[#This Row],[MntMeatProducts]]+Table1_1[[#This Row],[MntFishProducts]]+Table1_1[[#This Row],[MntSweetProducts]]+Table1_1[[#This Row],[MntGoldProds]]</f>
        <v>36</v>
      </c>
      <c r="AC1300">
        <f>Table1_1[[#This Row],[NumWebPurchases]]+Table1_1[[#This Row],[NumCatalogPurchases]]+Table1_1[[#This Row],[NumStorePurchases]]</f>
        <v>4</v>
      </c>
      <c r="AD1300">
        <f>ROUND(IF(Table1_1[[#This Row],[Total_Purchases]]=0,0,(Table1_1[[#This Row],[Total_Spend]]*(Table1_1[[#This Row],[NumWebPurchases]]/Table1_1[[#This Row],[Total_Purchases]]))),2)</f>
        <v>9</v>
      </c>
      <c r="AE1300">
        <f>ROUND(IF(Table1_1[[#This Row],[Total_Purchases]]=0,0,(Table1_1[[#This Row],[Total_Spend]]*(Table1_1[[#This Row],[NumStorePurchases]]/Table1_1[[#This Row],[Total_Purchases]]))),2)</f>
        <v>27</v>
      </c>
      <c r="AF1300">
        <f>ROUND(IF(Table1_1[[#This Row],[Total_Purchases]]=0,0,(Table1_1[[#This Row],[Total_Spend]]*(Table1_1[[#This Row],[NumCatalogPurchases]]/Table1_1[[#This Row],[Total_Purchases]]))),2)</f>
        <v>0</v>
      </c>
      <c r="AG13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0" s="6">
        <f ca="1">YEAR(TODAY())-B1300</f>
        <v>47</v>
      </c>
      <c r="AI13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00" t="s">
        <v>30</v>
      </c>
    </row>
    <row r="1301" spans="1:36" x14ac:dyDescent="0.3">
      <c r="A1301">
        <v>6349</v>
      </c>
      <c r="B1301">
        <v>1987</v>
      </c>
      <c r="C1301" t="s">
        <v>41</v>
      </c>
      <c r="D1301" t="s">
        <v>29</v>
      </c>
      <c r="E1301">
        <v>61787</v>
      </c>
      <c r="F1301">
        <v>0</v>
      </c>
      <c r="G1301">
        <v>0</v>
      </c>
      <c r="H1301" s="2" t="str">
        <f ca="1">TEXT(Table1_1[[#This Row],[Dt_Customer]],"yyyy-mm-dd")</f>
        <v>2013-07-06</v>
      </c>
      <c r="I1301">
        <v>71</v>
      </c>
      <c r="J1301">
        <v>621</v>
      </c>
      <c r="K1301">
        <v>73</v>
      </c>
      <c r="L1301">
        <v>414</v>
      </c>
      <c r="M1301">
        <v>78</v>
      </c>
      <c r="N1301">
        <v>48</v>
      </c>
      <c r="O1301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f>Table1_1[[#This Row],[MntWines]]+Table1_1[[#This Row],[MntFruits]]+Table1_1[[#This Row],[MntMeatProducts]]+Table1_1[[#This Row],[MntFishProducts]]+Table1_1[[#This Row],[MntSweetProducts]]+Table1_1[[#This Row],[MntGoldProds]]</f>
        <v>1319</v>
      </c>
      <c r="AC1301">
        <f>Table1_1[[#This Row],[NumWebPurchases]]+Table1_1[[#This Row],[NumCatalogPurchases]]+Table1_1[[#This Row],[NumStorePurchases]]</f>
        <v>18</v>
      </c>
      <c r="AD1301">
        <f>ROUND(IF(Table1_1[[#This Row],[Total_Purchases]]=0,0,(Table1_1[[#This Row],[Total_Spend]]*(Table1_1[[#This Row],[NumWebPurchases]]/Table1_1[[#This Row],[Total_Purchases]]))),2)</f>
        <v>586.22</v>
      </c>
      <c r="AE1301">
        <f>ROUND(IF(Table1_1[[#This Row],[Total_Purchases]]=0,0,(Table1_1[[#This Row],[Total_Spend]]*(Table1_1[[#This Row],[NumStorePurchases]]/Table1_1[[#This Row],[Total_Purchases]]))),2)</f>
        <v>439.67</v>
      </c>
      <c r="AF1301">
        <f>ROUND(IF(Table1_1[[#This Row],[Total_Purchases]]=0,0,(Table1_1[[#This Row],[Total_Spend]]*(Table1_1[[#This Row],[NumCatalogPurchases]]/Table1_1[[#This Row],[Total_Purchases]]))),2)</f>
        <v>293.11</v>
      </c>
      <c r="AG13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01" s="6">
        <f ca="1">YEAR(TODAY())-B1301</f>
        <v>39</v>
      </c>
      <c r="AI13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01" t="s">
        <v>30</v>
      </c>
    </row>
    <row r="1302" spans="1:36" x14ac:dyDescent="0.3">
      <c r="A1302">
        <v>6354</v>
      </c>
      <c r="B1302">
        <v>1984</v>
      </c>
      <c r="C1302" t="s">
        <v>28</v>
      </c>
      <c r="D1302" t="s">
        <v>35</v>
      </c>
      <c r="E1302">
        <v>15345</v>
      </c>
      <c r="F1302">
        <v>1</v>
      </c>
      <c r="G1302">
        <v>0</v>
      </c>
      <c r="H1302" s="2" t="str">
        <f ca="1">TEXT(Table1_1[[#This Row],[Dt_Customer]],"yyyy-mm-dd")</f>
        <v>2012-08-31</v>
      </c>
      <c r="I1302">
        <v>51</v>
      </c>
      <c r="J1302">
        <v>5</v>
      </c>
      <c r="K1302">
        <v>2</v>
      </c>
      <c r="L1302">
        <v>16</v>
      </c>
      <c r="M1302">
        <v>3</v>
      </c>
      <c r="N1302">
        <v>2</v>
      </c>
      <c r="O130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1302">
        <f>Table1_1[[#This Row],[NumWebPurchases]]+Table1_1[[#This Row],[NumCatalogPurchases]]+Table1_1[[#This Row],[NumStorePurchases]]</f>
        <v>4</v>
      </c>
      <c r="AD1302">
        <f>ROUND(IF(Table1_1[[#This Row],[Total_Purchases]]=0,0,(Table1_1[[#This Row],[Total_Spend]]*(Table1_1[[#This Row],[NumWebPurchases]]/Table1_1[[#This Row],[Total_Purchases]]))),2)</f>
        <v>11.75</v>
      </c>
      <c r="AE1302">
        <f>ROUND(IF(Table1_1[[#This Row],[Total_Purchases]]=0,0,(Table1_1[[#This Row],[Total_Spend]]*(Table1_1[[#This Row],[NumStorePurchases]]/Table1_1[[#This Row],[Total_Purchases]]))),2)</f>
        <v>23.5</v>
      </c>
      <c r="AF1302">
        <f>ROUND(IF(Table1_1[[#This Row],[Total_Purchases]]=0,0,(Table1_1[[#This Row],[Total_Spend]]*(Table1_1[[#This Row],[NumCatalogPurchases]]/Table1_1[[#This Row],[Total_Purchases]]))),2)</f>
        <v>11.75</v>
      </c>
      <c r="AG13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2" s="6">
        <f ca="1">YEAR(TODAY())-B1302</f>
        <v>42</v>
      </c>
      <c r="AI13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02" t="s">
        <v>30</v>
      </c>
    </row>
    <row r="1303" spans="1:36" x14ac:dyDescent="0.3">
      <c r="A1303">
        <v>6355</v>
      </c>
      <c r="B1303">
        <v>1978</v>
      </c>
      <c r="C1303" t="s">
        <v>28</v>
      </c>
      <c r="D1303" t="s">
        <v>33</v>
      </c>
      <c r="E1303">
        <v>44359</v>
      </c>
      <c r="F1303">
        <v>1</v>
      </c>
      <c r="G1303">
        <v>1</v>
      </c>
      <c r="H1303" s="2" t="str">
        <f ca="1">TEXT(Table1_1[[#This Row],[Dt_Customer]],"yyyy-mm-dd")</f>
        <v>2014-06-17</v>
      </c>
      <c r="I1303">
        <v>19</v>
      </c>
      <c r="J1303">
        <v>20</v>
      </c>
      <c r="K1303">
        <v>0</v>
      </c>
      <c r="L1303">
        <v>14</v>
      </c>
      <c r="M1303">
        <v>7</v>
      </c>
      <c r="N1303">
        <v>3</v>
      </c>
      <c r="O1303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1303">
        <f>Table1_1[[#This Row],[NumWebPurchases]]+Table1_1[[#This Row],[NumCatalogPurchases]]+Table1_1[[#This Row],[NumStorePurchases]]</f>
        <v>6</v>
      </c>
      <c r="AD1303">
        <f>ROUND(IF(Table1_1[[#This Row],[Total_Purchases]]=0,0,(Table1_1[[#This Row],[Total_Spend]]*(Table1_1[[#This Row],[NumWebPurchases]]/Table1_1[[#This Row],[Total_Purchases]]))),2)</f>
        <v>15</v>
      </c>
      <c r="AE1303">
        <f>ROUND(IF(Table1_1[[#This Row],[Total_Purchases]]=0,0,(Table1_1[[#This Row],[Total_Spend]]*(Table1_1[[#This Row],[NumStorePurchases]]/Table1_1[[#This Row],[Total_Purchases]]))),2)</f>
        <v>30</v>
      </c>
      <c r="AF1303">
        <f>ROUND(IF(Table1_1[[#This Row],[Total_Purchases]]=0,0,(Table1_1[[#This Row],[Total_Spend]]*(Table1_1[[#This Row],[NumCatalogPurchases]]/Table1_1[[#This Row],[Total_Purchases]]))),2)</f>
        <v>0</v>
      </c>
      <c r="AG13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3" s="6">
        <f ca="1">YEAR(TODAY())-B1303</f>
        <v>48</v>
      </c>
      <c r="AI13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03" t="s">
        <v>30</v>
      </c>
    </row>
    <row r="1304" spans="1:36" x14ac:dyDescent="0.3">
      <c r="A1304">
        <v>6357</v>
      </c>
      <c r="B1304">
        <v>1959</v>
      </c>
      <c r="C1304" t="s">
        <v>38</v>
      </c>
      <c r="D1304" t="s">
        <v>29</v>
      </c>
      <c r="E1304">
        <v>59052</v>
      </c>
      <c r="F1304">
        <v>0</v>
      </c>
      <c r="G1304">
        <v>1</v>
      </c>
      <c r="H1304" s="2" t="str">
        <f ca="1">TEXT(Table1_1[[#This Row],[Dt_Customer]],"yyyy-mm-dd")</f>
        <v>2013-11-17</v>
      </c>
      <c r="I1304">
        <v>29</v>
      </c>
      <c r="J1304">
        <v>230</v>
      </c>
      <c r="K1304">
        <v>35</v>
      </c>
      <c r="L1304">
        <v>75</v>
      </c>
      <c r="M1304">
        <v>63</v>
      </c>
      <c r="N1304">
        <v>57</v>
      </c>
      <c r="O1304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f>Table1_1[[#This Row],[MntWines]]+Table1_1[[#This Row],[MntFruits]]+Table1_1[[#This Row],[MntMeatProducts]]+Table1_1[[#This Row],[MntFishProducts]]+Table1_1[[#This Row],[MntSweetProducts]]+Table1_1[[#This Row],[MntGoldProds]]</f>
        <v>491</v>
      </c>
      <c r="AC1304">
        <f>Table1_1[[#This Row],[NumWebPurchases]]+Table1_1[[#This Row],[NumCatalogPurchases]]+Table1_1[[#This Row],[NumStorePurchases]]</f>
        <v>15</v>
      </c>
      <c r="AD1304">
        <f>ROUND(IF(Table1_1[[#This Row],[Total_Purchases]]=0,0,(Table1_1[[#This Row],[Total_Spend]]*(Table1_1[[#This Row],[NumWebPurchases]]/Table1_1[[#This Row],[Total_Purchases]]))),2)</f>
        <v>229.13</v>
      </c>
      <c r="AE1304">
        <f>ROUND(IF(Table1_1[[#This Row],[Total_Purchases]]=0,0,(Table1_1[[#This Row],[Total_Spend]]*(Table1_1[[#This Row],[NumStorePurchases]]/Table1_1[[#This Row],[Total_Purchases]]))),2)</f>
        <v>229.13</v>
      </c>
      <c r="AF1304">
        <f>ROUND(IF(Table1_1[[#This Row],[Total_Purchases]]=0,0,(Table1_1[[#This Row],[Total_Spend]]*(Table1_1[[#This Row],[NumCatalogPurchases]]/Table1_1[[#This Row],[Total_Purchases]]))),2)</f>
        <v>32.729999999999997</v>
      </c>
      <c r="AG13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04" s="6">
        <f ca="1">YEAR(TODAY())-B1304</f>
        <v>67</v>
      </c>
      <c r="AI13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04" t="s">
        <v>43</v>
      </c>
    </row>
    <row r="1305" spans="1:36" x14ac:dyDescent="0.3">
      <c r="A1305">
        <v>6365</v>
      </c>
      <c r="B1305">
        <v>1987</v>
      </c>
      <c r="C1305" t="s">
        <v>38</v>
      </c>
      <c r="D1305" t="s">
        <v>33</v>
      </c>
      <c r="E1305">
        <v>30390</v>
      </c>
      <c r="F1305">
        <v>0</v>
      </c>
      <c r="G1305">
        <v>0</v>
      </c>
      <c r="H1305" s="2" t="str">
        <f ca="1">TEXT(Table1_1[[#This Row],[Dt_Customer]],"yyyy-mm-dd")</f>
        <v>2013-09-02</v>
      </c>
      <c r="I1305">
        <v>5</v>
      </c>
      <c r="J1305">
        <v>10</v>
      </c>
      <c r="K1305">
        <v>12</v>
      </c>
      <c r="L1305">
        <v>12</v>
      </c>
      <c r="M1305">
        <v>25</v>
      </c>
      <c r="N1305">
        <v>1</v>
      </c>
      <c r="O1305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f>Table1_1[[#This Row],[MntWines]]+Table1_1[[#This Row],[MntFruits]]+Table1_1[[#This Row],[MntMeatProducts]]+Table1_1[[#This Row],[MntFishProducts]]+Table1_1[[#This Row],[MntSweetProducts]]+Table1_1[[#This Row],[MntGoldProds]]</f>
        <v>80</v>
      </c>
      <c r="AC1305">
        <f>Table1_1[[#This Row],[NumWebPurchases]]+Table1_1[[#This Row],[NumCatalogPurchases]]+Table1_1[[#This Row],[NumStorePurchases]]</f>
        <v>5</v>
      </c>
      <c r="AD1305">
        <f>ROUND(IF(Table1_1[[#This Row],[Total_Purchases]]=0,0,(Table1_1[[#This Row],[Total_Spend]]*(Table1_1[[#This Row],[NumWebPurchases]]/Table1_1[[#This Row],[Total_Purchases]]))),2)</f>
        <v>32</v>
      </c>
      <c r="AE1305">
        <f>ROUND(IF(Table1_1[[#This Row],[Total_Purchases]]=0,0,(Table1_1[[#This Row],[Total_Spend]]*(Table1_1[[#This Row],[NumStorePurchases]]/Table1_1[[#This Row],[Total_Purchases]]))),2)</f>
        <v>48</v>
      </c>
      <c r="AF1305">
        <f>ROUND(IF(Table1_1[[#This Row],[Total_Purchases]]=0,0,(Table1_1[[#This Row],[Total_Spend]]*(Table1_1[[#This Row],[NumCatalogPurchases]]/Table1_1[[#This Row],[Total_Purchases]]))),2)</f>
        <v>0</v>
      </c>
      <c r="AG13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5" s="6">
        <f ca="1">YEAR(TODAY())-B1305</f>
        <v>39</v>
      </c>
      <c r="AI13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05" t="s">
        <v>40</v>
      </c>
    </row>
    <row r="1306" spans="1:36" x14ac:dyDescent="0.3">
      <c r="A1306">
        <v>6374</v>
      </c>
      <c r="B1306">
        <v>1954</v>
      </c>
      <c r="C1306" t="s">
        <v>37</v>
      </c>
      <c r="D1306" t="s">
        <v>33</v>
      </c>
      <c r="E1306">
        <v>36930</v>
      </c>
      <c r="F1306">
        <v>0</v>
      </c>
      <c r="G1306">
        <v>1</v>
      </c>
      <c r="H1306" s="2" t="str">
        <f ca="1">TEXT(Table1_1[[#This Row],[Dt_Customer]],"yyyy-mm-dd")</f>
        <v>2013-05-17</v>
      </c>
      <c r="I1306">
        <v>50</v>
      </c>
      <c r="J1306">
        <v>223</v>
      </c>
      <c r="K1306">
        <v>2</v>
      </c>
      <c r="L1306">
        <v>31</v>
      </c>
      <c r="M1306">
        <v>0</v>
      </c>
      <c r="N1306">
        <v>2</v>
      </c>
      <c r="O1306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f>Table1_1[[#This Row],[MntWines]]+Table1_1[[#This Row],[MntFruits]]+Table1_1[[#This Row],[MntMeatProducts]]+Table1_1[[#This Row],[MntFishProducts]]+Table1_1[[#This Row],[MntSweetProducts]]+Table1_1[[#This Row],[MntGoldProds]]</f>
        <v>297</v>
      </c>
      <c r="AC1306">
        <f>Table1_1[[#This Row],[NumWebPurchases]]+Table1_1[[#This Row],[NumCatalogPurchases]]+Table1_1[[#This Row],[NumStorePurchases]]</f>
        <v>11</v>
      </c>
      <c r="AD1306">
        <f>ROUND(IF(Table1_1[[#This Row],[Total_Purchases]]=0,0,(Table1_1[[#This Row],[Total_Spend]]*(Table1_1[[#This Row],[NumWebPurchases]]/Table1_1[[#This Row],[Total_Purchases]]))),2)</f>
        <v>135</v>
      </c>
      <c r="AE1306">
        <f>ROUND(IF(Table1_1[[#This Row],[Total_Purchases]]=0,0,(Table1_1[[#This Row],[Total_Spend]]*(Table1_1[[#This Row],[NumStorePurchases]]/Table1_1[[#This Row],[Total_Purchases]]))),2)</f>
        <v>108</v>
      </c>
      <c r="AF1306">
        <f>ROUND(IF(Table1_1[[#This Row],[Total_Purchases]]=0,0,(Table1_1[[#This Row],[Total_Spend]]*(Table1_1[[#This Row],[NumCatalogPurchases]]/Table1_1[[#This Row],[Total_Purchases]]))),2)</f>
        <v>54</v>
      </c>
      <c r="AG13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6" s="6">
        <f ca="1">YEAR(TODAY())-B1306</f>
        <v>72</v>
      </c>
      <c r="AI13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06" t="s">
        <v>30</v>
      </c>
    </row>
    <row r="1307" spans="1:36" x14ac:dyDescent="0.3">
      <c r="A1307">
        <v>6376</v>
      </c>
      <c r="B1307">
        <v>1979</v>
      </c>
      <c r="C1307" t="s">
        <v>28</v>
      </c>
      <c r="D1307" t="s">
        <v>31</v>
      </c>
      <c r="E1307">
        <v>57537</v>
      </c>
      <c r="F1307">
        <v>1</v>
      </c>
      <c r="G1307">
        <v>0</v>
      </c>
      <c r="H1307" s="2" t="str">
        <f ca="1">TEXT(Table1_1[[#This Row],[Dt_Customer]],"yyyy-mm-dd")</f>
        <v>2013-06-10</v>
      </c>
      <c r="I1307">
        <v>83</v>
      </c>
      <c r="J1307">
        <v>191</v>
      </c>
      <c r="K1307">
        <v>56</v>
      </c>
      <c r="L1307">
        <v>139</v>
      </c>
      <c r="M1307">
        <v>51</v>
      </c>
      <c r="N1307">
        <v>8</v>
      </c>
      <c r="O1307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>Table1_1[[#This Row],[MntWines]]+Table1_1[[#This Row],[MntFruits]]+Table1_1[[#This Row],[MntMeatProducts]]+Table1_1[[#This Row],[MntFishProducts]]+Table1_1[[#This Row],[MntSweetProducts]]+Table1_1[[#This Row],[MntGoldProds]]</f>
        <v>545</v>
      </c>
      <c r="AC1307">
        <f>Table1_1[[#This Row],[NumWebPurchases]]+Table1_1[[#This Row],[NumCatalogPurchases]]+Table1_1[[#This Row],[NumStorePurchases]]</f>
        <v>15</v>
      </c>
      <c r="AD1307">
        <f>ROUND(IF(Table1_1[[#This Row],[Total_Purchases]]=0,0,(Table1_1[[#This Row],[Total_Spend]]*(Table1_1[[#This Row],[NumWebPurchases]]/Table1_1[[#This Row],[Total_Purchases]]))),2)</f>
        <v>145.33000000000001</v>
      </c>
      <c r="AE1307">
        <f>ROUND(IF(Table1_1[[#This Row],[Total_Purchases]]=0,0,(Table1_1[[#This Row],[Total_Spend]]*(Table1_1[[#This Row],[NumStorePurchases]]/Table1_1[[#This Row],[Total_Purchases]]))),2)</f>
        <v>290.67</v>
      </c>
      <c r="AF1307">
        <f>ROUND(IF(Table1_1[[#This Row],[Total_Purchases]]=0,0,(Table1_1[[#This Row],[Total_Spend]]*(Table1_1[[#This Row],[NumCatalogPurchases]]/Table1_1[[#This Row],[Total_Purchases]]))),2)</f>
        <v>109</v>
      </c>
      <c r="AG13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07" s="6">
        <f ca="1">YEAR(TODAY())-B1307</f>
        <v>47</v>
      </c>
      <c r="AI13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07" t="s">
        <v>36</v>
      </c>
    </row>
    <row r="1308" spans="1:36" x14ac:dyDescent="0.3">
      <c r="A1308">
        <v>6379</v>
      </c>
      <c r="B1308">
        <v>1949</v>
      </c>
      <c r="C1308" t="s">
        <v>41</v>
      </c>
      <c r="D1308" t="s">
        <v>42</v>
      </c>
      <c r="E1308">
        <v>47570</v>
      </c>
      <c r="F1308">
        <v>1</v>
      </c>
      <c r="G1308">
        <v>1</v>
      </c>
      <c r="H1308" s="2" t="str">
        <f ca="1">TEXT(Table1_1[[#This Row],[Dt_Customer]],"yyyy-mm-dd")</f>
        <v>2013-05-29</v>
      </c>
      <c r="I1308">
        <v>3</v>
      </c>
      <c r="J1308">
        <v>67</v>
      </c>
      <c r="K1308">
        <v>1</v>
      </c>
      <c r="L1308">
        <v>20</v>
      </c>
      <c r="M1308">
        <v>0</v>
      </c>
      <c r="N1308">
        <v>2</v>
      </c>
      <c r="O1308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f>Table1_1[[#This Row],[MntWines]]+Table1_1[[#This Row],[MntFruits]]+Table1_1[[#This Row],[MntMeatProducts]]+Table1_1[[#This Row],[MntFishProducts]]+Table1_1[[#This Row],[MntSweetProducts]]+Table1_1[[#This Row],[MntGoldProds]]</f>
        <v>121</v>
      </c>
      <c r="AC1308">
        <f>Table1_1[[#This Row],[NumWebPurchases]]+Table1_1[[#This Row],[NumCatalogPurchases]]+Table1_1[[#This Row],[NumStorePurchases]]</f>
        <v>6</v>
      </c>
      <c r="AD1308">
        <f>ROUND(IF(Table1_1[[#This Row],[Total_Purchases]]=0,0,(Table1_1[[#This Row],[Total_Spend]]*(Table1_1[[#This Row],[NumWebPurchases]]/Table1_1[[#This Row],[Total_Purchases]]))),2)</f>
        <v>40.33</v>
      </c>
      <c r="AE1308">
        <f>ROUND(IF(Table1_1[[#This Row],[Total_Purchases]]=0,0,(Table1_1[[#This Row],[Total_Spend]]*(Table1_1[[#This Row],[NumStorePurchases]]/Table1_1[[#This Row],[Total_Purchases]]))),2)</f>
        <v>40.33</v>
      </c>
      <c r="AF1308">
        <f>ROUND(IF(Table1_1[[#This Row],[Total_Purchases]]=0,0,(Table1_1[[#This Row],[Total_Spend]]*(Table1_1[[#This Row],[NumCatalogPurchases]]/Table1_1[[#This Row],[Total_Purchases]]))),2)</f>
        <v>40.33</v>
      </c>
      <c r="AG13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8" s="6">
        <f ca="1">YEAR(TODAY())-B1308</f>
        <v>77</v>
      </c>
      <c r="AI13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08" t="s">
        <v>34</v>
      </c>
    </row>
    <row r="1309" spans="1:36" x14ac:dyDescent="0.3">
      <c r="A1309">
        <v>6382</v>
      </c>
      <c r="B1309">
        <v>1953</v>
      </c>
      <c r="C1309" t="s">
        <v>28</v>
      </c>
      <c r="D1309" t="s">
        <v>35</v>
      </c>
      <c r="E1309">
        <v>48794</v>
      </c>
      <c r="F1309">
        <v>1</v>
      </c>
      <c r="G1309">
        <v>1</v>
      </c>
      <c r="H1309" s="2" t="str">
        <f ca="1">TEXT(Table1_1[[#This Row],[Dt_Customer]],"yyyy-mm-dd")</f>
        <v>2014-06-26</v>
      </c>
      <c r="I1309">
        <v>97</v>
      </c>
      <c r="J1309">
        <v>25</v>
      </c>
      <c r="K1309">
        <v>0</v>
      </c>
      <c r="L1309">
        <v>11</v>
      </c>
      <c r="M1309">
        <v>3</v>
      </c>
      <c r="N1309">
        <v>0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309">
        <f>Table1_1[[#This Row],[NumWebPurchases]]+Table1_1[[#This Row],[NumCatalogPurchases]]+Table1_1[[#This Row],[NumStorePurchases]]</f>
        <v>4</v>
      </c>
      <c r="AD1309">
        <f>ROUND(IF(Table1_1[[#This Row],[Total_Purchases]]=0,0,(Table1_1[[#This Row],[Total_Spend]]*(Table1_1[[#This Row],[NumWebPurchases]]/Table1_1[[#This Row],[Total_Purchases]]))),2)</f>
        <v>13.5</v>
      </c>
      <c r="AE1309">
        <f>ROUND(IF(Table1_1[[#This Row],[Total_Purchases]]=0,0,(Table1_1[[#This Row],[Total_Spend]]*(Table1_1[[#This Row],[NumStorePurchases]]/Table1_1[[#This Row],[Total_Purchases]]))),2)</f>
        <v>40.5</v>
      </c>
      <c r="AF1309">
        <f>ROUND(IF(Table1_1[[#This Row],[Total_Purchases]]=0,0,(Table1_1[[#This Row],[Total_Spend]]*(Table1_1[[#This Row],[NumCatalogPurchases]]/Table1_1[[#This Row],[Total_Purchases]]))),2)</f>
        <v>0</v>
      </c>
      <c r="AG13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09" s="6">
        <f ca="1">YEAR(TODAY())-B1309</f>
        <v>73</v>
      </c>
      <c r="AI13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09" t="s">
        <v>34</v>
      </c>
    </row>
    <row r="1310" spans="1:36" x14ac:dyDescent="0.3">
      <c r="A1310">
        <v>6383</v>
      </c>
      <c r="B1310">
        <v>1971</v>
      </c>
      <c r="C1310" t="s">
        <v>37</v>
      </c>
      <c r="D1310" t="s">
        <v>35</v>
      </c>
      <c r="E1310">
        <v>32892</v>
      </c>
      <c r="F1310">
        <v>1</v>
      </c>
      <c r="G1310">
        <v>0</v>
      </c>
      <c r="H1310" s="2" t="str">
        <f ca="1">TEXT(Table1_1[[#This Row],[Dt_Customer]],"yyyy-mm-dd")</f>
        <v>2014-05-25</v>
      </c>
      <c r="I1310">
        <v>78</v>
      </c>
      <c r="J1310">
        <v>26</v>
      </c>
      <c r="K1310">
        <v>0</v>
      </c>
      <c r="L1310">
        <v>15</v>
      </c>
      <c r="M1310">
        <v>2</v>
      </c>
      <c r="N1310">
        <v>1</v>
      </c>
      <c r="O1310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310">
        <f>Table1_1[[#This Row],[NumWebPurchases]]+Table1_1[[#This Row],[NumCatalogPurchases]]+Table1_1[[#This Row],[NumStorePurchases]]</f>
        <v>6</v>
      </c>
      <c r="AD1310">
        <f>ROUND(IF(Table1_1[[#This Row],[Total_Purchases]]=0,0,(Table1_1[[#This Row],[Total_Spend]]*(Table1_1[[#This Row],[NumWebPurchases]]/Table1_1[[#This Row],[Total_Purchases]]))),2)</f>
        <v>23</v>
      </c>
      <c r="AE1310">
        <f>ROUND(IF(Table1_1[[#This Row],[Total_Purchases]]=0,0,(Table1_1[[#This Row],[Total_Spend]]*(Table1_1[[#This Row],[NumStorePurchases]]/Table1_1[[#This Row],[Total_Purchases]]))),2)</f>
        <v>23</v>
      </c>
      <c r="AF1310">
        <f>ROUND(IF(Table1_1[[#This Row],[Total_Purchases]]=0,0,(Table1_1[[#This Row],[Total_Spend]]*(Table1_1[[#This Row],[NumCatalogPurchases]]/Table1_1[[#This Row],[Total_Purchases]]))),2)</f>
        <v>0</v>
      </c>
      <c r="AG13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10" s="6">
        <f ca="1">YEAR(TODAY())-B1310</f>
        <v>55</v>
      </c>
      <c r="AI13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10" t="s">
        <v>43</v>
      </c>
    </row>
    <row r="1311" spans="1:36" x14ac:dyDescent="0.3">
      <c r="A1311">
        <v>6384</v>
      </c>
      <c r="B1311">
        <v>1978</v>
      </c>
      <c r="C1311" t="s">
        <v>28</v>
      </c>
      <c r="D1311" t="s">
        <v>29</v>
      </c>
      <c r="E1311">
        <v>71022</v>
      </c>
      <c r="F1311">
        <v>0</v>
      </c>
      <c r="G1311">
        <v>1</v>
      </c>
      <c r="H1311" s="2" t="str">
        <f ca="1">TEXT(Table1_1[[#This Row],[Dt_Customer]],"yyyy-mm-dd")</f>
        <v>2014-02-11</v>
      </c>
      <c r="I1311">
        <v>30</v>
      </c>
      <c r="J1311">
        <v>909</v>
      </c>
      <c r="K1311">
        <v>12</v>
      </c>
      <c r="L1311">
        <v>278</v>
      </c>
      <c r="M1311">
        <v>0</v>
      </c>
      <c r="N1311">
        <v>12</v>
      </c>
      <c r="O1311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f>Table1_1[[#This Row],[MntWines]]+Table1_1[[#This Row],[MntFruits]]+Table1_1[[#This Row],[MntMeatProducts]]+Table1_1[[#This Row],[MntFishProducts]]+Table1_1[[#This Row],[MntSweetProducts]]+Table1_1[[#This Row],[MntGoldProds]]</f>
        <v>1453</v>
      </c>
      <c r="AC1311">
        <f>Table1_1[[#This Row],[NumWebPurchases]]+Table1_1[[#This Row],[NumCatalogPurchases]]+Table1_1[[#This Row],[NumStorePurchases]]</f>
        <v>18</v>
      </c>
      <c r="AD1311">
        <f>ROUND(IF(Table1_1[[#This Row],[Total_Purchases]]=0,0,(Table1_1[[#This Row],[Total_Spend]]*(Table1_1[[#This Row],[NumWebPurchases]]/Table1_1[[#This Row],[Total_Purchases]]))),2)</f>
        <v>403.61</v>
      </c>
      <c r="AE1311">
        <f>ROUND(IF(Table1_1[[#This Row],[Total_Purchases]]=0,0,(Table1_1[[#This Row],[Total_Spend]]*(Table1_1[[#This Row],[NumStorePurchases]]/Table1_1[[#This Row],[Total_Purchases]]))),2)</f>
        <v>887.94</v>
      </c>
      <c r="AF1311">
        <f>ROUND(IF(Table1_1[[#This Row],[Total_Purchases]]=0,0,(Table1_1[[#This Row],[Total_Spend]]*(Table1_1[[#This Row],[NumCatalogPurchases]]/Table1_1[[#This Row],[Total_Purchases]]))),2)</f>
        <v>161.44</v>
      </c>
      <c r="AG13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1" s="6">
        <f ca="1">YEAR(TODAY())-B1311</f>
        <v>48</v>
      </c>
      <c r="AI13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11" t="s">
        <v>34</v>
      </c>
    </row>
    <row r="1312" spans="1:36" x14ac:dyDescent="0.3">
      <c r="A1312">
        <v>6387</v>
      </c>
      <c r="B1312">
        <v>1976</v>
      </c>
      <c r="C1312" t="s">
        <v>37</v>
      </c>
      <c r="D1312" t="s">
        <v>35</v>
      </c>
      <c r="E1312">
        <v>52190</v>
      </c>
      <c r="F1312">
        <v>1</v>
      </c>
      <c r="G1312">
        <v>1</v>
      </c>
      <c r="H1312" s="2" t="str">
        <f ca="1">TEXT(Table1_1[[#This Row],[Dt_Customer]],"yyyy-mm-dd")</f>
        <v>2014-05-08</v>
      </c>
      <c r="I1312">
        <v>39</v>
      </c>
      <c r="J1312">
        <v>42</v>
      </c>
      <c r="K1312">
        <v>0</v>
      </c>
      <c r="L1312">
        <v>17</v>
      </c>
      <c r="M1312">
        <v>0</v>
      </c>
      <c r="N1312">
        <v>0</v>
      </c>
      <c r="O131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f>Table1_1[[#This Row],[MntWines]]+Table1_1[[#This Row],[MntFruits]]+Table1_1[[#This Row],[MntMeatProducts]]+Table1_1[[#This Row],[MntFishProducts]]+Table1_1[[#This Row],[MntSweetProducts]]+Table1_1[[#This Row],[MntGoldProds]]</f>
        <v>77</v>
      </c>
      <c r="AC1312">
        <f>Table1_1[[#This Row],[NumWebPurchases]]+Table1_1[[#This Row],[NumCatalogPurchases]]+Table1_1[[#This Row],[NumStorePurchases]]</f>
        <v>6</v>
      </c>
      <c r="AD1312">
        <f>ROUND(IF(Table1_1[[#This Row],[Total_Purchases]]=0,0,(Table1_1[[#This Row],[Total_Spend]]*(Table1_1[[#This Row],[NumWebPurchases]]/Table1_1[[#This Row],[Total_Purchases]]))),2)</f>
        <v>25.67</v>
      </c>
      <c r="AE1312">
        <f>ROUND(IF(Table1_1[[#This Row],[Total_Purchases]]=0,0,(Table1_1[[#This Row],[Total_Spend]]*(Table1_1[[#This Row],[NumStorePurchases]]/Table1_1[[#This Row],[Total_Purchases]]))),2)</f>
        <v>38.5</v>
      </c>
      <c r="AF1312">
        <f>ROUND(IF(Table1_1[[#This Row],[Total_Purchases]]=0,0,(Table1_1[[#This Row],[Total_Spend]]*(Table1_1[[#This Row],[NumCatalogPurchases]]/Table1_1[[#This Row],[Total_Purchases]]))),2)</f>
        <v>12.83</v>
      </c>
      <c r="AG13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2" s="6">
        <f ca="1">YEAR(TODAY())-B1312</f>
        <v>50</v>
      </c>
      <c r="AI13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12" t="s">
        <v>43</v>
      </c>
    </row>
    <row r="1313" spans="1:36" x14ac:dyDescent="0.3">
      <c r="A1313">
        <v>6398</v>
      </c>
      <c r="B1313">
        <v>1974</v>
      </c>
      <c r="C1313" t="s">
        <v>44</v>
      </c>
      <c r="D1313" t="s">
        <v>33</v>
      </c>
      <c r="E1313">
        <v>18393</v>
      </c>
      <c r="F1313">
        <v>1</v>
      </c>
      <c r="G1313">
        <v>0</v>
      </c>
      <c r="H1313" s="2" t="str">
        <f ca="1">TEXT(Table1_1[[#This Row],[Dt_Customer]],"yyyy-mm-dd")</f>
        <v>2014-03-29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1313">
        <f>Table1_1[[#This Row],[NumWebPurchases]]+Table1_1[[#This Row],[NumCatalogPurchases]]+Table1_1[[#This Row],[NumStorePurchases]]</f>
        <v>6</v>
      </c>
      <c r="AD1313">
        <f>ROUND(IF(Table1_1[[#This Row],[Total_Purchases]]=0,0,(Table1_1[[#This Row],[Total_Spend]]*(Table1_1[[#This Row],[NumWebPurchases]]/Table1_1[[#This Row],[Total_Purchases]]))),2)</f>
        <v>25</v>
      </c>
      <c r="AE1313">
        <f>ROUND(IF(Table1_1[[#This Row],[Total_Purchases]]=0,0,(Table1_1[[#This Row],[Total_Spend]]*(Table1_1[[#This Row],[NumStorePurchases]]/Table1_1[[#This Row],[Total_Purchases]]))),2)</f>
        <v>25</v>
      </c>
      <c r="AF1313">
        <f>ROUND(IF(Table1_1[[#This Row],[Total_Purchases]]=0,0,(Table1_1[[#This Row],[Total_Spend]]*(Table1_1[[#This Row],[NumCatalogPurchases]]/Table1_1[[#This Row],[Total_Purchases]]))),2)</f>
        <v>0</v>
      </c>
      <c r="AG13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13" s="6">
        <f ca="1">YEAR(TODAY())-B1313</f>
        <v>52</v>
      </c>
      <c r="AI13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13" t="s">
        <v>30</v>
      </c>
    </row>
    <row r="1314" spans="1:36" x14ac:dyDescent="0.3">
      <c r="A1314">
        <v>6404</v>
      </c>
      <c r="B1314">
        <v>1969</v>
      </c>
      <c r="C1314" t="s">
        <v>28</v>
      </c>
      <c r="D1314" t="s">
        <v>35</v>
      </c>
      <c r="E1314">
        <v>58917</v>
      </c>
      <c r="F1314">
        <v>1</v>
      </c>
      <c r="G1314">
        <v>2</v>
      </c>
      <c r="H1314" s="2" t="str">
        <f ca="1">TEXT(Table1_1[[#This Row],[Dt_Customer]],"yyyy-mm-dd")</f>
        <v>2013-03-24</v>
      </c>
      <c r="I1314">
        <v>10</v>
      </c>
      <c r="J1314">
        <v>151</v>
      </c>
      <c r="K1314">
        <v>7</v>
      </c>
      <c r="L1314">
        <v>89</v>
      </c>
      <c r="M1314">
        <v>0</v>
      </c>
      <c r="N1314">
        <v>7</v>
      </c>
      <c r="O1314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f>Table1_1[[#This Row],[MntWines]]+Table1_1[[#This Row],[MntFruits]]+Table1_1[[#This Row],[MntMeatProducts]]+Table1_1[[#This Row],[MntFishProducts]]+Table1_1[[#This Row],[MntSweetProducts]]+Table1_1[[#This Row],[MntGoldProds]]</f>
        <v>282</v>
      </c>
      <c r="AC1314">
        <f>Table1_1[[#This Row],[NumWebPurchases]]+Table1_1[[#This Row],[NumCatalogPurchases]]+Table1_1[[#This Row],[NumStorePurchases]]</f>
        <v>11</v>
      </c>
      <c r="AD1314">
        <f>ROUND(IF(Table1_1[[#This Row],[Total_Purchases]]=0,0,(Table1_1[[#This Row],[Total_Spend]]*(Table1_1[[#This Row],[NumWebPurchases]]/Table1_1[[#This Row],[Total_Purchases]]))),2)</f>
        <v>102.55</v>
      </c>
      <c r="AE1314">
        <f>ROUND(IF(Table1_1[[#This Row],[Total_Purchases]]=0,0,(Table1_1[[#This Row],[Total_Spend]]*(Table1_1[[#This Row],[NumStorePurchases]]/Table1_1[[#This Row],[Total_Purchases]]))),2)</f>
        <v>153.82</v>
      </c>
      <c r="AF1314">
        <f>ROUND(IF(Table1_1[[#This Row],[Total_Purchases]]=0,0,(Table1_1[[#This Row],[Total_Spend]]*(Table1_1[[#This Row],[NumCatalogPurchases]]/Table1_1[[#This Row],[Total_Purchases]]))),2)</f>
        <v>25.64</v>
      </c>
      <c r="AG13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4" s="6">
        <f ca="1">YEAR(TODAY())-B1314</f>
        <v>57</v>
      </c>
      <c r="AI13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14" t="s">
        <v>43</v>
      </c>
    </row>
    <row r="1315" spans="1:36" x14ac:dyDescent="0.3">
      <c r="A1315">
        <v>6406</v>
      </c>
      <c r="B1315">
        <v>1988</v>
      </c>
      <c r="C1315" t="s">
        <v>41</v>
      </c>
      <c r="D1315" t="s">
        <v>33</v>
      </c>
      <c r="E1315">
        <v>78285</v>
      </c>
      <c r="F1315">
        <v>0</v>
      </c>
      <c r="G1315">
        <v>0</v>
      </c>
      <c r="H1315" s="2" t="str">
        <f ca="1">TEXT(Table1_1[[#This Row],[Dt_Customer]],"yyyy-mm-dd")</f>
        <v>2013-10-28</v>
      </c>
      <c r="I1315">
        <v>13</v>
      </c>
      <c r="J1315">
        <v>647</v>
      </c>
      <c r="K1315">
        <v>107</v>
      </c>
      <c r="L1315">
        <v>391</v>
      </c>
      <c r="M1315">
        <v>175</v>
      </c>
      <c r="N1315">
        <v>67</v>
      </c>
      <c r="O1315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f>Table1_1[[#This Row],[MntWines]]+Table1_1[[#This Row],[MntFruits]]+Table1_1[[#This Row],[MntMeatProducts]]+Table1_1[[#This Row],[MntFishProducts]]+Table1_1[[#This Row],[MntSweetProducts]]+Table1_1[[#This Row],[MntGoldProds]]</f>
        <v>1427</v>
      </c>
      <c r="AC1315">
        <f>Table1_1[[#This Row],[NumWebPurchases]]+Table1_1[[#This Row],[NumCatalogPurchases]]+Table1_1[[#This Row],[NumStorePurchases]]</f>
        <v>20</v>
      </c>
      <c r="AD1315">
        <f>ROUND(IF(Table1_1[[#This Row],[Total_Purchases]]=0,0,(Table1_1[[#This Row],[Total_Spend]]*(Table1_1[[#This Row],[NumWebPurchases]]/Table1_1[[#This Row],[Total_Purchases]]))),2)</f>
        <v>428.1</v>
      </c>
      <c r="AE1315">
        <f>ROUND(IF(Table1_1[[#This Row],[Total_Purchases]]=0,0,(Table1_1[[#This Row],[Total_Spend]]*(Table1_1[[#This Row],[NumStorePurchases]]/Table1_1[[#This Row],[Total_Purchases]]))),2)</f>
        <v>713.5</v>
      </c>
      <c r="AF1315">
        <f>ROUND(IF(Table1_1[[#This Row],[Total_Purchases]]=0,0,(Table1_1[[#This Row],[Total_Spend]]*(Table1_1[[#This Row],[NumCatalogPurchases]]/Table1_1[[#This Row],[Total_Purchases]]))),2)</f>
        <v>285.39999999999998</v>
      </c>
      <c r="AG13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5" s="6">
        <f ca="1">YEAR(TODAY())-B1315</f>
        <v>38</v>
      </c>
      <c r="AI13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15" t="s">
        <v>39</v>
      </c>
    </row>
    <row r="1316" spans="1:36" x14ac:dyDescent="0.3">
      <c r="A1316">
        <v>6409</v>
      </c>
      <c r="B1316">
        <v>1967</v>
      </c>
      <c r="C1316" t="s">
        <v>28</v>
      </c>
      <c r="D1316" t="s">
        <v>29</v>
      </c>
      <c r="E1316">
        <v>57136</v>
      </c>
      <c r="F1316">
        <v>0</v>
      </c>
      <c r="G1316">
        <v>0</v>
      </c>
      <c r="H1316" s="2" t="str">
        <f ca="1">TEXT(Table1_1[[#This Row],[Dt_Customer]],"yyyy-mm-dd")</f>
        <v>2013-05-18</v>
      </c>
      <c r="I1316">
        <v>18</v>
      </c>
      <c r="J1316">
        <v>267</v>
      </c>
      <c r="K1316">
        <v>140</v>
      </c>
      <c r="L1316">
        <v>599</v>
      </c>
      <c r="M1316">
        <v>34</v>
      </c>
      <c r="N1316">
        <v>12</v>
      </c>
      <c r="O1316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f>Table1_1[[#This Row],[MntWines]]+Table1_1[[#This Row],[MntFruits]]+Table1_1[[#This Row],[MntMeatProducts]]+Table1_1[[#This Row],[MntFishProducts]]+Table1_1[[#This Row],[MntSweetProducts]]+Table1_1[[#This Row],[MntGoldProds]]</f>
        <v>1179</v>
      </c>
      <c r="AC1316">
        <f>Table1_1[[#This Row],[NumWebPurchases]]+Table1_1[[#This Row],[NumCatalogPurchases]]+Table1_1[[#This Row],[NumStorePurchases]]</f>
        <v>19</v>
      </c>
      <c r="AD1316">
        <f>ROUND(IF(Table1_1[[#This Row],[Total_Purchases]]=0,0,(Table1_1[[#This Row],[Total_Spend]]*(Table1_1[[#This Row],[NumWebPurchases]]/Table1_1[[#This Row],[Total_Purchases]]))),2)</f>
        <v>434.37</v>
      </c>
      <c r="AE1316">
        <f>ROUND(IF(Table1_1[[#This Row],[Total_Purchases]]=0,0,(Table1_1[[#This Row],[Total_Spend]]*(Table1_1[[#This Row],[NumStorePurchases]]/Table1_1[[#This Row],[Total_Purchases]]))),2)</f>
        <v>434.37</v>
      </c>
      <c r="AF1316">
        <f>ROUND(IF(Table1_1[[#This Row],[Total_Purchases]]=0,0,(Table1_1[[#This Row],[Total_Spend]]*(Table1_1[[#This Row],[NumCatalogPurchases]]/Table1_1[[#This Row],[Total_Purchases]]))),2)</f>
        <v>310.26</v>
      </c>
      <c r="AG13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6" s="6">
        <f ca="1">YEAR(TODAY())-B1316</f>
        <v>59</v>
      </c>
      <c r="AI13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16" t="s">
        <v>43</v>
      </c>
    </row>
    <row r="1317" spans="1:36" x14ac:dyDescent="0.3">
      <c r="A1317">
        <v>6417</v>
      </c>
      <c r="B1317">
        <v>1971</v>
      </c>
      <c r="C1317" t="s">
        <v>41</v>
      </c>
      <c r="D1317" t="s">
        <v>35</v>
      </c>
      <c r="E1317">
        <v>80573</v>
      </c>
      <c r="F1317">
        <v>0</v>
      </c>
      <c r="G1317">
        <v>0</v>
      </c>
      <c r="H1317" s="2" t="str">
        <f ca="1">TEXT(Table1_1[[#This Row],[Dt_Customer]],"yyyy-mm-dd")</f>
        <v>2012-10-14</v>
      </c>
      <c r="I1317">
        <v>85</v>
      </c>
      <c r="J1317">
        <v>829</v>
      </c>
      <c r="K1317">
        <v>138</v>
      </c>
      <c r="L1317">
        <v>430</v>
      </c>
      <c r="M1317">
        <v>60</v>
      </c>
      <c r="N1317">
        <v>92</v>
      </c>
      <c r="O1317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f>Table1_1[[#This Row],[MntWines]]+Table1_1[[#This Row],[MntFruits]]+Table1_1[[#This Row],[MntMeatProducts]]+Table1_1[[#This Row],[MntFishProducts]]+Table1_1[[#This Row],[MntSweetProducts]]+Table1_1[[#This Row],[MntGoldProds]]</f>
        <v>1564</v>
      </c>
      <c r="AC1317">
        <f>Table1_1[[#This Row],[NumWebPurchases]]+Table1_1[[#This Row],[NumCatalogPurchases]]+Table1_1[[#This Row],[NumStorePurchases]]</f>
        <v>23</v>
      </c>
      <c r="AD1317">
        <f>ROUND(IF(Table1_1[[#This Row],[Total_Purchases]]=0,0,(Table1_1[[#This Row],[Total_Spend]]*(Table1_1[[#This Row],[NumWebPurchases]]/Table1_1[[#This Row],[Total_Purchases]]))),2)</f>
        <v>272</v>
      </c>
      <c r="AE1317">
        <f>ROUND(IF(Table1_1[[#This Row],[Total_Purchases]]=0,0,(Table1_1[[#This Row],[Total_Spend]]*(Table1_1[[#This Row],[NumStorePurchases]]/Table1_1[[#This Row],[Total_Purchases]]))),2)</f>
        <v>884</v>
      </c>
      <c r="AF1317">
        <f>ROUND(IF(Table1_1[[#This Row],[Total_Purchases]]=0,0,(Table1_1[[#This Row],[Total_Spend]]*(Table1_1[[#This Row],[NumCatalogPurchases]]/Table1_1[[#This Row],[Total_Purchases]]))),2)</f>
        <v>408</v>
      </c>
      <c r="AG13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7" s="6">
        <f ca="1">YEAR(TODAY())-B1317</f>
        <v>55</v>
      </c>
      <c r="AI13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17" t="s">
        <v>30</v>
      </c>
    </row>
    <row r="1318" spans="1:36" x14ac:dyDescent="0.3">
      <c r="A1318">
        <v>6421</v>
      </c>
      <c r="B1318">
        <v>1961</v>
      </c>
      <c r="C1318" t="s">
        <v>28</v>
      </c>
      <c r="D1318" t="s">
        <v>35</v>
      </c>
      <c r="E1318">
        <v>88347</v>
      </c>
      <c r="F1318">
        <v>0</v>
      </c>
      <c r="G1318">
        <v>0</v>
      </c>
      <c r="H1318" s="2" t="str">
        <f ca="1">TEXT(Table1_1[[#This Row],[Dt_Customer]],"yyyy-mm-dd")</f>
        <v>2013-07-03</v>
      </c>
      <c r="I1318">
        <v>32</v>
      </c>
      <c r="J1318">
        <v>1050</v>
      </c>
      <c r="K1318">
        <v>178</v>
      </c>
      <c r="L1318">
        <v>555</v>
      </c>
      <c r="M1318">
        <v>77</v>
      </c>
      <c r="N1318">
        <v>138</v>
      </c>
      <c r="O1318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f>Table1_1[[#This Row],[MntWines]]+Table1_1[[#This Row],[MntFruits]]+Table1_1[[#This Row],[MntMeatProducts]]+Table1_1[[#This Row],[MntFishProducts]]+Table1_1[[#This Row],[MntSweetProducts]]+Table1_1[[#This Row],[MntGoldProds]]</f>
        <v>2116</v>
      </c>
      <c r="AC1318">
        <f>Table1_1[[#This Row],[NumWebPurchases]]+Table1_1[[#This Row],[NumCatalogPurchases]]+Table1_1[[#This Row],[NumStorePurchases]]</f>
        <v>20</v>
      </c>
      <c r="AD1318">
        <f>ROUND(IF(Table1_1[[#This Row],[Total_Purchases]]=0,0,(Table1_1[[#This Row],[Total_Spend]]*(Table1_1[[#This Row],[NumWebPurchases]]/Table1_1[[#This Row],[Total_Purchases]]))),2)</f>
        <v>423.2</v>
      </c>
      <c r="AE1318">
        <f>ROUND(IF(Table1_1[[#This Row],[Total_Purchases]]=0,0,(Table1_1[[#This Row],[Total_Spend]]*(Table1_1[[#This Row],[NumStorePurchases]]/Table1_1[[#This Row],[Total_Purchases]]))),2)</f>
        <v>952.2</v>
      </c>
      <c r="AF1318">
        <f>ROUND(IF(Table1_1[[#This Row],[Total_Purchases]]=0,0,(Table1_1[[#This Row],[Total_Spend]]*(Table1_1[[#This Row],[NumCatalogPurchases]]/Table1_1[[#This Row],[Total_Purchases]]))),2)</f>
        <v>740.6</v>
      </c>
      <c r="AG13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8" s="6">
        <f ca="1">YEAR(TODAY())-B1318</f>
        <v>65</v>
      </c>
      <c r="AI13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18" t="s">
        <v>30</v>
      </c>
    </row>
    <row r="1319" spans="1:36" x14ac:dyDescent="0.3">
      <c r="A1319">
        <v>6422</v>
      </c>
      <c r="B1319">
        <v>1954</v>
      </c>
      <c r="C1319" t="s">
        <v>28</v>
      </c>
      <c r="D1319" t="s">
        <v>33</v>
      </c>
      <c r="E1319">
        <v>86718</v>
      </c>
      <c r="F1319">
        <v>0</v>
      </c>
      <c r="G1319">
        <v>0</v>
      </c>
      <c r="H1319" s="2" t="str">
        <f ca="1">TEXT(Table1_1[[#This Row],[Dt_Customer]],"yyyy-mm-dd")</f>
        <v>2013-01-17</v>
      </c>
      <c r="I1319">
        <v>20</v>
      </c>
      <c r="J1319">
        <v>344</v>
      </c>
      <c r="K1319">
        <v>189</v>
      </c>
      <c r="L1319">
        <v>482</v>
      </c>
      <c r="M1319">
        <v>50</v>
      </c>
      <c r="N1319">
        <v>33</v>
      </c>
      <c r="O1319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f>Table1_1[[#This Row],[MntWines]]+Table1_1[[#This Row],[MntFruits]]+Table1_1[[#This Row],[MntMeatProducts]]+Table1_1[[#This Row],[MntFishProducts]]+Table1_1[[#This Row],[MntSweetProducts]]+Table1_1[[#This Row],[MntGoldProds]]</f>
        <v>1270</v>
      </c>
      <c r="AC1319">
        <f>Table1_1[[#This Row],[NumWebPurchases]]+Table1_1[[#This Row],[NumCatalogPurchases]]+Table1_1[[#This Row],[NumStorePurchases]]</f>
        <v>16</v>
      </c>
      <c r="AD1319">
        <f>ROUND(IF(Table1_1[[#This Row],[Total_Purchases]]=0,0,(Table1_1[[#This Row],[Total_Spend]]*(Table1_1[[#This Row],[NumWebPurchases]]/Table1_1[[#This Row],[Total_Purchases]]))),2)</f>
        <v>396.88</v>
      </c>
      <c r="AE1319">
        <f>ROUND(IF(Table1_1[[#This Row],[Total_Purchases]]=0,0,(Table1_1[[#This Row],[Total_Spend]]*(Table1_1[[#This Row],[NumStorePurchases]]/Table1_1[[#This Row],[Total_Purchases]]))),2)</f>
        <v>396.88</v>
      </c>
      <c r="AF1319">
        <f>ROUND(IF(Table1_1[[#This Row],[Total_Purchases]]=0,0,(Table1_1[[#This Row],[Total_Spend]]*(Table1_1[[#This Row],[NumCatalogPurchases]]/Table1_1[[#This Row],[Total_Purchases]]))),2)</f>
        <v>476.25</v>
      </c>
      <c r="AG13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19" s="6">
        <f ca="1">YEAR(TODAY())-B1319</f>
        <v>72</v>
      </c>
      <c r="AI13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19" t="s">
        <v>40</v>
      </c>
    </row>
    <row r="1320" spans="1:36" x14ac:dyDescent="0.3">
      <c r="A1320">
        <v>6424</v>
      </c>
      <c r="B1320">
        <v>1977</v>
      </c>
      <c r="C1320" t="s">
        <v>28</v>
      </c>
      <c r="D1320" t="s">
        <v>35</v>
      </c>
      <c r="E1320">
        <v>33178</v>
      </c>
      <c r="F1320">
        <v>1</v>
      </c>
      <c r="G1320">
        <v>0</v>
      </c>
      <c r="H1320" s="2" t="str">
        <f ca="1">TEXT(Table1_1[[#This Row],[Dt_Customer]],"yyyy-mm-dd")</f>
        <v>2014-01-30</v>
      </c>
      <c r="I1320">
        <v>9</v>
      </c>
      <c r="J1320">
        <v>12</v>
      </c>
      <c r="K1320">
        <v>6</v>
      </c>
      <c r="L1320">
        <v>2</v>
      </c>
      <c r="M1320">
        <v>11</v>
      </c>
      <c r="N1320">
        <v>2</v>
      </c>
      <c r="O1320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1320">
        <f>Table1_1[[#This Row],[NumWebPurchases]]+Table1_1[[#This Row],[NumCatalogPurchases]]+Table1_1[[#This Row],[NumStorePurchases]]</f>
        <v>4</v>
      </c>
      <c r="AD1320">
        <f>ROUND(IF(Table1_1[[#This Row],[Total_Purchases]]=0,0,(Table1_1[[#This Row],[Total_Spend]]*(Table1_1[[#This Row],[NumWebPurchases]]/Table1_1[[#This Row],[Total_Purchases]]))),2)</f>
        <v>12.25</v>
      </c>
      <c r="AE1320">
        <f>ROUND(IF(Table1_1[[#This Row],[Total_Purchases]]=0,0,(Table1_1[[#This Row],[Total_Spend]]*(Table1_1[[#This Row],[NumStorePurchases]]/Table1_1[[#This Row],[Total_Purchases]]))),2)</f>
        <v>36.75</v>
      </c>
      <c r="AF1320">
        <f>ROUND(IF(Table1_1[[#This Row],[Total_Purchases]]=0,0,(Table1_1[[#This Row],[Total_Spend]]*(Table1_1[[#This Row],[NumCatalogPurchases]]/Table1_1[[#This Row],[Total_Purchases]]))),2)</f>
        <v>0</v>
      </c>
      <c r="AG13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20" s="6">
        <f ca="1">YEAR(TODAY())-B1320</f>
        <v>49</v>
      </c>
      <c r="AI13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20" t="s">
        <v>30</v>
      </c>
    </row>
    <row r="1321" spans="1:36" x14ac:dyDescent="0.3">
      <c r="A1321">
        <v>6428</v>
      </c>
      <c r="B1321">
        <v>1950</v>
      </c>
      <c r="C1321" t="s">
        <v>37</v>
      </c>
      <c r="D1321" t="s">
        <v>42</v>
      </c>
      <c r="E1321">
        <v>76842</v>
      </c>
      <c r="F1321">
        <v>0</v>
      </c>
      <c r="G1321">
        <v>0</v>
      </c>
      <c r="H1321" s="2" t="str">
        <f ca="1">TEXT(Table1_1[[#This Row],[Dt_Customer]],"yyyy-mm-dd")</f>
        <v>2014-05-03</v>
      </c>
      <c r="I1321">
        <v>37</v>
      </c>
      <c r="J1321">
        <v>605</v>
      </c>
      <c r="K1321">
        <v>10</v>
      </c>
      <c r="L1321">
        <v>345</v>
      </c>
      <c r="M1321">
        <v>84</v>
      </c>
      <c r="N1321">
        <v>54</v>
      </c>
      <c r="O1321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f>Table1_1[[#This Row],[MntWines]]+Table1_1[[#This Row],[MntFruits]]+Table1_1[[#This Row],[MntMeatProducts]]+Table1_1[[#This Row],[MntFishProducts]]+Table1_1[[#This Row],[MntSweetProducts]]+Table1_1[[#This Row],[MntGoldProds]]</f>
        <v>1130</v>
      </c>
      <c r="AC1321">
        <f>Table1_1[[#This Row],[NumWebPurchases]]+Table1_1[[#This Row],[NumCatalogPurchases]]+Table1_1[[#This Row],[NumStorePurchases]]</f>
        <v>16</v>
      </c>
      <c r="AD1321">
        <f>ROUND(IF(Table1_1[[#This Row],[Total_Purchases]]=0,0,(Table1_1[[#This Row],[Total_Spend]]*(Table1_1[[#This Row],[NumWebPurchases]]/Table1_1[[#This Row],[Total_Purchases]]))),2)</f>
        <v>70.63</v>
      </c>
      <c r="AE1321">
        <f>ROUND(IF(Table1_1[[#This Row],[Total_Purchases]]=0,0,(Table1_1[[#This Row],[Total_Spend]]*(Table1_1[[#This Row],[NumStorePurchases]]/Table1_1[[#This Row],[Total_Purchases]]))),2)</f>
        <v>494.38</v>
      </c>
      <c r="AF1321">
        <f>ROUND(IF(Table1_1[[#This Row],[Total_Purchases]]=0,0,(Table1_1[[#This Row],[Total_Spend]]*(Table1_1[[#This Row],[NumCatalogPurchases]]/Table1_1[[#This Row],[Total_Purchases]]))),2)</f>
        <v>565</v>
      </c>
      <c r="AG13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1" s="6">
        <f ca="1">YEAR(TODAY())-B1321</f>
        <v>76</v>
      </c>
      <c r="AI13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21" t="s">
        <v>30</v>
      </c>
    </row>
    <row r="1322" spans="1:36" x14ac:dyDescent="0.3">
      <c r="A1322">
        <v>6431</v>
      </c>
      <c r="B1322">
        <v>1964</v>
      </c>
      <c r="C1322" t="s">
        <v>37</v>
      </c>
      <c r="D1322" t="s">
        <v>33</v>
      </c>
      <c r="E1322">
        <v>45759</v>
      </c>
      <c r="F1322">
        <v>1</v>
      </c>
      <c r="G1322">
        <v>1</v>
      </c>
      <c r="H1322" s="2" t="str">
        <f ca="1">TEXT(Table1_1[[#This Row],[Dt_Customer]],"yyyy-mm-dd")</f>
        <v>2013-02-23</v>
      </c>
      <c r="I1322">
        <v>13</v>
      </c>
      <c r="J1322">
        <v>42</v>
      </c>
      <c r="K1322">
        <v>1</v>
      </c>
      <c r="L1322">
        <v>18</v>
      </c>
      <c r="M1322">
        <v>3</v>
      </c>
      <c r="N1322">
        <v>0</v>
      </c>
      <c r="O132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1322">
        <f>Table1_1[[#This Row],[NumWebPurchases]]+Table1_1[[#This Row],[NumCatalogPurchases]]+Table1_1[[#This Row],[NumStorePurchases]]</f>
        <v>5</v>
      </c>
      <c r="AD1322">
        <f>ROUND(IF(Table1_1[[#This Row],[Total_Purchases]]=0,0,(Table1_1[[#This Row],[Total_Spend]]*(Table1_1[[#This Row],[NumWebPurchases]]/Table1_1[[#This Row],[Total_Purchases]]))),2)</f>
        <v>27.2</v>
      </c>
      <c r="AE1322">
        <f>ROUND(IF(Table1_1[[#This Row],[Total_Purchases]]=0,0,(Table1_1[[#This Row],[Total_Spend]]*(Table1_1[[#This Row],[NumStorePurchases]]/Table1_1[[#This Row],[Total_Purchases]]))),2)</f>
        <v>40.799999999999997</v>
      </c>
      <c r="AF1322">
        <f>ROUND(IF(Table1_1[[#This Row],[Total_Purchases]]=0,0,(Table1_1[[#This Row],[Total_Spend]]*(Table1_1[[#This Row],[NumCatalogPurchases]]/Table1_1[[#This Row],[Total_Purchases]]))),2)</f>
        <v>0</v>
      </c>
      <c r="AG13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22" s="6">
        <f ca="1">YEAR(TODAY())-B1322</f>
        <v>62</v>
      </c>
      <c r="AI13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22" t="s">
        <v>40</v>
      </c>
    </row>
    <row r="1323" spans="1:36" x14ac:dyDescent="0.3">
      <c r="A1323">
        <v>6437</v>
      </c>
      <c r="B1323">
        <v>1985</v>
      </c>
      <c r="C1323" t="s">
        <v>38</v>
      </c>
      <c r="D1323" t="s">
        <v>31</v>
      </c>
      <c r="E1323">
        <v>41473</v>
      </c>
      <c r="F1323">
        <v>1</v>
      </c>
      <c r="G1323">
        <v>0</v>
      </c>
      <c r="H1323" s="2" t="str">
        <f ca="1">TEXT(Table1_1[[#This Row],[Dt_Customer]],"yyyy-mm-dd")</f>
        <v>2013-06-19</v>
      </c>
      <c r="I1323">
        <v>80</v>
      </c>
      <c r="J1323">
        <v>21</v>
      </c>
      <c r="K1323">
        <v>8</v>
      </c>
      <c r="L1323">
        <v>20</v>
      </c>
      <c r="M1323">
        <v>15</v>
      </c>
      <c r="N1323">
        <v>3</v>
      </c>
      <c r="O1323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1323">
        <f>Table1_1[[#This Row],[NumWebPurchases]]+Table1_1[[#This Row],[NumCatalogPurchases]]+Table1_1[[#This Row],[NumStorePurchases]]</f>
        <v>5</v>
      </c>
      <c r="AD1323">
        <f>ROUND(IF(Table1_1[[#This Row],[Total_Purchases]]=0,0,(Table1_1[[#This Row],[Total_Spend]]*(Table1_1[[#This Row],[NumWebPurchases]]/Table1_1[[#This Row],[Total_Purchases]]))),2)</f>
        <v>30.4</v>
      </c>
      <c r="AE1323">
        <f>ROUND(IF(Table1_1[[#This Row],[Total_Purchases]]=0,0,(Table1_1[[#This Row],[Total_Spend]]*(Table1_1[[#This Row],[NumStorePurchases]]/Table1_1[[#This Row],[Total_Purchases]]))),2)</f>
        <v>45.6</v>
      </c>
      <c r="AF1323">
        <f>ROUND(IF(Table1_1[[#This Row],[Total_Purchases]]=0,0,(Table1_1[[#This Row],[Total_Spend]]*(Table1_1[[#This Row],[NumCatalogPurchases]]/Table1_1[[#This Row],[Total_Purchases]]))),2)</f>
        <v>0</v>
      </c>
      <c r="AG13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23" s="6">
        <f ca="1">YEAR(TODAY())-B1323</f>
        <v>41</v>
      </c>
      <c r="AI13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23" t="s">
        <v>30</v>
      </c>
    </row>
    <row r="1324" spans="1:36" x14ac:dyDescent="0.3">
      <c r="A1324">
        <v>6439</v>
      </c>
      <c r="B1324">
        <v>1958</v>
      </c>
      <c r="C1324" t="s">
        <v>28</v>
      </c>
      <c r="D1324" t="s">
        <v>33</v>
      </c>
      <c r="E1324">
        <v>61074</v>
      </c>
      <c r="F1324">
        <v>0</v>
      </c>
      <c r="G1324">
        <v>1</v>
      </c>
      <c r="H1324" s="2" t="str">
        <f ca="1">TEXT(Table1_1[[#This Row],[Dt_Customer]],"yyyy-mm-dd")</f>
        <v>2012-08-17</v>
      </c>
      <c r="I1324">
        <v>37</v>
      </c>
      <c r="J1324">
        <v>789</v>
      </c>
      <c r="K1324">
        <v>0</v>
      </c>
      <c r="L1324">
        <v>133</v>
      </c>
      <c r="M1324">
        <v>0</v>
      </c>
      <c r="N1324">
        <v>28</v>
      </c>
      <c r="O1324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f>Table1_1[[#This Row],[MntWines]]+Table1_1[[#This Row],[MntFruits]]+Table1_1[[#This Row],[MntMeatProducts]]+Table1_1[[#This Row],[MntFishProducts]]+Table1_1[[#This Row],[MntSweetProducts]]+Table1_1[[#This Row],[MntGoldProds]]</f>
        <v>1102</v>
      </c>
      <c r="AC1324">
        <f>Table1_1[[#This Row],[NumWebPurchases]]+Table1_1[[#This Row],[NumCatalogPurchases]]+Table1_1[[#This Row],[NumStorePurchases]]</f>
        <v>24</v>
      </c>
      <c r="AD1324">
        <f>ROUND(IF(Table1_1[[#This Row],[Total_Purchases]]=0,0,(Table1_1[[#This Row],[Total_Spend]]*(Table1_1[[#This Row],[NumWebPurchases]]/Table1_1[[#This Row],[Total_Purchases]]))),2)</f>
        <v>505.08</v>
      </c>
      <c r="AE1324">
        <f>ROUND(IF(Table1_1[[#This Row],[Total_Purchases]]=0,0,(Table1_1[[#This Row],[Total_Spend]]*(Table1_1[[#This Row],[NumStorePurchases]]/Table1_1[[#This Row],[Total_Purchases]]))),2)</f>
        <v>367.33</v>
      </c>
      <c r="AF1324">
        <f>ROUND(IF(Table1_1[[#This Row],[Total_Purchases]]=0,0,(Table1_1[[#This Row],[Total_Spend]]*(Table1_1[[#This Row],[NumCatalogPurchases]]/Table1_1[[#This Row],[Total_Purchases]]))),2)</f>
        <v>229.58</v>
      </c>
      <c r="AG13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4" s="6">
        <f ca="1">YEAR(TODAY())-B1324</f>
        <v>68</v>
      </c>
      <c r="AI13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24" t="s">
        <v>43</v>
      </c>
    </row>
    <row r="1325" spans="1:36" x14ac:dyDescent="0.3">
      <c r="A1325">
        <v>6445</v>
      </c>
      <c r="B1325">
        <v>1967</v>
      </c>
      <c r="C1325" t="s">
        <v>28</v>
      </c>
      <c r="D1325" t="s">
        <v>35</v>
      </c>
      <c r="E1325">
        <v>66825</v>
      </c>
      <c r="F1325">
        <v>0</v>
      </c>
      <c r="G1325">
        <v>0</v>
      </c>
      <c r="H1325" s="2" t="str">
        <f ca="1">TEXT(Table1_1[[#This Row],[Dt_Customer]],"yyyy-mm-dd")</f>
        <v>2013-07-14</v>
      </c>
      <c r="I1325">
        <v>73</v>
      </c>
      <c r="J1325">
        <v>243</v>
      </c>
      <c r="K1325">
        <v>101</v>
      </c>
      <c r="L1325">
        <v>405</v>
      </c>
      <c r="M1325">
        <v>29</v>
      </c>
      <c r="N1325">
        <v>40</v>
      </c>
      <c r="O1325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>Table1_1[[#This Row],[MntWines]]+Table1_1[[#This Row],[MntFruits]]+Table1_1[[#This Row],[MntMeatProducts]]+Table1_1[[#This Row],[MntFishProducts]]+Table1_1[[#This Row],[MntSweetProducts]]+Table1_1[[#This Row],[MntGoldProds]]</f>
        <v>858</v>
      </c>
      <c r="AC1325">
        <f>Table1_1[[#This Row],[NumWebPurchases]]+Table1_1[[#This Row],[NumCatalogPurchases]]+Table1_1[[#This Row],[NumStorePurchases]]</f>
        <v>15</v>
      </c>
      <c r="AD1325">
        <f>ROUND(IF(Table1_1[[#This Row],[Total_Purchases]]=0,0,(Table1_1[[#This Row],[Total_Spend]]*(Table1_1[[#This Row],[NumWebPurchases]]/Table1_1[[#This Row],[Total_Purchases]]))),2)</f>
        <v>228.8</v>
      </c>
      <c r="AE1325">
        <f>ROUND(IF(Table1_1[[#This Row],[Total_Purchases]]=0,0,(Table1_1[[#This Row],[Total_Spend]]*(Table1_1[[#This Row],[NumStorePurchases]]/Table1_1[[#This Row],[Total_Purchases]]))),2)</f>
        <v>343.2</v>
      </c>
      <c r="AF1325">
        <f>ROUND(IF(Table1_1[[#This Row],[Total_Purchases]]=0,0,(Table1_1[[#This Row],[Total_Spend]]*(Table1_1[[#This Row],[NumCatalogPurchases]]/Table1_1[[#This Row],[Total_Purchases]]))),2)</f>
        <v>286</v>
      </c>
      <c r="AG13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5" s="6">
        <f ca="1">YEAR(TODAY())-B1325</f>
        <v>59</v>
      </c>
      <c r="AI13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25" t="s">
        <v>43</v>
      </c>
    </row>
    <row r="1326" spans="1:36" x14ac:dyDescent="0.3">
      <c r="A1326">
        <v>6457</v>
      </c>
      <c r="B1326">
        <v>1976</v>
      </c>
      <c r="C1326" t="s">
        <v>28</v>
      </c>
      <c r="D1326" t="s">
        <v>29</v>
      </c>
      <c r="E1326">
        <v>64892</v>
      </c>
      <c r="F1326">
        <v>0</v>
      </c>
      <c r="G1326">
        <v>1</v>
      </c>
      <c r="H1326" s="2" t="str">
        <f ca="1">TEXT(Table1_1[[#This Row],[Dt_Customer]],"yyyy-mm-dd")</f>
        <v>2014-05-29</v>
      </c>
      <c r="I1326">
        <v>77</v>
      </c>
      <c r="J1326">
        <v>527</v>
      </c>
      <c r="K1326">
        <v>24</v>
      </c>
      <c r="L1326">
        <v>230</v>
      </c>
      <c r="M1326">
        <v>32</v>
      </c>
      <c r="N1326">
        <v>24</v>
      </c>
      <c r="O1326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f>Table1_1[[#This Row],[MntWines]]+Table1_1[[#This Row],[MntFruits]]+Table1_1[[#This Row],[MntMeatProducts]]+Table1_1[[#This Row],[MntFishProducts]]+Table1_1[[#This Row],[MntSweetProducts]]+Table1_1[[#This Row],[MntGoldProds]]</f>
        <v>902</v>
      </c>
      <c r="AC1326">
        <f>Table1_1[[#This Row],[NumWebPurchases]]+Table1_1[[#This Row],[NumCatalogPurchases]]+Table1_1[[#This Row],[NumStorePurchases]]</f>
        <v>22</v>
      </c>
      <c r="AD1326">
        <f>ROUND(IF(Table1_1[[#This Row],[Total_Purchases]]=0,0,(Table1_1[[#This Row],[Total_Spend]]*(Table1_1[[#This Row],[NumWebPurchases]]/Table1_1[[#This Row],[Total_Purchases]]))),2)</f>
        <v>246</v>
      </c>
      <c r="AE1326">
        <f>ROUND(IF(Table1_1[[#This Row],[Total_Purchases]]=0,0,(Table1_1[[#This Row],[Total_Spend]]*(Table1_1[[#This Row],[NumStorePurchases]]/Table1_1[[#This Row],[Total_Purchases]]))),2)</f>
        <v>492</v>
      </c>
      <c r="AF1326">
        <f>ROUND(IF(Table1_1[[#This Row],[Total_Purchases]]=0,0,(Table1_1[[#This Row],[Total_Spend]]*(Table1_1[[#This Row],[NumCatalogPurchases]]/Table1_1[[#This Row],[Total_Purchases]]))),2)</f>
        <v>164</v>
      </c>
      <c r="AG13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6" s="6">
        <f ca="1">YEAR(TODAY())-B1326</f>
        <v>50</v>
      </c>
      <c r="AI13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26" t="s">
        <v>43</v>
      </c>
    </row>
    <row r="1327" spans="1:36" x14ac:dyDescent="0.3">
      <c r="A1327">
        <v>6460</v>
      </c>
      <c r="B1327">
        <v>1982</v>
      </c>
      <c r="C1327" t="s">
        <v>28</v>
      </c>
      <c r="D1327" t="s">
        <v>33</v>
      </c>
      <c r="E1327">
        <v>28718</v>
      </c>
      <c r="F1327">
        <v>1</v>
      </c>
      <c r="G1327">
        <v>0</v>
      </c>
      <c r="H1327" s="2" t="str">
        <f ca="1">TEXT(Table1_1[[#This Row],[Dt_Customer]],"yyyy-mm-dd")</f>
        <v>2013-07-13</v>
      </c>
      <c r="I1327">
        <v>78</v>
      </c>
      <c r="J1327">
        <v>12</v>
      </c>
      <c r="K1327">
        <v>4</v>
      </c>
      <c r="L1327">
        <v>6</v>
      </c>
      <c r="M1327">
        <v>11</v>
      </c>
      <c r="N1327">
        <v>8</v>
      </c>
      <c r="O1327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327">
        <f>Table1_1[[#This Row],[NumWebPurchases]]+Table1_1[[#This Row],[NumCatalogPurchases]]+Table1_1[[#This Row],[NumStorePurchases]]</f>
        <v>5</v>
      </c>
      <c r="AD1327">
        <f>ROUND(IF(Table1_1[[#This Row],[Total_Purchases]]=0,0,(Table1_1[[#This Row],[Total_Spend]]*(Table1_1[[#This Row],[NumWebPurchases]]/Table1_1[[#This Row],[Total_Purchases]]))),2)</f>
        <v>22.8</v>
      </c>
      <c r="AE1327">
        <f>ROUND(IF(Table1_1[[#This Row],[Total_Purchases]]=0,0,(Table1_1[[#This Row],[Total_Spend]]*(Table1_1[[#This Row],[NumStorePurchases]]/Table1_1[[#This Row],[Total_Purchases]]))),2)</f>
        <v>34.200000000000003</v>
      </c>
      <c r="AF1327">
        <f>ROUND(IF(Table1_1[[#This Row],[Total_Purchases]]=0,0,(Table1_1[[#This Row],[Total_Spend]]*(Table1_1[[#This Row],[NumCatalogPurchases]]/Table1_1[[#This Row],[Total_Purchases]]))),2)</f>
        <v>0</v>
      </c>
      <c r="AG13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27" s="6">
        <f ca="1">YEAR(TODAY())-B1327</f>
        <v>44</v>
      </c>
      <c r="AI13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27" t="s">
        <v>40</v>
      </c>
    </row>
    <row r="1328" spans="1:36" x14ac:dyDescent="0.3">
      <c r="A1328">
        <v>6461</v>
      </c>
      <c r="B1328">
        <v>1969</v>
      </c>
      <c r="C1328" t="s">
        <v>41</v>
      </c>
      <c r="D1328" t="s">
        <v>31</v>
      </c>
      <c r="E1328">
        <v>62772</v>
      </c>
      <c r="F1328">
        <v>0</v>
      </c>
      <c r="G1328">
        <v>1</v>
      </c>
      <c r="H1328" s="2" t="str">
        <f ca="1">TEXT(Table1_1[[#This Row],[Dt_Customer]],"yyyy-mm-dd")</f>
        <v>2013-05-19</v>
      </c>
      <c r="I1328">
        <v>74</v>
      </c>
      <c r="J1328">
        <v>581</v>
      </c>
      <c r="K1328">
        <v>49</v>
      </c>
      <c r="L1328">
        <v>157</v>
      </c>
      <c r="M1328">
        <v>43</v>
      </c>
      <c r="N1328">
        <v>8</v>
      </c>
      <c r="O1328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f>Table1_1[[#This Row],[MntWines]]+Table1_1[[#This Row],[MntFruits]]+Table1_1[[#This Row],[MntMeatProducts]]+Table1_1[[#This Row],[MntFishProducts]]+Table1_1[[#This Row],[MntSweetProducts]]+Table1_1[[#This Row],[MntGoldProds]]</f>
        <v>946</v>
      </c>
      <c r="AC1328">
        <f>Table1_1[[#This Row],[NumWebPurchases]]+Table1_1[[#This Row],[NumCatalogPurchases]]+Table1_1[[#This Row],[NumStorePurchases]]</f>
        <v>22</v>
      </c>
      <c r="AD1328">
        <f>ROUND(IF(Table1_1[[#This Row],[Total_Purchases]]=0,0,(Table1_1[[#This Row],[Total_Spend]]*(Table1_1[[#This Row],[NumWebPurchases]]/Table1_1[[#This Row],[Total_Purchases]]))),2)</f>
        <v>215</v>
      </c>
      <c r="AE1328">
        <f>ROUND(IF(Table1_1[[#This Row],[Total_Purchases]]=0,0,(Table1_1[[#This Row],[Total_Spend]]*(Table1_1[[#This Row],[NumStorePurchases]]/Table1_1[[#This Row],[Total_Purchases]]))),2)</f>
        <v>473</v>
      </c>
      <c r="AF1328">
        <f>ROUND(IF(Table1_1[[#This Row],[Total_Purchases]]=0,0,(Table1_1[[#This Row],[Total_Spend]]*(Table1_1[[#This Row],[NumCatalogPurchases]]/Table1_1[[#This Row],[Total_Purchases]]))),2)</f>
        <v>258</v>
      </c>
      <c r="AG13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8" s="6">
        <f ca="1">YEAR(TODAY())-B1328</f>
        <v>57</v>
      </c>
      <c r="AI13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28" t="s">
        <v>30</v>
      </c>
    </row>
    <row r="1329" spans="1:36" x14ac:dyDescent="0.3">
      <c r="A1329">
        <v>6466</v>
      </c>
      <c r="B1329">
        <v>1965</v>
      </c>
      <c r="C1329" t="s">
        <v>37</v>
      </c>
      <c r="D1329" t="s">
        <v>33</v>
      </c>
      <c r="E1329">
        <v>57236</v>
      </c>
      <c r="F1329">
        <v>1</v>
      </c>
      <c r="G1329">
        <v>1</v>
      </c>
      <c r="H1329" s="2" t="str">
        <f ca="1">TEXT(Table1_1[[#This Row],[Dt_Customer]],"yyyy-mm-dd")</f>
        <v>2014-03-12</v>
      </c>
      <c r="I1329">
        <v>22</v>
      </c>
      <c r="J1329">
        <v>105</v>
      </c>
      <c r="K1329">
        <v>0</v>
      </c>
      <c r="L1329">
        <v>9</v>
      </c>
      <c r="M1329">
        <v>2</v>
      </c>
      <c r="N1329">
        <v>1</v>
      </c>
      <c r="O1329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>Table1_1[[#This Row],[MntWines]]+Table1_1[[#This Row],[MntFruits]]+Table1_1[[#This Row],[MntMeatProducts]]+Table1_1[[#This Row],[MntFishProducts]]+Table1_1[[#This Row],[MntSweetProducts]]+Table1_1[[#This Row],[MntGoldProds]]</f>
        <v>121</v>
      </c>
      <c r="AC1329">
        <f>Table1_1[[#This Row],[NumWebPurchases]]+Table1_1[[#This Row],[NumCatalogPurchases]]+Table1_1[[#This Row],[NumStorePurchases]]</f>
        <v>7</v>
      </c>
      <c r="AD1329">
        <f>ROUND(IF(Table1_1[[#This Row],[Total_Purchases]]=0,0,(Table1_1[[#This Row],[Total_Spend]]*(Table1_1[[#This Row],[NumWebPurchases]]/Table1_1[[#This Row],[Total_Purchases]]))),2)</f>
        <v>34.57</v>
      </c>
      <c r="AE1329">
        <f>ROUND(IF(Table1_1[[#This Row],[Total_Purchases]]=0,0,(Table1_1[[#This Row],[Total_Spend]]*(Table1_1[[#This Row],[NumStorePurchases]]/Table1_1[[#This Row],[Total_Purchases]]))),2)</f>
        <v>69.14</v>
      </c>
      <c r="AF1329">
        <f>ROUND(IF(Table1_1[[#This Row],[Total_Purchases]]=0,0,(Table1_1[[#This Row],[Total_Spend]]*(Table1_1[[#This Row],[NumCatalogPurchases]]/Table1_1[[#This Row],[Total_Purchases]]))),2)</f>
        <v>17.29</v>
      </c>
      <c r="AG13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29" s="6">
        <f ca="1">YEAR(TODAY())-B1329</f>
        <v>61</v>
      </c>
      <c r="AI13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29" t="s">
        <v>30</v>
      </c>
    </row>
    <row r="1330" spans="1:36" x14ac:dyDescent="0.3">
      <c r="A1330">
        <v>6471</v>
      </c>
      <c r="B1330">
        <v>1971</v>
      </c>
      <c r="C1330" t="s">
        <v>41</v>
      </c>
      <c r="D1330" t="s">
        <v>31</v>
      </c>
      <c r="E1330">
        <v>36230</v>
      </c>
      <c r="F1330">
        <v>1</v>
      </c>
      <c r="G1330">
        <v>0</v>
      </c>
      <c r="H1330" s="2" t="str">
        <f ca="1">TEXT(Table1_1[[#This Row],[Dt_Customer]],"yyyy-mm-dd")</f>
        <v>2013-10-17</v>
      </c>
      <c r="I1330">
        <v>17</v>
      </c>
      <c r="J1330">
        <v>14</v>
      </c>
      <c r="K1330">
        <v>2</v>
      </c>
      <c r="L1330">
        <v>30</v>
      </c>
      <c r="M1330">
        <v>8</v>
      </c>
      <c r="N1330">
        <v>2</v>
      </c>
      <c r="O1330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f>Table1_1[[#This Row],[MntWines]]+Table1_1[[#This Row],[MntFruits]]+Table1_1[[#This Row],[MntMeatProducts]]+Table1_1[[#This Row],[MntFishProducts]]+Table1_1[[#This Row],[MntSweetProducts]]+Table1_1[[#This Row],[MntGoldProds]]</f>
        <v>59</v>
      </c>
      <c r="AC1330">
        <f>Table1_1[[#This Row],[NumWebPurchases]]+Table1_1[[#This Row],[NumCatalogPurchases]]+Table1_1[[#This Row],[NumStorePurchases]]</f>
        <v>6</v>
      </c>
      <c r="AD1330">
        <f>ROUND(IF(Table1_1[[#This Row],[Total_Purchases]]=0,0,(Table1_1[[#This Row],[Total_Spend]]*(Table1_1[[#This Row],[NumWebPurchases]]/Table1_1[[#This Row],[Total_Purchases]]))),2)</f>
        <v>19.670000000000002</v>
      </c>
      <c r="AE1330">
        <f>ROUND(IF(Table1_1[[#This Row],[Total_Purchases]]=0,0,(Table1_1[[#This Row],[Total_Spend]]*(Table1_1[[#This Row],[NumStorePurchases]]/Table1_1[[#This Row],[Total_Purchases]]))),2)</f>
        <v>39.33</v>
      </c>
      <c r="AF1330">
        <f>ROUND(IF(Table1_1[[#This Row],[Total_Purchases]]=0,0,(Table1_1[[#This Row],[Total_Spend]]*(Table1_1[[#This Row],[NumCatalogPurchases]]/Table1_1[[#This Row],[Total_Purchases]]))),2)</f>
        <v>0</v>
      </c>
      <c r="AG13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0" s="6">
        <f ca="1">YEAR(TODAY())-B1330</f>
        <v>55</v>
      </c>
      <c r="AI13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30" t="s">
        <v>30</v>
      </c>
    </row>
    <row r="1331" spans="1:36" x14ac:dyDescent="0.3">
      <c r="A1331">
        <v>6488</v>
      </c>
      <c r="B1331">
        <v>1959</v>
      </c>
      <c r="C1331" t="s">
        <v>37</v>
      </c>
      <c r="D1331" t="s">
        <v>33</v>
      </c>
      <c r="E1331">
        <v>38829</v>
      </c>
      <c r="F1331">
        <v>0</v>
      </c>
      <c r="G1331">
        <v>1</v>
      </c>
      <c r="H1331" s="2" t="str">
        <f ca="1">TEXT(Table1_1[[#This Row],[Dt_Customer]],"yyyy-mm-dd")</f>
        <v>2014-04-06</v>
      </c>
      <c r="I1331">
        <v>86</v>
      </c>
      <c r="J1331">
        <v>76</v>
      </c>
      <c r="K1331">
        <v>0</v>
      </c>
      <c r="L1331">
        <v>7</v>
      </c>
      <c r="M1331">
        <v>0</v>
      </c>
      <c r="N1331">
        <v>0</v>
      </c>
      <c r="O1331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f>Table1_1[[#This Row],[MntWines]]+Table1_1[[#This Row],[MntFruits]]+Table1_1[[#This Row],[MntMeatProducts]]+Table1_1[[#This Row],[MntFishProducts]]+Table1_1[[#This Row],[MntSweetProducts]]+Table1_1[[#This Row],[MntGoldProds]]</f>
        <v>99</v>
      </c>
      <c r="AC1331">
        <f>Table1_1[[#This Row],[NumWebPurchases]]+Table1_1[[#This Row],[NumCatalogPurchases]]+Table1_1[[#This Row],[NumStorePurchases]]</f>
        <v>7</v>
      </c>
      <c r="AD1331">
        <f>ROUND(IF(Table1_1[[#This Row],[Total_Purchases]]=0,0,(Table1_1[[#This Row],[Total_Spend]]*(Table1_1[[#This Row],[NumWebPurchases]]/Table1_1[[#This Row],[Total_Purchases]]))),2)</f>
        <v>42.43</v>
      </c>
      <c r="AE1331">
        <f>ROUND(IF(Table1_1[[#This Row],[Total_Purchases]]=0,0,(Table1_1[[#This Row],[Total_Spend]]*(Table1_1[[#This Row],[NumStorePurchases]]/Table1_1[[#This Row],[Total_Purchases]]))),2)</f>
        <v>28.29</v>
      </c>
      <c r="AF1331">
        <f>ROUND(IF(Table1_1[[#This Row],[Total_Purchases]]=0,0,(Table1_1[[#This Row],[Total_Spend]]*(Table1_1[[#This Row],[NumCatalogPurchases]]/Table1_1[[#This Row],[Total_Purchases]]))),2)</f>
        <v>28.29</v>
      </c>
      <c r="AG13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1" s="6">
        <f ca="1">YEAR(TODAY())-B1331</f>
        <v>67</v>
      </c>
      <c r="AI13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31" t="s">
        <v>39</v>
      </c>
    </row>
    <row r="1332" spans="1:36" x14ac:dyDescent="0.3">
      <c r="A1332">
        <v>6497</v>
      </c>
      <c r="B1332">
        <v>1960</v>
      </c>
      <c r="C1332" t="s">
        <v>28</v>
      </c>
      <c r="D1332" t="s">
        <v>33</v>
      </c>
      <c r="E1332">
        <v>51651</v>
      </c>
      <c r="F1332">
        <v>0</v>
      </c>
      <c r="G1332">
        <v>1</v>
      </c>
      <c r="H1332" s="2" t="str">
        <f ca="1">TEXT(Table1_1[[#This Row],[Dt_Customer]],"yyyy-mm-dd")</f>
        <v>2012-11-07</v>
      </c>
      <c r="I1332">
        <v>32</v>
      </c>
      <c r="J1332">
        <v>293</v>
      </c>
      <c r="K1332">
        <v>6</v>
      </c>
      <c r="L1332">
        <v>23</v>
      </c>
      <c r="M1332">
        <v>13</v>
      </c>
      <c r="N1332">
        <v>6</v>
      </c>
      <c r="O133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f>Table1_1[[#This Row],[MntWines]]+Table1_1[[#This Row],[MntFruits]]+Table1_1[[#This Row],[MntMeatProducts]]+Table1_1[[#This Row],[MntFishProducts]]+Table1_1[[#This Row],[MntSweetProducts]]+Table1_1[[#This Row],[MntGoldProds]]</f>
        <v>433</v>
      </c>
      <c r="AC1332">
        <f>Table1_1[[#This Row],[NumWebPurchases]]+Table1_1[[#This Row],[NumCatalogPurchases]]+Table1_1[[#This Row],[NumStorePurchases]]</f>
        <v>13</v>
      </c>
      <c r="AD1332">
        <f>ROUND(IF(Table1_1[[#This Row],[Total_Purchases]]=0,0,(Table1_1[[#This Row],[Total_Spend]]*(Table1_1[[#This Row],[NumWebPurchases]]/Table1_1[[#This Row],[Total_Purchases]]))),2)</f>
        <v>199.85</v>
      </c>
      <c r="AE1332">
        <f>ROUND(IF(Table1_1[[#This Row],[Total_Purchases]]=0,0,(Table1_1[[#This Row],[Total_Spend]]*(Table1_1[[#This Row],[NumStorePurchases]]/Table1_1[[#This Row],[Total_Purchases]]))),2)</f>
        <v>166.54</v>
      </c>
      <c r="AF1332">
        <f>ROUND(IF(Table1_1[[#This Row],[Total_Purchases]]=0,0,(Table1_1[[#This Row],[Total_Spend]]*(Table1_1[[#This Row],[NumCatalogPurchases]]/Table1_1[[#This Row],[Total_Purchases]]))),2)</f>
        <v>66.62</v>
      </c>
      <c r="AG13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32" s="6">
        <f ca="1">YEAR(TODAY())-B1332</f>
        <v>66</v>
      </c>
      <c r="AI13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32" t="s">
        <v>36</v>
      </c>
    </row>
    <row r="1333" spans="1:36" x14ac:dyDescent="0.3">
      <c r="A1333">
        <v>6504</v>
      </c>
      <c r="B1333">
        <v>1975</v>
      </c>
      <c r="C1333" t="s">
        <v>38</v>
      </c>
      <c r="D1333" t="s">
        <v>35</v>
      </c>
      <c r="E1333">
        <v>19789</v>
      </c>
      <c r="F1333">
        <v>1</v>
      </c>
      <c r="G1333">
        <v>0</v>
      </c>
      <c r="H1333" s="2" t="str">
        <f ca="1">TEXT(Table1_1[[#This Row],[Dt_Customer]],"yyyy-mm-dd")</f>
        <v>2013-11-20</v>
      </c>
      <c r="I1333">
        <v>24</v>
      </c>
      <c r="J1333">
        <v>2</v>
      </c>
      <c r="K1333">
        <v>5</v>
      </c>
      <c r="L1333">
        <v>9</v>
      </c>
      <c r="M1333">
        <v>28</v>
      </c>
      <c r="N1333">
        <v>6</v>
      </c>
      <c r="O1333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1333">
        <f>Table1_1[[#This Row],[NumWebPurchases]]+Table1_1[[#This Row],[NumCatalogPurchases]]+Table1_1[[#This Row],[NumStorePurchases]]</f>
        <v>6</v>
      </c>
      <c r="AD1333">
        <f>ROUND(IF(Table1_1[[#This Row],[Total_Purchases]]=0,0,(Table1_1[[#This Row],[Total_Spend]]*(Table1_1[[#This Row],[NumWebPurchases]]/Table1_1[[#This Row],[Total_Purchases]]))),2)</f>
        <v>26</v>
      </c>
      <c r="AE1333">
        <f>ROUND(IF(Table1_1[[#This Row],[Total_Purchases]]=0,0,(Table1_1[[#This Row],[Total_Spend]]*(Table1_1[[#This Row],[NumStorePurchases]]/Table1_1[[#This Row],[Total_Purchases]]))),2)</f>
        <v>39</v>
      </c>
      <c r="AF1333">
        <f>ROUND(IF(Table1_1[[#This Row],[Total_Purchases]]=0,0,(Table1_1[[#This Row],[Total_Spend]]*(Table1_1[[#This Row],[NumCatalogPurchases]]/Table1_1[[#This Row],[Total_Purchases]]))),2)</f>
        <v>13</v>
      </c>
      <c r="AG13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3" s="6">
        <f ca="1">YEAR(TODAY())-B1333</f>
        <v>51</v>
      </c>
      <c r="AI13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33" t="s">
        <v>30</v>
      </c>
    </row>
    <row r="1334" spans="1:36" x14ac:dyDescent="0.3">
      <c r="A1334">
        <v>6507</v>
      </c>
      <c r="B1334">
        <v>1980</v>
      </c>
      <c r="C1334" t="s">
        <v>28</v>
      </c>
      <c r="D1334" t="s">
        <v>31</v>
      </c>
      <c r="E1334">
        <v>30828</v>
      </c>
      <c r="F1334">
        <v>1</v>
      </c>
      <c r="G1334">
        <v>0</v>
      </c>
      <c r="H1334" s="2" t="str">
        <f ca="1">TEXT(Table1_1[[#This Row],[Dt_Customer]],"yyyy-mm-dd")</f>
        <v>2013-10-04</v>
      </c>
      <c r="I1334">
        <v>16</v>
      </c>
      <c r="J1334">
        <v>16</v>
      </c>
      <c r="K1334">
        <v>11</v>
      </c>
      <c r="L1334">
        <v>15</v>
      </c>
      <c r="M1334">
        <v>2</v>
      </c>
      <c r="N1334">
        <v>0</v>
      </c>
      <c r="O1334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f>Table1_1[[#This Row],[MntWines]]+Table1_1[[#This Row],[MntFruits]]+Table1_1[[#This Row],[MntMeatProducts]]+Table1_1[[#This Row],[MntFishProducts]]+Table1_1[[#This Row],[MntSweetProducts]]+Table1_1[[#This Row],[MntGoldProds]]</f>
        <v>56</v>
      </c>
      <c r="AC1334">
        <f>Table1_1[[#This Row],[NumWebPurchases]]+Table1_1[[#This Row],[NumCatalogPurchases]]+Table1_1[[#This Row],[NumStorePurchases]]</f>
        <v>6</v>
      </c>
      <c r="AD1334">
        <f>ROUND(IF(Table1_1[[#This Row],[Total_Purchases]]=0,0,(Table1_1[[#This Row],[Total_Spend]]*(Table1_1[[#This Row],[NumWebPurchases]]/Table1_1[[#This Row],[Total_Purchases]]))),2)</f>
        <v>9.33</v>
      </c>
      <c r="AE1334">
        <f>ROUND(IF(Table1_1[[#This Row],[Total_Purchases]]=0,0,(Table1_1[[#This Row],[Total_Spend]]*(Table1_1[[#This Row],[NumStorePurchases]]/Table1_1[[#This Row],[Total_Purchases]]))),2)</f>
        <v>37.33</v>
      </c>
      <c r="AF1334">
        <f>ROUND(IF(Table1_1[[#This Row],[Total_Purchases]]=0,0,(Table1_1[[#This Row],[Total_Spend]]*(Table1_1[[#This Row],[NumCatalogPurchases]]/Table1_1[[#This Row],[Total_Purchases]]))),2)</f>
        <v>9.33</v>
      </c>
      <c r="AG13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4" s="6">
        <f ca="1">YEAR(TODAY())-B1334</f>
        <v>46</v>
      </c>
      <c r="AI13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34" t="s">
        <v>36</v>
      </c>
    </row>
    <row r="1335" spans="1:36" x14ac:dyDescent="0.3">
      <c r="A1335">
        <v>6515</v>
      </c>
      <c r="B1335">
        <v>1977</v>
      </c>
      <c r="C1335" t="s">
        <v>28</v>
      </c>
      <c r="D1335" t="s">
        <v>35</v>
      </c>
      <c r="E1335">
        <v>39771</v>
      </c>
      <c r="F1335">
        <v>1</v>
      </c>
      <c r="G1335">
        <v>0</v>
      </c>
      <c r="H1335" s="2" t="str">
        <f ca="1">TEXT(Table1_1[[#This Row],[Dt_Customer]],"yyyy-mm-dd")</f>
        <v>2013-12-06</v>
      </c>
      <c r="I1335">
        <v>92</v>
      </c>
      <c r="J1335">
        <v>6</v>
      </c>
      <c r="K1335">
        <v>2</v>
      </c>
      <c r="L1335">
        <v>18</v>
      </c>
      <c r="M1335">
        <v>2</v>
      </c>
      <c r="N1335">
        <v>8</v>
      </c>
      <c r="O1335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1335">
        <f>Table1_1[[#This Row],[NumWebPurchases]]+Table1_1[[#This Row],[NumCatalogPurchases]]+Table1_1[[#This Row],[NumStorePurchases]]</f>
        <v>5</v>
      </c>
      <c r="AD1335">
        <f>ROUND(IF(Table1_1[[#This Row],[Total_Purchases]]=0,0,(Table1_1[[#This Row],[Total_Spend]]*(Table1_1[[#This Row],[NumWebPurchases]]/Table1_1[[#This Row],[Total_Purchases]]))),2)</f>
        <v>20</v>
      </c>
      <c r="AE1335">
        <f>ROUND(IF(Table1_1[[#This Row],[Total_Purchases]]=0,0,(Table1_1[[#This Row],[Total_Spend]]*(Table1_1[[#This Row],[NumStorePurchases]]/Table1_1[[#This Row],[Total_Purchases]]))),2)</f>
        <v>30</v>
      </c>
      <c r="AF1335">
        <f>ROUND(IF(Table1_1[[#This Row],[Total_Purchases]]=0,0,(Table1_1[[#This Row],[Total_Spend]]*(Table1_1[[#This Row],[NumCatalogPurchases]]/Table1_1[[#This Row],[Total_Purchases]]))),2)</f>
        <v>0</v>
      </c>
      <c r="AG13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5" s="6">
        <f ca="1">YEAR(TODAY())-B1335</f>
        <v>49</v>
      </c>
      <c r="AI13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35" t="s">
        <v>43</v>
      </c>
    </row>
    <row r="1336" spans="1:36" x14ac:dyDescent="0.3">
      <c r="A1336">
        <v>6516</v>
      </c>
      <c r="B1336">
        <v>1989</v>
      </c>
      <c r="C1336" t="s">
        <v>44</v>
      </c>
      <c r="D1336" t="s">
        <v>33</v>
      </c>
      <c r="E1336">
        <v>17487</v>
      </c>
      <c r="F1336">
        <v>1</v>
      </c>
      <c r="G1336">
        <v>0</v>
      </c>
      <c r="H1336" s="2" t="str">
        <f ca="1">TEXT(Table1_1[[#This Row],[Dt_Customer]],"yyyy-mm-dd")</f>
        <v>2013-03-18</v>
      </c>
      <c r="I1336">
        <v>37</v>
      </c>
      <c r="J1336">
        <v>0</v>
      </c>
      <c r="K1336">
        <v>0</v>
      </c>
      <c r="L1336">
        <v>1</v>
      </c>
      <c r="M1336">
        <v>7</v>
      </c>
      <c r="N1336">
        <v>4</v>
      </c>
      <c r="O1336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1336">
        <f>Table1_1[[#This Row],[NumWebPurchases]]+Table1_1[[#This Row],[NumCatalogPurchases]]+Table1_1[[#This Row],[NumStorePurchases]]</f>
        <v>3</v>
      </c>
      <c r="AD1336">
        <f>ROUND(IF(Table1_1[[#This Row],[Total_Purchases]]=0,0,(Table1_1[[#This Row],[Total_Spend]]*(Table1_1[[#This Row],[NumWebPurchases]]/Table1_1[[#This Row],[Total_Purchases]]))),2)</f>
        <v>6</v>
      </c>
      <c r="AE1336">
        <f>ROUND(IF(Table1_1[[#This Row],[Total_Purchases]]=0,0,(Table1_1[[#This Row],[Total_Spend]]*(Table1_1[[#This Row],[NumStorePurchases]]/Table1_1[[#This Row],[Total_Purchases]]))),2)</f>
        <v>12</v>
      </c>
      <c r="AF1336">
        <f>ROUND(IF(Table1_1[[#This Row],[Total_Purchases]]=0,0,(Table1_1[[#This Row],[Total_Spend]]*(Table1_1[[#This Row],[NumCatalogPurchases]]/Table1_1[[#This Row],[Total_Purchases]]))),2)</f>
        <v>0</v>
      </c>
      <c r="AG13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6" s="6">
        <f ca="1">YEAR(TODAY())-B1336</f>
        <v>37</v>
      </c>
      <c r="AI13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36" t="s">
        <v>36</v>
      </c>
    </row>
    <row r="1337" spans="1:36" x14ac:dyDescent="0.3">
      <c r="A1337">
        <v>6518</v>
      </c>
      <c r="B1337">
        <v>1951</v>
      </c>
      <c r="C1337" t="s">
        <v>37</v>
      </c>
      <c r="D1337" t="s">
        <v>42</v>
      </c>
      <c r="E1337">
        <v>67680</v>
      </c>
      <c r="F1337">
        <v>0</v>
      </c>
      <c r="G1337">
        <v>1</v>
      </c>
      <c r="H1337" s="2" t="str">
        <f ca="1">TEXT(Table1_1[[#This Row],[Dt_Customer]],"yyyy-mm-dd")</f>
        <v>2013-06-11</v>
      </c>
      <c r="I1337">
        <v>8</v>
      </c>
      <c r="J1337">
        <v>546</v>
      </c>
      <c r="K1337">
        <v>0</v>
      </c>
      <c r="L1337">
        <v>48</v>
      </c>
      <c r="M1337">
        <v>0</v>
      </c>
      <c r="N1337">
        <v>6</v>
      </c>
      <c r="O1337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>Table1_1[[#This Row],[MntWines]]+Table1_1[[#This Row],[MntFruits]]+Table1_1[[#This Row],[MntMeatProducts]]+Table1_1[[#This Row],[MntFishProducts]]+Table1_1[[#This Row],[MntSweetProducts]]+Table1_1[[#This Row],[MntGoldProds]]</f>
        <v>606</v>
      </c>
      <c r="AC1337">
        <f>Table1_1[[#This Row],[NumWebPurchases]]+Table1_1[[#This Row],[NumCatalogPurchases]]+Table1_1[[#This Row],[NumStorePurchases]]</f>
        <v>18</v>
      </c>
      <c r="AD1337">
        <f>ROUND(IF(Table1_1[[#This Row],[Total_Purchases]]=0,0,(Table1_1[[#This Row],[Total_Spend]]*(Table1_1[[#This Row],[NumWebPurchases]]/Table1_1[[#This Row],[Total_Purchases]]))),2)</f>
        <v>235.67</v>
      </c>
      <c r="AE1337">
        <f>ROUND(IF(Table1_1[[#This Row],[Total_Purchases]]=0,0,(Table1_1[[#This Row],[Total_Spend]]*(Table1_1[[#This Row],[NumStorePurchases]]/Table1_1[[#This Row],[Total_Purchases]]))),2)</f>
        <v>269.33</v>
      </c>
      <c r="AF1337">
        <f>ROUND(IF(Table1_1[[#This Row],[Total_Purchases]]=0,0,(Table1_1[[#This Row],[Total_Spend]]*(Table1_1[[#This Row],[NumCatalogPurchases]]/Table1_1[[#This Row],[Total_Purchases]]))),2)</f>
        <v>101</v>
      </c>
      <c r="AG13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37" s="6">
        <f ca="1">YEAR(TODAY())-B1337</f>
        <v>75</v>
      </c>
      <c r="AI13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37" t="s">
        <v>36</v>
      </c>
    </row>
    <row r="1338" spans="1:36" x14ac:dyDescent="0.3">
      <c r="A1338">
        <v>6521</v>
      </c>
      <c r="B1338">
        <v>1954</v>
      </c>
      <c r="C1338" t="s">
        <v>28</v>
      </c>
      <c r="D1338" t="s">
        <v>35</v>
      </c>
      <c r="E1338">
        <v>77972</v>
      </c>
      <c r="F1338">
        <v>0</v>
      </c>
      <c r="G1338">
        <v>0</v>
      </c>
      <c r="H1338" s="2" t="str">
        <f ca="1">TEXT(Table1_1[[#This Row],[Dt_Customer]],"yyyy-mm-dd")</f>
        <v>2014-03-18</v>
      </c>
      <c r="I1338">
        <v>18</v>
      </c>
      <c r="J1338">
        <v>613</v>
      </c>
      <c r="K1338">
        <v>22</v>
      </c>
      <c r="L1338">
        <v>319</v>
      </c>
      <c r="M1338">
        <v>33</v>
      </c>
      <c r="N1338">
        <v>102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>Table1_1[[#This Row],[MntWines]]+Table1_1[[#This Row],[MntFruits]]+Table1_1[[#This Row],[MntMeatProducts]]+Table1_1[[#This Row],[MntFishProducts]]+Table1_1[[#This Row],[MntSweetProducts]]+Table1_1[[#This Row],[MntGoldProds]]</f>
        <v>1101</v>
      </c>
      <c r="AC1338">
        <f>Table1_1[[#This Row],[NumWebPurchases]]+Table1_1[[#This Row],[NumCatalogPurchases]]+Table1_1[[#This Row],[NumStorePurchases]]</f>
        <v>19</v>
      </c>
      <c r="AD1338">
        <f>ROUND(IF(Table1_1[[#This Row],[Total_Purchases]]=0,0,(Table1_1[[#This Row],[Total_Spend]]*(Table1_1[[#This Row],[NumWebPurchases]]/Table1_1[[#This Row],[Total_Purchases]]))),2)</f>
        <v>231.79</v>
      </c>
      <c r="AE1338">
        <f>ROUND(IF(Table1_1[[#This Row],[Total_Purchases]]=0,0,(Table1_1[[#This Row],[Total_Spend]]*(Table1_1[[#This Row],[NumStorePurchases]]/Table1_1[[#This Row],[Total_Purchases]]))),2)</f>
        <v>521.53</v>
      </c>
      <c r="AF1338">
        <f>ROUND(IF(Table1_1[[#This Row],[Total_Purchases]]=0,0,(Table1_1[[#This Row],[Total_Spend]]*(Table1_1[[#This Row],[NumCatalogPurchases]]/Table1_1[[#This Row],[Total_Purchases]]))),2)</f>
        <v>347.68</v>
      </c>
      <c r="AG13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38" s="6">
        <f ca="1">YEAR(TODAY())-B1338</f>
        <v>72</v>
      </c>
      <c r="AI13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38" t="s">
        <v>43</v>
      </c>
    </row>
    <row r="1339" spans="1:36" x14ac:dyDescent="0.3">
      <c r="A1339">
        <v>6528</v>
      </c>
      <c r="B1339">
        <v>1982</v>
      </c>
      <c r="C1339" t="s">
        <v>41</v>
      </c>
      <c r="D1339" t="s">
        <v>35</v>
      </c>
      <c r="E1339">
        <v>18492</v>
      </c>
      <c r="F1339">
        <v>1</v>
      </c>
      <c r="G1339">
        <v>0</v>
      </c>
      <c r="H1339" s="2" t="str">
        <f ca="1">TEXT(Table1_1[[#This Row],[Dt_Customer]],"yyyy-mm-dd")</f>
        <v>2014-06-05</v>
      </c>
      <c r="I1339">
        <v>75</v>
      </c>
      <c r="J1339">
        <v>2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f>Table1_1[[#This Row],[MntWines]]+Table1_1[[#This Row],[MntFruits]]+Table1_1[[#This Row],[MntMeatProducts]]+Table1_1[[#This Row],[MntFishProducts]]+Table1_1[[#This Row],[MntSweetProducts]]+Table1_1[[#This Row],[MntGoldProds]]</f>
        <v>10</v>
      </c>
      <c r="AC1339">
        <f>Table1_1[[#This Row],[NumWebPurchases]]+Table1_1[[#This Row],[NumCatalogPurchases]]+Table1_1[[#This Row],[NumStorePurchases]]</f>
        <v>3</v>
      </c>
      <c r="AD1339">
        <f>ROUND(IF(Table1_1[[#This Row],[Total_Purchases]]=0,0,(Table1_1[[#This Row],[Total_Spend]]*(Table1_1[[#This Row],[NumWebPurchases]]/Table1_1[[#This Row],[Total_Purchases]]))),2)</f>
        <v>3.33</v>
      </c>
      <c r="AE1339">
        <f>ROUND(IF(Table1_1[[#This Row],[Total_Purchases]]=0,0,(Table1_1[[#This Row],[Total_Spend]]*(Table1_1[[#This Row],[NumStorePurchases]]/Table1_1[[#This Row],[Total_Purchases]]))),2)</f>
        <v>6.67</v>
      </c>
      <c r="AF1339">
        <f>ROUND(IF(Table1_1[[#This Row],[Total_Purchases]]=0,0,(Table1_1[[#This Row],[Total_Spend]]*(Table1_1[[#This Row],[NumCatalogPurchases]]/Table1_1[[#This Row],[Total_Purchases]]))),2)</f>
        <v>0</v>
      </c>
      <c r="AG13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39" s="6">
        <f ca="1">YEAR(TODAY())-B1339</f>
        <v>44</v>
      </c>
      <c r="AI13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39" t="s">
        <v>30</v>
      </c>
    </row>
    <row r="1340" spans="1:36" x14ac:dyDescent="0.3">
      <c r="A1340">
        <v>6534</v>
      </c>
      <c r="B1340">
        <v>1974</v>
      </c>
      <c r="C1340" t="s">
        <v>28</v>
      </c>
      <c r="D1340" t="s">
        <v>35</v>
      </c>
      <c r="E1340">
        <v>47889</v>
      </c>
      <c r="F1340">
        <v>1</v>
      </c>
      <c r="G1340">
        <v>0</v>
      </c>
      <c r="H1340" s="2" t="str">
        <f ca="1">TEXT(Table1_1[[#This Row],[Dt_Customer]],"yyyy-mm-dd")</f>
        <v>2014-01-04</v>
      </c>
      <c r="I1340">
        <v>94</v>
      </c>
      <c r="J1340">
        <v>29</v>
      </c>
      <c r="K1340">
        <v>0</v>
      </c>
      <c r="L1340">
        <v>29</v>
      </c>
      <c r="M1340">
        <v>0</v>
      </c>
      <c r="N1340">
        <v>5</v>
      </c>
      <c r="O1340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1340">
        <f>Table1_1[[#This Row],[NumWebPurchases]]+Table1_1[[#This Row],[NumCatalogPurchases]]+Table1_1[[#This Row],[NumStorePurchases]]</f>
        <v>5</v>
      </c>
      <c r="AD1340">
        <f>ROUND(IF(Table1_1[[#This Row],[Total_Purchases]]=0,0,(Table1_1[[#This Row],[Total_Spend]]*(Table1_1[[#This Row],[NumWebPurchases]]/Table1_1[[#This Row],[Total_Purchases]]))),2)</f>
        <v>26.8</v>
      </c>
      <c r="AE1340">
        <f>ROUND(IF(Table1_1[[#This Row],[Total_Purchases]]=0,0,(Table1_1[[#This Row],[Total_Spend]]*(Table1_1[[#This Row],[NumStorePurchases]]/Table1_1[[#This Row],[Total_Purchases]]))),2)</f>
        <v>40.200000000000003</v>
      </c>
      <c r="AF1340">
        <f>ROUND(IF(Table1_1[[#This Row],[Total_Purchases]]=0,0,(Table1_1[[#This Row],[Total_Spend]]*(Table1_1[[#This Row],[NumCatalogPurchases]]/Table1_1[[#This Row],[Total_Purchases]]))),2)</f>
        <v>0</v>
      </c>
      <c r="AG13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40" s="6">
        <f ca="1">YEAR(TODAY())-B1340</f>
        <v>52</v>
      </c>
      <c r="AI13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40" t="s">
        <v>43</v>
      </c>
    </row>
    <row r="1341" spans="1:36" x14ac:dyDescent="0.3">
      <c r="A1341">
        <v>6543</v>
      </c>
      <c r="B1341">
        <v>1945</v>
      </c>
      <c r="C1341" t="s">
        <v>41</v>
      </c>
      <c r="D1341" t="s">
        <v>35</v>
      </c>
      <c r="E1341">
        <v>62847</v>
      </c>
      <c r="F1341">
        <v>0</v>
      </c>
      <c r="G1341">
        <v>0</v>
      </c>
      <c r="H1341" s="2" t="str">
        <f ca="1">TEXT(Table1_1[[#This Row],[Dt_Customer]],"yyyy-mm-dd")</f>
        <v>2013-01-15</v>
      </c>
      <c r="I1341">
        <v>45</v>
      </c>
      <c r="J1341">
        <v>521</v>
      </c>
      <c r="K1341">
        <v>168</v>
      </c>
      <c r="L1341">
        <v>706</v>
      </c>
      <c r="M1341">
        <v>80</v>
      </c>
      <c r="N1341">
        <v>76</v>
      </c>
      <c r="O1341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f>Table1_1[[#This Row],[MntWines]]+Table1_1[[#This Row],[MntFruits]]+Table1_1[[#This Row],[MntMeatProducts]]+Table1_1[[#This Row],[MntFishProducts]]+Table1_1[[#This Row],[MntSweetProducts]]+Table1_1[[#This Row],[MntGoldProds]]</f>
        <v>1612</v>
      </c>
      <c r="AC1341">
        <f>Table1_1[[#This Row],[NumWebPurchases]]+Table1_1[[#This Row],[NumCatalogPurchases]]+Table1_1[[#This Row],[NumStorePurchases]]</f>
        <v>13</v>
      </c>
      <c r="AD1341">
        <f>ROUND(IF(Table1_1[[#This Row],[Total_Purchases]]=0,0,(Table1_1[[#This Row],[Total_Spend]]*(Table1_1[[#This Row],[NumWebPurchases]]/Table1_1[[#This Row],[Total_Purchases]]))),2)</f>
        <v>372</v>
      </c>
      <c r="AE1341">
        <f>ROUND(IF(Table1_1[[#This Row],[Total_Purchases]]=0,0,(Table1_1[[#This Row],[Total_Spend]]*(Table1_1[[#This Row],[NumStorePurchases]]/Table1_1[[#This Row],[Total_Purchases]]))),2)</f>
        <v>496</v>
      </c>
      <c r="AF1341">
        <f>ROUND(IF(Table1_1[[#This Row],[Total_Purchases]]=0,0,(Table1_1[[#This Row],[Total_Spend]]*(Table1_1[[#This Row],[NumCatalogPurchases]]/Table1_1[[#This Row],[Total_Purchases]]))),2)</f>
        <v>744</v>
      </c>
      <c r="AG13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1" s="6">
        <f ca="1">YEAR(TODAY())-B1341</f>
        <v>81</v>
      </c>
      <c r="AI13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41" t="s">
        <v>32</v>
      </c>
    </row>
    <row r="1342" spans="1:36" x14ac:dyDescent="0.3">
      <c r="A1342">
        <v>6544</v>
      </c>
      <c r="B1342">
        <v>1949</v>
      </c>
      <c r="C1342" t="s">
        <v>37</v>
      </c>
      <c r="D1342" t="s">
        <v>35</v>
      </c>
      <c r="E1342">
        <v>67911</v>
      </c>
      <c r="F1342">
        <v>0</v>
      </c>
      <c r="G1342">
        <v>1</v>
      </c>
      <c r="H1342" s="2" t="str">
        <f ca="1">TEXT(Table1_1[[#This Row],[Dt_Customer]],"yyyy-mm-dd")</f>
        <v>2014-05-22</v>
      </c>
      <c r="I1342">
        <v>63</v>
      </c>
      <c r="J1342">
        <v>529</v>
      </c>
      <c r="K1342">
        <v>0</v>
      </c>
      <c r="L1342">
        <v>356</v>
      </c>
      <c r="M1342">
        <v>63</v>
      </c>
      <c r="N1342">
        <v>28</v>
      </c>
      <c r="O134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f>Table1_1[[#This Row],[MntWines]]+Table1_1[[#This Row],[MntFruits]]+Table1_1[[#This Row],[MntMeatProducts]]+Table1_1[[#This Row],[MntFishProducts]]+Table1_1[[#This Row],[MntSweetProducts]]+Table1_1[[#This Row],[MntGoldProds]]</f>
        <v>976</v>
      </c>
      <c r="AC1342">
        <f>Table1_1[[#This Row],[NumWebPurchases]]+Table1_1[[#This Row],[NumCatalogPurchases]]+Table1_1[[#This Row],[NumStorePurchases]]</f>
        <v>24</v>
      </c>
      <c r="AD1342">
        <f>ROUND(IF(Table1_1[[#This Row],[Total_Purchases]]=0,0,(Table1_1[[#This Row],[Total_Spend]]*(Table1_1[[#This Row],[NumWebPurchases]]/Table1_1[[#This Row],[Total_Purchases]]))),2)</f>
        <v>244</v>
      </c>
      <c r="AE1342">
        <f>ROUND(IF(Table1_1[[#This Row],[Total_Purchases]]=0,0,(Table1_1[[#This Row],[Total_Spend]]*(Table1_1[[#This Row],[NumStorePurchases]]/Table1_1[[#This Row],[Total_Purchases]]))),2)</f>
        <v>447.33</v>
      </c>
      <c r="AF1342">
        <f>ROUND(IF(Table1_1[[#This Row],[Total_Purchases]]=0,0,(Table1_1[[#This Row],[Total_Spend]]*(Table1_1[[#This Row],[NumCatalogPurchases]]/Table1_1[[#This Row],[Total_Purchases]]))),2)</f>
        <v>284.67</v>
      </c>
      <c r="AG13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2" s="6">
        <f ca="1">YEAR(TODAY())-B1342</f>
        <v>77</v>
      </c>
      <c r="AI13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42" t="s">
        <v>39</v>
      </c>
    </row>
    <row r="1343" spans="1:36" x14ac:dyDescent="0.3">
      <c r="A1343">
        <v>6565</v>
      </c>
      <c r="B1343">
        <v>1949</v>
      </c>
      <c r="C1343" t="s">
        <v>41</v>
      </c>
      <c r="D1343" t="s">
        <v>33</v>
      </c>
      <c r="E1343">
        <v>76995</v>
      </c>
      <c r="F1343">
        <v>0</v>
      </c>
      <c r="G1343">
        <v>1</v>
      </c>
      <c r="H1343" s="2" t="str">
        <f ca="1">TEXT(Table1_1[[#This Row],[Dt_Customer]],"yyyy-mm-dd")</f>
        <v>2013-03-28</v>
      </c>
      <c r="I1343">
        <v>91</v>
      </c>
      <c r="J1343">
        <v>1012</v>
      </c>
      <c r="K1343">
        <v>80</v>
      </c>
      <c r="L1343">
        <v>498</v>
      </c>
      <c r="M1343">
        <v>0</v>
      </c>
      <c r="N1343">
        <v>16</v>
      </c>
      <c r="O1343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f>Table1_1[[#This Row],[MntWines]]+Table1_1[[#This Row],[MntFruits]]+Table1_1[[#This Row],[MntMeatProducts]]+Table1_1[[#This Row],[MntFishProducts]]+Table1_1[[#This Row],[MntSweetProducts]]+Table1_1[[#This Row],[MntGoldProds]]</f>
        <v>1782</v>
      </c>
      <c r="AC1343">
        <f>Table1_1[[#This Row],[NumWebPurchases]]+Table1_1[[#This Row],[NumCatalogPurchases]]+Table1_1[[#This Row],[NumStorePurchases]]</f>
        <v>24</v>
      </c>
      <c r="AD1343">
        <f>ROUND(IF(Table1_1[[#This Row],[Total_Purchases]]=0,0,(Table1_1[[#This Row],[Total_Spend]]*(Table1_1[[#This Row],[NumWebPurchases]]/Table1_1[[#This Row],[Total_Purchases]]))),2)</f>
        <v>816.75</v>
      </c>
      <c r="AE1343">
        <f>ROUND(IF(Table1_1[[#This Row],[Total_Purchases]]=0,0,(Table1_1[[#This Row],[Total_Spend]]*(Table1_1[[#This Row],[NumStorePurchases]]/Table1_1[[#This Row],[Total_Purchases]]))),2)</f>
        <v>668.25</v>
      </c>
      <c r="AF1343">
        <f>ROUND(IF(Table1_1[[#This Row],[Total_Purchases]]=0,0,(Table1_1[[#This Row],[Total_Spend]]*(Table1_1[[#This Row],[NumCatalogPurchases]]/Table1_1[[#This Row],[Total_Purchases]]))),2)</f>
        <v>297</v>
      </c>
      <c r="AG13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3" s="6">
        <f ca="1">YEAR(TODAY())-B1343</f>
        <v>77</v>
      </c>
      <c r="AI13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43" t="s">
        <v>34</v>
      </c>
    </row>
    <row r="1344" spans="1:36" x14ac:dyDescent="0.3">
      <c r="A1344">
        <v>6566</v>
      </c>
      <c r="B1344">
        <v>1954</v>
      </c>
      <c r="C1344" t="s">
        <v>37</v>
      </c>
      <c r="D1344" t="s">
        <v>33</v>
      </c>
      <c r="E1344">
        <v>72550</v>
      </c>
      <c r="F1344">
        <v>1</v>
      </c>
      <c r="G1344">
        <v>1</v>
      </c>
      <c r="H1344" s="2" t="str">
        <f ca="1">TEXT(Table1_1[[#This Row],[Dt_Customer]],"yyyy-mm-dd")</f>
        <v>2012-11-08</v>
      </c>
      <c r="I1344">
        <v>39</v>
      </c>
      <c r="J1344">
        <v>826</v>
      </c>
      <c r="K1344">
        <v>50</v>
      </c>
      <c r="L1344">
        <v>317</v>
      </c>
      <c r="M1344">
        <v>50</v>
      </c>
      <c r="N1344">
        <v>38</v>
      </c>
      <c r="O1344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f>Table1_1[[#This Row],[MntWines]]+Table1_1[[#This Row],[MntFruits]]+Table1_1[[#This Row],[MntMeatProducts]]+Table1_1[[#This Row],[MntFishProducts]]+Table1_1[[#This Row],[MntSweetProducts]]+Table1_1[[#This Row],[MntGoldProds]]</f>
        <v>1319</v>
      </c>
      <c r="AC1344">
        <f>Table1_1[[#This Row],[NumWebPurchases]]+Table1_1[[#This Row],[NumCatalogPurchases]]+Table1_1[[#This Row],[NumStorePurchases]]</f>
        <v>19</v>
      </c>
      <c r="AD1344">
        <f>ROUND(IF(Table1_1[[#This Row],[Total_Purchases]]=0,0,(Table1_1[[#This Row],[Total_Spend]]*(Table1_1[[#This Row],[NumWebPurchases]]/Table1_1[[#This Row],[Total_Purchases]]))),2)</f>
        <v>347.11</v>
      </c>
      <c r="AE1344">
        <f>ROUND(IF(Table1_1[[#This Row],[Total_Purchases]]=0,0,(Table1_1[[#This Row],[Total_Spend]]*(Table1_1[[#This Row],[NumStorePurchases]]/Table1_1[[#This Row],[Total_Purchases]]))),2)</f>
        <v>833.05</v>
      </c>
      <c r="AF1344">
        <f>ROUND(IF(Table1_1[[#This Row],[Total_Purchases]]=0,0,(Table1_1[[#This Row],[Total_Spend]]*(Table1_1[[#This Row],[NumCatalogPurchases]]/Table1_1[[#This Row],[Total_Purchases]]))),2)</f>
        <v>138.84</v>
      </c>
      <c r="AG13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4" s="6">
        <f ca="1">YEAR(TODAY())-B1344</f>
        <v>72</v>
      </c>
      <c r="AI13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44" t="s">
        <v>36</v>
      </c>
    </row>
    <row r="1345" spans="1:36" x14ac:dyDescent="0.3">
      <c r="A1345">
        <v>6568</v>
      </c>
      <c r="B1345">
        <v>1984</v>
      </c>
      <c r="C1345" t="s">
        <v>28</v>
      </c>
      <c r="D1345" t="s">
        <v>33</v>
      </c>
      <c r="E1345">
        <v>38680</v>
      </c>
      <c r="F1345">
        <v>1</v>
      </c>
      <c r="G1345">
        <v>0</v>
      </c>
      <c r="H1345" s="2" t="str">
        <f ca="1">TEXT(Table1_1[[#This Row],[Dt_Customer]],"yyyy-mm-dd")</f>
        <v>2013-03-28</v>
      </c>
      <c r="I1345">
        <v>97</v>
      </c>
      <c r="J1345">
        <v>11</v>
      </c>
      <c r="K1345">
        <v>0</v>
      </c>
      <c r="L1345">
        <v>36</v>
      </c>
      <c r="M1345">
        <v>15</v>
      </c>
      <c r="N1345">
        <v>5</v>
      </c>
      <c r="O1345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f>Table1_1[[#This Row],[MntWines]]+Table1_1[[#This Row],[MntFruits]]+Table1_1[[#This Row],[MntMeatProducts]]+Table1_1[[#This Row],[MntFishProducts]]+Table1_1[[#This Row],[MntSweetProducts]]+Table1_1[[#This Row],[MntGoldProds]]</f>
        <v>79</v>
      </c>
      <c r="AC1345">
        <f>Table1_1[[#This Row],[NumWebPurchases]]+Table1_1[[#This Row],[NumCatalogPurchases]]+Table1_1[[#This Row],[NumStorePurchases]]</f>
        <v>5</v>
      </c>
      <c r="AD1345">
        <f>ROUND(IF(Table1_1[[#This Row],[Total_Purchases]]=0,0,(Table1_1[[#This Row],[Total_Spend]]*(Table1_1[[#This Row],[NumWebPurchases]]/Table1_1[[#This Row],[Total_Purchases]]))),2)</f>
        <v>31.6</v>
      </c>
      <c r="AE1345">
        <f>ROUND(IF(Table1_1[[#This Row],[Total_Purchases]]=0,0,(Table1_1[[#This Row],[Total_Spend]]*(Table1_1[[#This Row],[NumStorePurchases]]/Table1_1[[#This Row],[Total_Purchases]]))),2)</f>
        <v>47.4</v>
      </c>
      <c r="AF1345">
        <f>ROUND(IF(Table1_1[[#This Row],[Total_Purchases]]=0,0,(Table1_1[[#This Row],[Total_Spend]]*(Table1_1[[#This Row],[NumCatalogPurchases]]/Table1_1[[#This Row],[Total_Purchases]]))),2)</f>
        <v>0</v>
      </c>
      <c r="AG13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45" s="6">
        <f ca="1">YEAR(TODAY())-B1345</f>
        <v>42</v>
      </c>
      <c r="AI13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45" t="s">
        <v>34</v>
      </c>
    </row>
    <row r="1346" spans="1:36" x14ac:dyDescent="0.3">
      <c r="A1346">
        <v>6575</v>
      </c>
      <c r="B1346">
        <v>1981</v>
      </c>
      <c r="C1346" t="s">
        <v>28</v>
      </c>
      <c r="D1346" t="s">
        <v>35</v>
      </c>
      <c r="E1346">
        <v>56386</v>
      </c>
      <c r="F1346">
        <v>1</v>
      </c>
      <c r="G1346">
        <v>1</v>
      </c>
      <c r="H1346" s="2" t="str">
        <f ca="1">TEXT(Table1_1[[#This Row],[Dt_Customer]],"yyyy-mm-dd")</f>
        <v>2012-10-27</v>
      </c>
      <c r="I1346">
        <v>51</v>
      </c>
      <c r="J1346">
        <v>230</v>
      </c>
      <c r="K1346">
        <v>48</v>
      </c>
      <c r="L1346">
        <v>214</v>
      </c>
      <c r="M1346">
        <v>13</v>
      </c>
      <c r="N1346">
        <v>32</v>
      </c>
      <c r="O1346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f>Table1_1[[#This Row],[MntWines]]+Table1_1[[#This Row],[MntFruits]]+Table1_1[[#This Row],[MntMeatProducts]]+Table1_1[[#This Row],[MntFishProducts]]+Table1_1[[#This Row],[MntSweetProducts]]+Table1_1[[#This Row],[MntGoldProds]]</f>
        <v>612</v>
      </c>
      <c r="AC1346">
        <f>Table1_1[[#This Row],[NumWebPurchases]]+Table1_1[[#This Row],[NumCatalogPurchases]]+Table1_1[[#This Row],[NumStorePurchases]]</f>
        <v>17</v>
      </c>
      <c r="AD1346">
        <f>ROUND(IF(Table1_1[[#This Row],[Total_Purchases]]=0,0,(Table1_1[[#This Row],[Total_Spend]]*(Table1_1[[#This Row],[NumWebPurchases]]/Table1_1[[#This Row],[Total_Purchases]]))),2)</f>
        <v>324</v>
      </c>
      <c r="AE1346">
        <f>ROUND(IF(Table1_1[[#This Row],[Total_Purchases]]=0,0,(Table1_1[[#This Row],[Total_Spend]]*(Table1_1[[#This Row],[NumStorePurchases]]/Table1_1[[#This Row],[Total_Purchases]]))),2)</f>
        <v>252</v>
      </c>
      <c r="AF1346">
        <f>ROUND(IF(Table1_1[[#This Row],[Total_Purchases]]=0,0,(Table1_1[[#This Row],[Total_Spend]]*(Table1_1[[#This Row],[NumCatalogPurchases]]/Table1_1[[#This Row],[Total_Purchases]]))),2)</f>
        <v>36</v>
      </c>
      <c r="AG13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6" s="6">
        <f ca="1">YEAR(TODAY())-B1346</f>
        <v>45</v>
      </c>
      <c r="AI13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46" t="s">
        <v>43</v>
      </c>
    </row>
    <row r="1347" spans="1:36" x14ac:dyDescent="0.3">
      <c r="A1347">
        <v>6583</v>
      </c>
      <c r="B1347">
        <v>1955</v>
      </c>
      <c r="C1347" t="s">
        <v>38</v>
      </c>
      <c r="D1347" t="s">
        <v>33</v>
      </c>
      <c r="E1347">
        <v>72635</v>
      </c>
      <c r="F1347">
        <v>0</v>
      </c>
      <c r="G1347">
        <v>0</v>
      </c>
      <c r="H1347" s="2" t="str">
        <f ca="1">TEXT(Table1_1[[#This Row],[Dt_Customer]],"yyyy-mm-dd")</f>
        <v>2013-06-03</v>
      </c>
      <c r="I1347">
        <v>54</v>
      </c>
      <c r="J1347">
        <v>390</v>
      </c>
      <c r="K1347">
        <v>22</v>
      </c>
      <c r="L1347">
        <v>323</v>
      </c>
      <c r="M1347">
        <v>104</v>
      </c>
      <c r="N1347">
        <v>35</v>
      </c>
      <c r="O1347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f>Table1_1[[#This Row],[MntWines]]+Table1_1[[#This Row],[MntFruits]]+Table1_1[[#This Row],[MntMeatProducts]]+Table1_1[[#This Row],[MntFishProducts]]+Table1_1[[#This Row],[MntSweetProducts]]+Table1_1[[#This Row],[MntGoldProds]]</f>
        <v>981</v>
      </c>
      <c r="AC1347">
        <f>Table1_1[[#This Row],[NumWebPurchases]]+Table1_1[[#This Row],[NumCatalogPurchases]]+Table1_1[[#This Row],[NumStorePurchases]]</f>
        <v>20</v>
      </c>
      <c r="AD1347">
        <f>ROUND(IF(Table1_1[[#This Row],[Total_Purchases]]=0,0,(Table1_1[[#This Row],[Total_Spend]]*(Table1_1[[#This Row],[NumWebPurchases]]/Table1_1[[#This Row],[Total_Purchases]]))),2)</f>
        <v>294.3</v>
      </c>
      <c r="AE1347">
        <f>ROUND(IF(Table1_1[[#This Row],[Total_Purchases]]=0,0,(Table1_1[[#This Row],[Total_Spend]]*(Table1_1[[#This Row],[NumStorePurchases]]/Table1_1[[#This Row],[Total_Purchases]]))),2)</f>
        <v>294.3</v>
      </c>
      <c r="AF1347">
        <f>ROUND(IF(Table1_1[[#This Row],[Total_Purchases]]=0,0,(Table1_1[[#This Row],[Total_Spend]]*(Table1_1[[#This Row],[NumCatalogPurchases]]/Table1_1[[#This Row],[Total_Purchases]]))),2)</f>
        <v>392.4</v>
      </c>
      <c r="AG13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7" s="6">
        <f ca="1">YEAR(TODAY())-B1347</f>
        <v>71</v>
      </c>
      <c r="AI13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47" t="s">
        <v>30</v>
      </c>
    </row>
    <row r="1348" spans="1:36" x14ac:dyDescent="0.3">
      <c r="A1348">
        <v>6605</v>
      </c>
      <c r="B1348">
        <v>1944</v>
      </c>
      <c r="C1348" t="s">
        <v>37</v>
      </c>
      <c r="D1348" t="s">
        <v>29</v>
      </c>
      <c r="E1348">
        <v>55614</v>
      </c>
      <c r="F1348">
        <v>0</v>
      </c>
      <c r="G1348">
        <v>0</v>
      </c>
      <c r="H1348" s="2" t="str">
        <f ca="1">TEXT(Table1_1[[#This Row],[Dt_Customer]],"yyyy-mm-dd")</f>
        <v>2013-11-27</v>
      </c>
      <c r="I1348">
        <v>85</v>
      </c>
      <c r="J1348">
        <v>504</v>
      </c>
      <c r="K1348">
        <v>13</v>
      </c>
      <c r="L1348">
        <v>131</v>
      </c>
      <c r="M1348">
        <v>8</v>
      </c>
      <c r="N1348">
        <v>0</v>
      </c>
      <c r="O1348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f>Table1_1[[#This Row],[MntWines]]+Table1_1[[#This Row],[MntFruits]]+Table1_1[[#This Row],[MntMeatProducts]]+Table1_1[[#This Row],[MntFishProducts]]+Table1_1[[#This Row],[MntSweetProducts]]+Table1_1[[#This Row],[MntGoldProds]]</f>
        <v>682</v>
      </c>
      <c r="AC1348">
        <f>Table1_1[[#This Row],[NumWebPurchases]]+Table1_1[[#This Row],[NumCatalogPurchases]]+Table1_1[[#This Row],[NumStorePurchases]]</f>
        <v>19</v>
      </c>
      <c r="AD1348">
        <f>ROUND(IF(Table1_1[[#This Row],[Total_Purchases]]=0,0,(Table1_1[[#This Row],[Total_Spend]]*(Table1_1[[#This Row],[NumWebPurchases]]/Table1_1[[#This Row],[Total_Purchases]]))),2)</f>
        <v>323.05</v>
      </c>
      <c r="AE1348">
        <f>ROUND(IF(Table1_1[[#This Row],[Total_Purchases]]=0,0,(Table1_1[[#This Row],[Total_Spend]]*(Table1_1[[#This Row],[NumStorePurchases]]/Table1_1[[#This Row],[Total_Purchases]]))),2)</f>
        <v>215.37</v>
      </c>
      <c r="AF1348">
        <f>ROUND(IF(Table1_1[[#This Row],[Total_Purchases]]=0,0,(Table1_1[[#This Row],[Total_Spend]]*(Table1_1[[#This Row],[NumCatalogPurchases]]/Table1_1[[#This Row],[Total_Purchases]]))),2)</f>
        <v>143.58000000000001</v>
      </c>
      <c r="AG13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8" s="6">
        <f ca="1">YEAR(TODAY())-B1348</f>
        <v>82</v>
      </c>
      <c r="AI13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48" t="s">
        <v>30</v>
      </c>
    </row>
    <row r="1349" spans="1:36" x14ac:dyDescent="0.3">
      <c r="A1349">
        <v>6606</v>
      </c>
      <c r="B1349">
        <v>1969</v>
      </c>
      <c r="C1349" t="s">
        <v>41</v>
      </c>
      <c r="D1349" t="s">
        <v>33</v>
      </c>
      <c r="E1349">
        <v>70091</v>
      </c>
      <c r="F1349">
        <v>1</v>
      </c>
      <c r="G1349">
        <v>0</v>
      </c>
      <c r="H1349" s="2" t="str">
        <f ca="1">TEXT(Table1_1[[#This Row],[Dt_Customer]],"yyyy-mm-dd")</f>
        <v>2013-03-31</v>
      </c>
      <c r="I1349">
        <v>11</v>
      </c>
      <c r="J1349">
        <v>964</v>
      </c>
      <c r="K1349">
        <v>34</v>
      </c>
      <c r="L1349">
        <v>137</v>
      </c>
      <c r="M1349">
        <v>15</v>
      </c>
      <c r="N1349">
        <v>0</v>
      </c>
      <c r="O1349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f>Table1_1[[#This Row],[MntWines]]+Table1_1[[#This Row],[MntFruits]]+Table1_1[[#This Row],[MntMeatProducts]]+Table1_1[[#This Row],[MntFishProducts]]+Table1_1[[#This Row],[MntSweetProducts]]+Table1_1[[#This Row],[MntGoldProds]]</f>
        <v>1161</v>
      </c>
      <c r="AC1349">
        <f>Table1_1[[#This Row],[NumWebPurchases]]+Table1_1[[#This Row],[NumCatalogPurchases]]+Table1_1[[#This Row],[NumStorePurchases]]</f>
        <v>17</v>
      </c>
      <c r="AD1349">
        <f>ROUND(IF(Table1_1[[#This Row],[Total_Purchases]]=0,0,(Table1_1[[#This Row],[Total_Spend]]*(Table1_1[[#This Row],[NumWebPurchases]]/Table1_1[[#This Row],[Total_Purchases]]))),2)</f>
        <v>341.47</v>
      </c>
      <c r="AE1349">
        <f>ROUND(IF(Table1_1[[#This Row],[Total_Purchases]]=0,0,(Table1_1[[#This Row],[Total_Spend]]*(Table1_1[[#This Row],[NumStorePurchases]]/Table1_1[[#This Row],[Total_Purchases]]))),2)</f>
        <v>682.94</v>
      </c>
      <c r="AF1349">
        <f>ROUND(IF(Table1_1[[#This Row],[Total_Purchases]]=0,0,(Table1_1[[#This Row],[Total_Spend]]*(Table1_1[[#This Row],[NumCatalogPurchases]]/Table1_1[[#This Row],[Total_Purchases]]))),2)</f>
        <v>136.59</v>
      </c>
      <c r="AG13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49" s="6">
        <f ca="1">YEAR(TODAY())-B1349</f>
        <v>57</v>
      </c>
      <c r="AI13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49" t="s">
        <v>30</v>
      </c>
    </row>
    <row r="1350" spans="1:36" x14ac:dyDescent="0.3">
      <c r="A1350">
        <v>6609</v>
      </c>
      <c r="B1350">
        <v>1966</v>
      </c>
      <c r="C1350" t="s">
        <v>28</v>
      </c>
      <c r="D1350" t="s">
        <v>42</v>
      </c>
      <c r="E1350">
        <v>27038</v>
      </c>
      <c r="F1350">
        <v>0</v>
      </c>
      <c r="G1350">
        <v>0</v>
      </c>
      <c r="H1350" s="2" t="str">
        <f ca="1">TEXT(Table1_1[[#This Row],[Dt_Customer]],"yyyy-mm-dd")</f>
        <v>2012-09-18</v>
      </c>
      <c r="I1350">
        <v>64</v>
      </c>
      <c r="J1350">
        <v>1</v>
      </c>
      <c r="K1350">
        <v>26</v>
      </c>
      <c r="L1350">
        <v>25</v>
      </c>
      <c r="M1350">
        <v>17</v>
      </c>
      <c r="N1350">
        <v>23</v>
      </c>
      <c r="O1350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f>Table1_1[[#This Row],[MntWines]]+Table1_1[[#This Row],[MntFruits]]+Table1_1[[#This Row],[MntMeatProducts]]+Table1_1[[#This Row],[MntFishProducts]]+Table1_1[[#This Row],[MntSweetProducts]]+Table1_1[[#This Row],[MntGoldProds]]</f>
        <v>107</v>
      </c>
      <c r="AC1350">
        <f>Table1_1[[#This Row],[NumWebPurchases]]+Table1_1[[#This Row],[NumCatalogPurchases]]+Table1_1[[#This Row],[NumStorePurchases]]</f>
        <v>6</v>
      </c>
      <c r="AD1350">
        <f>ROUND(IF(Table1_1[[#This Row],[Total_Purchases]]=0,0,(Table1_1[[#This Row],[Total_Spend]]*(Table1_1[[#This Row],[NumWebPurchases]]/Table1_1[[#This Row],[Total_Purchases]]))),2)</f>
        <v>53.5</v>
      </c>
      <c r="AE1350">
        <f>ROUND(IF(Table1_1[[#This Row],[Total_Purchases]]=0,0,(Table1_1[[#This Row],[Total_Spend]]*(Table1_1[[#This Row],[NumStorePurchases]]/Table1_1[[#This Row],[Total_Purchases]]))),2)</f>
        <v>53.5</v>
      </c>
      <c r="AF1350">
        <f>ROUND(IF(Table1_1[[#This Row],[Total_Purchases]]=0,0,(Table1_1[[#This Row],[Total_Spend]]*(Table1_1[[#This Row],[NumCatalogPurchases]]/Table1_1[[#This Row],[Total_Purchases]]))),2)</f>
        <v>0</v>
      </c>
      <c r="AG13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50" s="6">
        <f ca="1">YEAR(TODAY())-B1350</f>
        <v>60</v>
      </c>
      <c r="AI13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50" t="s">
        <v>43</v>
      </c>
    </row>
    <row r="1351" spans="1:36" x14ac:dyDescent="0.3">
      <c r="A1351">
        <v>6613</v>
      </c>
      <c r="B1351">
        <v>1970</v>
      </c>
      <c r="C1351" t="s">
        <v>41</v>
      </c>
      <c r="D1351" t="s">
        <v>33</v>
      </c>
      <c r="E1351">
        <v>44511</v>
      </c>
      <c r="F1351">
        <v>1</v>
      </c>
      <c r="G1351">
        <v>0</v>
      </c>
      <c r="H1351" s="2" t="str">
        <f ca="1">TEXT(Table1_1[[#This Row],[Dt_Customer]],"yyyy-mm-dd")</f>
        <v>2012-10-12</v>
      </c>
      <c r="I1351">
        <v>39</v>
      </c>
      <c r="J1351">
        <v>513</v>
      </c>
      <c r="K1351">
        <v>7</v>
      </c>
      <c r="L1351">
        <v>133</v>
      </c>
      <c r="M1351">
        <v>46</v>
      </c>
      <c r="N1351">
        <v>14</v>
      </c>
      <c r="O1351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f>Table1_1[[#This Row],[MntWines]]+Table1_1[[#This Row],[MntFruits]]+Table1_1[[#This Row],[MntMeatProducts]]+Table1_1[[#This Row],[MntFishProducts]]+Table1_1[[#This Row],[MntSweetProducts]]+Table1_1[[#This Row],[MntGoldProds]]</f>
        <v>727</v>
      </c>
      <c r="AC1351">
        <f>Table1_1[[#This Row],[NumWebPurchases]]+Table1_1[[#This Row],[NumCatalogPurchases]]+Table1_1[[#This Row],[NumStorePurchases]]</f>
        <v>20</v>
      </c>
      <c r="AD1351">
        <f>ROUND(IF(Table1_1[[#This Row],[Total_Purchases]]=0,0,(Table1_1[[#This Row],[Total_Spend]]*(Table1_1[[#This Row],[NumWebPurchases]]/Table1_1[[#This Row],[Total_Purchases]]))),2)</f>
        <v>290.8</v>
      </c>
      <c r="AE1351">
        <f>ROUND(IF(Table1_1[[#This Row],[Total_Purchases]]=0,0,(Table1_1[[#This Row],[Total_Spend]]*(Table1_1[[#This Row],[NumStorePurchases]]/Table1_1[[#This Row],[Total_Purchases]]))),2)</f>
        <v>290.8</v>
      </c>
      <c r="AF1351">
        <f>ROUND(IF(Table1_1[[#This Row],[Total_Purchases]]=0,0,(Table1_1[[#This Row],[Total_Spend]]*(Table1_1[[#This Row],[NumCatalogPurchases]]/Table1_1[[#This Row],[Total_Purchases]]))),2)</f>
        <v>145.4</v>
      </c>
      <c r="AG13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51" s="6">
        <f ca="1">YEAR(TODAY())-B1351</f>
        <v>56</v>
      </c>
      <c r="AI13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51" t="s">
        <v>36</v>
      </c>
    </row>
    <row r="1352" spans="1:36" x14ac:dyDescent="0.3">
      <c r="A1352">
        <v>6616</v>
      </c>
      <c r="B1352">
        <v>1975</v>
      </c>
      <c r="C1352" t="s">
        <v>28</v>
      </c>
      <c r="D1352" t="s">
        <v>35</v>
      </c>
      <c r="E1352">
        <v>59481</v>
      </c>
      <c r="F1352">
        <v>0</v>
      </c>
      <c r="G1352">
        <v>1</v>
      </c>
      <c r="H1352" s="2" t="str">
        <f ca="1">TEXT(Table1_1[[#This Row],[Dt_Customer]],"yyyy-mm-dd")</f>
        <v>2013-10-23</v>
      </c>
      <c r="I1352">
        <v>47</v>
      </c>
      <c r="J1352">
        <v>178</v>
      </c>
      <c r="K1352">
        <v>3</v>
      </c>
      <c r="L1352">
        <v>85</v>
      </c>
      <c r="M1352">
        <v>71</v>
      </c>
      <c r="N1352">
        <v>66</v>
      </c>
      <c r="O135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f>Table1_1[[#This Row],[MntWines]]+Table1_1[[#This Row],[MntFruits]]+Table1_1[[#This Row],[MntMeatProducts]]+Table1_1[[#This Row],[MntFishProducts]]+Table1_1[[#This Row],[MntSweetProducts]]+Table1_1[[#This Row],[MntGoldProds]]</f>
        <v>461</v>
      </c>
      <c r="AC1352">
        <f>Table1_1[[#This Row],[NumWebPurchases]]+Table1_1[[#This Row],[NumCatalogPurchases]]+Table1_1[[#This Row],[NumStorePurchases]]</f>
        <v>14</v>
      </c>
      <c r="AD1352">
        <f>ROUND(IF(Table1_1[[#This Row],[Total_Purchases]]=0,0,(Table1_1[[#This Row],[Total_Spend]]*(Table1_1[[#This Row],[NumWebPurchases]]/Table1_1[[#This Row],[Total_Purchases]]))),2)</f>
        <v>98.79</v>
      </c>
      <c r="AE1352">
        <f>ROUND(IF(Table1_1[[#This Row],[Total_Purchases]]=0,0,(Table1_1[[#This Row],[Total_Spend]]*(Table1_1[[#This Row],[NumStorePurchases]]/Table1_1[[#This Row],[Total_Purchases]]))),2)</f>
        <v>263.43</v>
      </c>
      <c r="AF1352">
        <f>ROUND(IF(Table1_1[[#This Row],[Total_Purchases]]=0,0,(Table1_1[[#This Row],[Total_Spend]]*(Table1_1[[#This Row],[NumCatalogPurchases]]/Table1_1[[#This Row],[Total_Purchases]]))),2)</f>
        <v>98.79</v>
      </c>
      <c r="AG13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52" s="6">
        <f ca="1">YEAR(TODAY())-B1352</f>
        <v>51</v>
      </c>
      <c r="AI13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52" t="s">
        <v>30</v>
      </c>
    </row>
    <row r="1353" spans="1:36" x14ac:dyDescent="0.3">
      <c r="A1353">
        <v>6619</v>
      </c>
      <c r="B1353">
        <v>1978</v>
      </c>
      <c r="C1353" t="s">
        <v>28</v>
      </c>
      <c r="D1353" t="s">
        <v>33</v>
      </c>
      <c r="E1353">
        <v>38415</v>
      </c>
      <c r="F1353">
        <v>1</v>
      </c>
      <c r="G1353">
        <v>1</v>
      </c>
      <c r="H1353" s="2" t="str">
        <f ca="1">TEXT(Table1_1[[#This Row],[Dt_Customer]],"yyyy-mm-dd")</f>
        <v>2013-01-02</v>
      </c>
      <c r="I1353">
        <v>91</v>
      </c>
      <c r="J1353">
        <v>22</v>
      </c>
      <c r="K1353">
        <v>1</v>
      </c>
      <c r="L1353">
        <v>13</v>
      </c>
      <c r="M1353">
        <v>4</v>
      </c>
      <c r="N1353">
        <v>0</v>
      </c>
      <c r="O1353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1353">
        <f>Table1_1[[#This Row],[NumWebPurchases]]+Table1_1[[#This Row],[NumCatalogPurchases]]+Table1_1[[#This Row],[NumStorePurchases]]</f>
        <v>4</v>
      </c>
      <c r="AD1353">
        <f>ROUND(IF(Table1_1[[#This Row],[Total_Purchases]]=0,0,(Table1_1[[#This Row],[Total_Spend]]*(Table1_1[[#This Row],[NumWebPurchases]]/Table1_1[[#This Row],[Total_Purchases]]))),2)</f>
        <v>11</v>
      </c>
      <c r="AE1353">
        <f>ROUND(IF(Table1_1[[#This Row],[Total_Purchases]]=0,0,(Table1_1[[#This Row],[Total_Spend]]*(Table1_1[[#This Row],[NumStorePurchases]]/Table1_1[[#This Row],[Total_Purchases]]))),2)</f>
        <v>33</v>
      </c>
      <c r="AF1353">
        <f>ROUND(IF(Table1_1[[#This Row],[Total_Purchases]]=0,0,(Table1_1[[#This Row],[Total_Spend]]*(Table1_1[[#This Row],[NumCatalogPurchases]]/Table1_1[[#This Row],[Total_Purchases]]))),2)</f>
        <v>0</v>
      </c>
      <c r="AG13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53" s="6">
        <f ca="1">YEAR(TODAY())-B1353</f>
        <v>48</v>
      </c>
      <c r="AI13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53" t="s">
        <v>30</v>
      </c>
    </row>
    <row r="1354" spans="1:36" x14ac:dyDescent="0.3">
      <c r="A1354">
        <v>6634</v>
      </c>
      <c r="B1354">
        <v>1979</v>
      </c>
      <c r="C1354" t="s">
        <v>41</v>
      </c>
      <c r="D1354" t="s">
        <v>29</v>
      </c>
      <c r="E1354">
        <v>33462</v>
      </c>
      <c r="F1354">
        <v>1</v>
      </c>
      <c r="G1354">
        <v>0</v>
      </c>
      <c r="H1354" s="2" t="str">
        <f ca="1">TEXT(Table1_1[[#This Row],[Dt_Customer]],"yyyy-mm-dd")</f>
        <v>2013-08-07</v>
      </c>
      <c r="I1354">
        <v>78</v>
      </c>
      <c r="J1354">
        <v>22</v>
      </c>
      <c r="K1354">
        <v>3</v>
      </c>
      <c r="L1354">
        <v>18</v>
      </c>
      <c r="M1354">
        <v>0</v>
      </c>
      <c r="N1354">
        <v>0</v>
      </c>
      <c r="O1354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354">
        <f>Table1_1[[#This Row],[NumWebPurchases]]+Table1_1[[#This Row],[NumCatalogPurchases]]+Table1_1[[#This Row],[NumStorePurchases]]</f>
        <v>5</v>
      </c>
      <c r="AD1354">
        <f>ROUND(IF(Table1_1[[#This Row],[Total_Purchases]]=0,0,(Table1_1[[#This Row],[Total_Spend]]*(Table1_1[[#This Row],[NumWebPurchases]]/Table1_1[[#This Row],[Total_Purchases]]))),2)</f>
        <v>21.6</v>
      </c>
      <c r="AE1354">
        <f>ROUND(IF(Table1_1[[#This Row],[Total_Purchases]]=0,0,(Table1_1[[#This Row],[Total_Spend]]*(Table1_1[[#This Row],[NumStorePurchases]]/Table1_1[[#This Row],[Total_Purchases]]))),2)</f>
        <v>32.4</v>
      </c>
      <c r="AF1354">
        <f>ROUND(IF(Table1_1[[#This Row],[Total_Purchases]]=0,0,(Table1_1[[#This Row],[Total_Spend]]*(Table1_1[[#This Row],[NumCatalogPurchases]]/Table1_1[[#This Row],[Total_Purchases]]))),2)</f>
        <v>0</v>
      </c>
      <c r="AG13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54" s="6">
        <f ca="1">YEAR(TODAY())-B1354</f>
        <v>47</v>
      </c>
      <c r="AI13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54" t="s">
        <v>43</v>
      </c>
    </row>
    <row r="1355" spans="1:36" x14ac:dyDescent="0.3">
      <c r="A1355">
        <v>6637</v>
      </c>
      <c r="B1355">
        <v>1988</v>
      </c>
      <c r="C1355" t="s">
        <v>28</v>
      </c>
      <c r="D1355" t="s">
        <v>31</v>
      </c>
      <c r="E1355">
        <v>66951</v>
      </c>
      <c r="F1355">
        <v>0</v>
      </c>
      <c r="G1355">
        <v>0</v>
      </c>
      <c r="H1355" s="2" t="str">
        <f ca="1">TEXT(Table1_1[[#This Row],[Dt_Customer]],"yyyy-mm-dd")</f>
        <v>2013-11-02</v>
      </c>
      <c r="I1355">
        <v>46</v>
      </c>
      <c r="J1355">
        <v>277</v>
      </c>
      <c r="K1355">
        <v>162</v>
      </c>
      <c r="L1355">
        <v>305</v>
      </c>
      <c r="M1355">
        <v>173</v>
      </c>
      <c r="N1355">
        <v>76</v>
      </c>
      <c r="O1355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f>Table1_1[[#This Row],[MntWines]]+Table1_1[[#This Row],[MntFruits]]+Table1_1[[#This Row],[MntMeatProducts]]+Table1_1[[#This Row],[MntFishProducts]]+Table1_1[[#This Row],[MntSweetProducts]]+Table1_1[[#This Row],[MntGoldProds]]</f>
        <v>1117</v>
      </c>
      <c r="AC1355">
        <f>Table1_1[[#This Row],[NumWebPurchases]]+Table1_1[[#This Row],[NumCatalogPurchases]]+Table1_1[[#This Row],[NumStorePurchases]]</f>
        <v>14</v>
      </c>
      <c r="AD1355">
        <f>ROUND(IF(Table1_1[[#This Row],[Total_Purchases]]=0,0,(Table1_1[[#This Row],[Total_Spend]]*(Table1_1[[#This Row],[NumWebPurchases]]/Table1_1[[#This Row],[Total_Purchases]]))),2)</f>
        <v>239.36</v>
      </c>
      <c r="AE1355">
        <f>ROUND(IF(Table1_1[[#This Row],[Total_Purchases]]=0,0,(Table1_1[[#This Row],[Total_Spend]]*(Table1_1[[#This Row],[NumStorePurchases]]/Table1_1[[#This Row],[Total_Purchases]]))),2)</f>
        <v>558.5</v>
      </c>
      <c r="AF1355">
        <f>ROUND(IF(Table1_1[[#This Row],[Total_Purchases]]=0,0,(Table1_1[[#This Row],[Total_Spend]]*(Table1_1[[#This Row],[NumCatalogPurchases]]/Table1_1[[#This Row],[Total_Purchases]]))),2)</f>
        <v>319.14</v>
      </c>
      <c r="AG13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55" s="6">
        <f ca="1">YEAR(TODAY())-B1355</f>
        <v>38</v>
      </c>
      <c r="AI13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55" t="s">
        <v>40</v>
      </c>
    </row>
    <row r="1356" spans="1:36" x14ac:dyDescent="0.3">
      <c r="A1356">
        <v>6642</v>
      </c>
      <c r="B1356">
        <v>1961</v>
      </c>
      <c r="C1356" t="s">
        <v>28</v>
      </c>
      <c r="D1356" t="s">
        <v>29</v>
      </c>
      <c r="E1356">
        <v>27215</v>
      </c>
      <c r="F1356">
        <v>2</v>
      </c>
      <c r="G1356">
        <v>1</v>
      </c>
      <c r="H1356" s="2" t="str">
        <f ca="1">TEXT(Table1_1[[#This Row],[Dt_Customer]],"yyyy-mm-dd")</f>
        <v>2013-01-23</v>
      </c>
      <c r="I1356">
        <v>50</v>
      </c>
      <c r="J1356">
        <v>30</v>
      </c>
      <c r="K1356">
        <v>5</v>
      </c>
      <c r="L1356">
        <v>22</v>
      </c>
      <c r="M1356">
        <v>8</v>
      </c>
      <c r="N1356">
        <v>9</v>
      </c>
      <c r="O1356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f>Table1_1[[#This Row],[MntWines]]+Table1_1[[#This Row],[MntFruits]]+Table1_1[[#This Row],[MntMeatProducts]]+Table1_1[[#This Row],[MntFishProducts]]+Table1_1[[#This Row],[MntSweetProducts]]+Table1_1[[#This Row],[MntGoldProds]]</f>
        <v>102</v>
      </c>
      <c r="AC1356">
        <f>Table1_1[[#This Row],[NumWebPurchases]]+Table1_1[[#This Row],[NumCatalogPurchases]]+Table1_1[[#This Row],[NumStorePurchases]]</f>
        <v>7</v>
      </c>
      <c r="AD1356">
        <f>ROUND(IF(Table1_1[[#This Row],[Total_Purchases]]=0,0,(Table1_1[[#This Row],[Total_Spend]]*(Table1_1[[#This Row],[NumWebPurchases]]/Table1_1[[#This Row],[Total_Purchases]]))),2)</f>
        <v>29.14</v>
      </c>
      <c r="AE1356">
        <f>ROUND(IF(Table1_1[[#This Row],[Total_Purchases]]=0,0,(Table1_1[[#This Row],[Total_Spend]]*(Table1_1[[#This Row],[NumStorePurchases]]/Table1_1[[#This Row],[Total_Purchases]]))),2)</f>
        <v>58.29</v>
      </c>
      <c r="AF1356">
        <f>ROUND(IF(Table1_1[[#This Row],[Total_Purchases]]=0,0,(Table1_1[[#This Row],[Total_Spend]]*(Table1_1[[#This Row],[NumCatalogPurchases]]/Table1_1[[#This Row],[Total_Purchases]]))),2)</f>
        <v>14.57</v>
      </c>
      <c r="AG13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56" s="6">
        <f ca="1">YEAR(TODAY())-B1356</f>
        <v>65</v>
      </c>
      <c r="AI13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56" t="s">
        <v>43</v>
      </c>
    </row>
    <row r="1357" spans="1:36" x14ac:dyDescent="0.3">
      <c r="A1357">
        <v>6646</v>
      </c>
      <c r="B1357">
        <v>1984</v>
      </c>
      <c r="C1357" t="s">
        <v>28</v>
      </c>
      <c r="D1357" t="s">
        <v>35</v>
      </c>
      <c r="E1357">
        <v>16529</v>
      </c>
      <c r="F1357">
        <v>1</v>
      </c>
      <c r="G1357">
        <v>0</v>
      </c>
      <c r="H1357" s="2" t="str">
        <f ca="1">TEXT(Table1_1[[#This Row],[Dt_Customer]],"yyyy-mm-dd")</f>
        <v>2014-03-01</v>
      </c>
      <c r="I1357">
        <v>23</v>
      </c>
      <c r="J1357">
        <v>3</v>
      </c>
      <c r="K1357">
        <v>0</v>
      </c>
      <c r="L1357">
        <v>5</v>
      </c>
      <c r="M1357">
        <v>13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357">
        <f>Table1_1[[#This Row],[NumWebPurchases]]+Table1_1[[#This Row],[NumCatalogPurchases]]+Table1_1[[#This Row],[NumStorePurchases]]</f>
        <v>4</v>
      </c>
      <c r="AD1357">
        <f>ROUND(IF(Table1_1[[#This Row],[Total_Purchases]]=0,0,(Table1_1[[#This Row],[Total_Spend]]*(Table1_1[[#This Row],[NumWebPurchases]]/Table1_1[[#This Row],[Total_Purchases]]))),2)</f>
        <v>5.5</v>
      </c>
      <c r="AE1357">
        <f>ROUND(IF(Table1_1[[#This Row],[Total_Purchases]]=0,0,(Table1_1[[#This Row],[Total_Spend]]*(Table1_1[[#This Row],[NumStorePurchases]]/Table1_1[[#This Row],[Total_Purchases]]))),2)</f>
        <v>16.5</v>
      </c>
      <c r="AF1357">
        <f>ROUND(IF(Table1_1[[#This Row],[Total_Purchases]]=0,0,(Table1_1[[#This Row],[Total_Spend]]*(Table1_1[[#This Row],[NumCatalogPurchases]]/Table1_1[[#This Row],[Total_Purchases]]))),2)</f>
        <v>0</v>
      </c>
      <c r="AG13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57" s="6">
        <f ca="1">YEAR(TODAY())-B1357</f>
        <v>42</v>
      </c>
      <c r="AI13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57" t="s">
        <v>32</v>
      </c>
    </row>
    <row r="1358" spans="1:36" x14ac:dyDescent="0.3">
      <c r="A1358">
        <v>6652</v>
      </c>
      <c r="B1358">
        <v>1965</v>
      </c>
      <c r="C1358" t="s">
        <v>28</v>
      </c>
      <c r="D1358" t="s">
        <v>33</v>
      </c>
      <c r="E1358">
        <v>77343</v>
      </c>
      <c r="F1358">
        <v>0</v>
      </c>
      <c r="G1358">
        <v>0</v>
      </c>
      <c r="H1358" s="2" t="str">
        <f ca="1">TEXT(Table1_1[[#This Row],[Dt_Customer]],"yyyy-mm-dd")</f>
        <v>2014-06-09</v>
      </c>
      <c r="I1358">
        <v>28</v>
      </c>
      <c r="J1358">
        <v>227</v>
      </c>
      <c r="K1358">
        <v>151</v>
      </c>
      <c r="L1358">
        <v>573</v>
      </c>
      <c r="M1358">
        <v>98</v>
      </c>
      <c r="N1358">
        <v>54</v>
      </c>
      <c r="O1358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f>Table1_1[[#This Row],[MntWines]]+Table1_1[[#This Row],[MntFruits]]+Table1_1[[#This Row],[MntMeatProducts]]+Table1_1[[#This Row],[MntFishProducts]]+Table1_1[[#This Row],[MntSweetProducts]]+Table1_1[[#This Row],[MntGoldProds]]</f>
        <v>1134</v>
      </c>
      <c r="AC1358">
        <f>Table1_1[[#This Row],[NumWebPurchases]]+Table1_1[[#This Row],[NumCatalogPurchases]]+Table1_1[[#This Row],[NumStorePurchases]]</f>
        <v>16</v>
      </c>
      <c r="AD1358">
        <f>ROUND(IF(Table1_1[[#This Row],[Total_Purchases]]=0,0,(Table1_1[[#This Row],[Total_Spend]]*(Table1_1[[#This Row],[NumWebPurchases]]/Table1_1[[#This Row],[Total_Purchases]]))),2)</f>
        <v>212.63</v>
      </c>
      <c r="AE1358">
        <f>ROUND(IF(Table1_1[[#This Row],[Total_Purchases]]=0,0,(Table1_1[[#This Row],[Total_Spend]]*(Table1_1[[#This Row],[NumStorePurchases]]/Table1_1[[#This Row],[Total_Purchases]]))),2)</f>
        <v>637.88</v>
      </c>
      <c r="AF1358">
        <f>ROUND(IF(Table1_1[[#This Row],[Total_Purchases]]=0,0,(Table1_1[[#This Row],[Total_Spend]]*(Table1_1[[#This Row],[NumCatalogPurchases]]/Table1_1[[#This Row],[Total_Purchases]]))),2)</f>
        <v>283.5</v>
      </c>
      <c r="AG13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58" s="6">
        <f ca="1">YEAR(TODAY())-B1358</f>
        <v>61</v>
      </c>
      <c r="AI13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58" t="s">
        <v>32</v>
      </c>
    </row>
    <row r="1359" spans="1:36" x14ac:dyDescent="0.3">
      <c r="A1359">
        <v>6653</v>
      </c>
      <c r="B1359">
        <v>1970</v>
      </c>
      <c r="C1359" t="s">
        <v>37</v>
      </c>
      <c r="D1359" t="s">
        <v>33</v>
      </c>
      <c r="E1359">
        <v>55158</v>
      </c>
      <c r="F1359">
        <v>1</v>
      </c>
      <c r="G1359">
        <v>1</v>
      </c>
      <c r="H1359" s="2" t="str">
        <f ca="1">TEXT(Table1_1[[#This Row],[Dt_Customer]],"yyyy-mm-dd")</f>
        <v>2012-07-30</v>
      </c>
      <c r="I1359">
        <v>72</v>
      </c>
      <c r="J1359">
        <v>293</v>
      </c>
      <c r="K1359">
        <v>0</v>
      </c>
      <c r="L1359">
        <v>87</v>
      </c>
      <c r="M1359">
        <v>4</v>
      </c>
      <c r="N1359">
        <v>11</v>
      </c>
      <c r="O1359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f>Table1_1[[#This Row],[MntWines]]+Table1_1[[#This Row],[MntFruits]]+Table1_1[[#This Row],[MntMeatProducts]]+Table1_1[[#This Row],[MntFishProducts]]+Table1_1[[#This Row],[MntSweetProducts]]+Table1_1[[#This Row],[MntGoldProds]]</f>
        <v>418</v>
      </c>
      <c r="AC1359">
        <f>Table1_1[[#This Row],[NumWebPurchases]]+Table1_1[[#This Row],[NumCatalogPurchases]]+Table1_1[[#This Row],[NumStorePurchases]]</f>
        <v>14</v>
      </c>
      <c r="AD1359">
        <f>ROUND(IF(Table1_1[[#This Row],[Total_Purchases]]=0,0,(Table1_1[[#This Row],[Total_Spend]]*(Table1_1[[#This Row],[NumWebPurchases]]/Table1_1[[#This Row],[Total_Purchases]]))),2)</f>
        <v>209</v>
      </c>
      <c r="AE1359">
        <f>ROUND(IF(Table1_1[[#This Row],[Total_Purchases]]=0,0,(Table1_1[[#This Row],[Total_Spend]]*(Table1_1[[#This Row],[NumStorePurchases]]/Table1_1[[#This Row],[Total_Purchases]]))),2)</f>
        <v>149.29</v>
      </c>
      <c r="AF1359">
        <f>ROUND(IF(Table1_1[[#This Row],[Total_Purchases]]=0,0,(Table1_1[[#This Row],[Total_Spend]]*(Table1_1[[#This Row],[NumCatalogPurchases]]/Table1_1[[#This Row],[Total_Purchases]]))),2)</f>
        <v>59.71</v>
      </c>
      <c r="AG13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59" s="6">
        <f ca="1">YEAR(TODAY())-B1359</f>
        <v>56</v>
      </c>
      <c r="AI13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59" t="s">
        <v>30</v>
      </c>
    </row>
    <row r="1360" spans="1:36" x14ac:dyDescent="0.3">
      <c r="A1360">
        <v>6658</v>
      </c>
      <c r="B1360">
        <v>1972</v>
      </c>
      <c r="C1360" t="s">
        <v>28</v>
      </c>
      <c r="D1360" t="s">
        <v>35</v>
      </c>
      <c r="E1360">
        <v>59868</v>
      </c>
      <c r="F1360">
        <v>0</v>
      </c>
      <c r="G1360">
        <v>1</v>
      </c>
      <c r="H1360" s="2" t="str">
        <f ca="1">TEXT(Table1_1[[#This Row],[Dt_Customer]],"yyyy-mm-dd")</f>
        <v>2013-07-22</v>
      </c>
      <c r="I1360">
        <v>37</v>
      </c>
      <c r="J1360">
        <v>771</v>
      </c>
      <c r="K1360">
        <v>51</v>
      </c>
      <c r="L1360">
        <v>154</v>
      </c>
      <c r="M1360">
        <v>54</v>
      </c>
      <c r="N1360">
        <v>10</v>
      </c>
      <c r="O1360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f>Table1_1[[#This Row],[MntWines]]+Table1_1[[#This Row],[MntFruits]]+Table1_1[[#This Row],[MntMeatProducts]]+Table1_1[[#This Row],[MntFishProducts]]+Table1_1[[#This Row],[MntSweetProducts]]+Table1_1[[#This Row],[MntGoldProds]]</f>
        <v>1194</v>
      </c>
      <c r="AC1360">
        <f>Table1_1[[#This Row],[NumWebPurchases]]+Table1_1[[#This Row],[NumCatalogPurchases]]+Table1_1[[#This Row],[NumStorePurchases]]</f>
        <v>25</v>
      </c>
      <c r="AD1360">
        <f>ROUND(IF(Table1_1[[#This Row],[Total_Purchases]]=0,0,(Table1_1[[#This Row],[Total_Spend]]*(Table1_1[[#This Row],[NumWebPurchases]]/Table1_1[[#This Row],[Total_Purchases]]))),2)</f>
        <v>525.36</v>
      </c>
      <c r="AE1360">
        <f>ROUND(IF(Table1_1[[#This Row],[Total_Purchases]]=0,0,(Table1_1[[#This Row],[Total_Spend]]*(Table1_1[[#This Row],[NumStorePurchases]]/Table1_1[[#This Row],[Total_Purchases]]))),2)</f>
        <v>573.12</v>
      </c>
      <c r="AF1360">
        <f>ROUND(IF(Table1_1[[#This Row],[Total_Purchases]]=0,0,(Table1_1[[#This Row],[Total_Spend]]*(Table1_1[[#This Row],[NumCatalogPurchases]]/Table1_1[[#This Row],[Total_Purchases]]))),2)</f>
        <v>95.52</v>
      </c>
      <c r="AG13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60" s="6">
        <f ca="1">YEAR(TODAY())-B1360</f>
        <v>54</v>
      </c>
      <c r="AI13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60" t="s">
        <v>30</v>
      </c>
    </row>
    <row r="1361" spans="1:36" x14ac:dyDescent="0.3">
      <c r="A1361">
        <v>6661</v>
      </c>
      <c r="B1361">
        <v>1974</v>
      </c>
      <c r="C1361" t="s">
        <v>28</v>
      </c>
      <c r="D1361" t="s">
        <v>33</v>
      </c>
      <c r="E1361">
        <v>67445</v>
      </c>
      <c r="F1361">
        <v>0</v>
      </c>
      <c r="G1361">
        <v>1</v>
      </c>
      <c r="H1361" s="2" t="str">
        <f ca="1">TEXT(Table1_1[[#This Row],[Dt_Customer]],"yyyy-mm-dd")</f>
        <v>2012-08-12</v>
      </c>
      <c r="I1361">
        <v>63</v>
      </c>
      <c r="J1361">
        <v>757</v>
      </c>
      <c r="K1361">
        <v>80</v>
      </c>
      <c r="L1361">
        <v>217</v>
      </c>
      <c r="M1361">
        <v>29</v>
      </c>
      <c r="N1361">
        <v>80</v>
      </c>
      <c r="O1361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f>Table1_1[[#This Row],[MntWines]]+Table1_1[[#This Row],[MntFruits]]+Table1_1[[#This Row],[MntMeatProducts]]+Table1_1[[#This Row],[MntFishProducts]]+Table1_1[[#This Row],[MntSweetProducts]]+Table1_1[[#This Row],[MntGoldProds]]</f>
        <v>1174</v>
      </c>
      <c r="AC1361">
        <f>Table1_1[[#This Row],[NumWebPurchases]]+Table1_1[[#This Row],[NumCatalogPurchases]]+Table1_1[[#This Row],[NumStorePurchases]]</f>
        <v>27</v>
      </c>
      <c r="AD1361">
        <f>ROUND(IF(Table1_1[[#This Row],[Total_Purchases]]=0,0,(Table1_1[[#This Row],[Total_Spend]]*(Table1_1[[#This Row],[NumWebPurchases]]/Table1_1[[#This Row],[Total_Purchases]]))),2)</f>
        <v>391.33</v>
      </c>
      <c r="AE1361">
        <f>ROUND(IF(Table1_1[[#This Row],[Total_Purchases]]=0,0,(Table1_1[[#This Row],[Total_Spend]]*(Table1_1[[#This Row],[NumStorePurchases]]/Table1_1[[#This Row],[Total_Purchases]]))),2)</f>
        <v>521.78</v>
      </c>
      <c r="AF1361">
        <f>ROUND(IF(Table1_1[[#This Row],[Total_Purchases]]=0,0,(Table1_1[[#This Row],[Total_Spend]]*(Table1_1[[#This Row],[NumCatalogPurchases]]/Table1_1[[#This Row],[Total_Purchases]]))),2)</f>
        <v>260.89</v>
      </c>
      <c r="AG13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61" s="6">
        <f ca="1">YEAR(TODAY())-B1361</f>
        <v>52</v>
      </c>
      <c r="AI13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61" t="s">
        <v>30</v>
      </c>
    </row>
    <row r="1362" spans="1:36" x14ac:dyDescent="0.3">
      <c r="A1362">
        <v>6663</v>
      </c>
      <c r="B1362">
        <v>1940</v>
      </c>
      <c r="C1362" t="s">
        <v>37</v>
      </c>
      <c r="D1362" t="s">
        <v>31</v>
      </c>
      <c r="E1362">
        <v>51141</v>
      </c>
      <c r="F1362">
        <v>0</v>
      </c>
      <c r="G1362">
        <v>0</v>
      </c>
      <c r="H1362" s="2" t="str">
        <f ca="1">TEXT(Table1_1[[#This Row],[Dt_Customer]],"yyyy-mm-dd")</f>
        <v>2013-07-08</v>
      </c>
      <c r="I1362">
        <v>96</v>
      </c>
      <c r="J1362">
        <v>144</v>
      </c>
      <c r="K1362">
        <v>0</v>
      </c>
      <c r="L1362">
        <v>7</v>
      </c>
      <c r="M1362">
        <v>0</v>
      </c>
      <c r="N1362">
        <v>0</v>
      </c>
      <c r="O136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f>Table1_1[[#This Row],[MntWines]]+Table1_1[[#This Row],[MntFruits]]+Table1_1[[#This Row],[MntMeatProducts]]+Table1_1[[#This Row],[MntFishProducts]]+Table1_1[[#This Row],[MntSweetProducts]]+Table1_1[[#This Row],[MntGoldProds]]</f>
        <v>157</v>
      </c>
      <c r="AC1362">
        <f>Table1_1[[#This Row],[NumWebPurchases]]+Table1_1[[#This Row],[NumCatalogPurchases]]+Table1_1[[#This Row],[NumStorePurchases]]</f>
        <v>8</v>
      </c>
      <c r="AD1362">
        <f>ROUND(IF(Table1_1[[#This Row],[Total_Purchases]]=0,0,(Table1_1[[#This Row],[Total_Spend]]*(Table1_1[[#This Row],[NumWebPurchases]]/Table1_1[[#This Row],[Total_Purchases]]))),2)</f>
        <v>58.88</v>
      </c>
      <c r="AE1362">
        <f>ROUND(IF(Table1_1[[#This Row],[Total_Purchases]]=0,0,(Table1_1[[#This Row],[Total_Spend]]*(Table1_1[[#This Row],[NumStorePurchases]]/Table1_1[[#This Row],[Total_Purchases]]))),2)</f>
        <v>78.5</v>
      </c>
      <c r="AF1362">
        <f>ROUND(IF(Table1_1[[#This Row],[Total_Purchases]]=0,0,(Table1_1[[#This Row],[Total_Spend]]*(Table1_1[[#This Row],[NumCatalogPurchases]]/Table1_1[[#This Row],[Total_Purchases]]))),2)</f>
        <v>19.63</v>
      </c>
      <c r="AG13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62" s="6">
        <f ca="1">YEAR(TODAY())-B1362</f>
        <v>86</v>
      </c>
      <c r="AI13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62" t="s">
        <v>30</v>
      </c>
    </row>
    <row r="1363" spans="1:36" x14ac:dyDescent="0.3">
      <c r="A1363">
        <v>6673</v>
      </c>
      <c r="B1363">
        <v>1965</v>
      </c>
      <c r="C1363" t="s">
        <v>28</v>
      </c>
      <c r="D1363" t="s">
        <v>31</v>
      </c>
      <c r="E1363">
        <v>23478</v>
      </c>
      <c r="F1363">
        <v>0</v>
      </c>
      <c r="G1363">
        <v>0</v>
      </c>
      <c r="H1363" s="2" t="str">
        <f ca="1">TEXT(Table1_1[[#This Row],[Dt_Customer]],"yyyy-mm-dd")</f>
        <v>2013-03-19</v>
      </c>
      <c r="I1363">
        <v>51</v>
      </c>
      <c r="J1363">
        <v>28</v>
      </c>
      <c r="K1363">
        <v>6</v>
      </c>
      <c r="L1363">
        <v>27</v>
      </c>
      <c r="M1363">
        <v>12</v>
      </c>
      <c r="N1363">
        <v>17</v>
      </c>
      <c r="O1363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f>Table1_1[[#This Row],[MntWines]]+Table1_1[[#This Row],[MntFruits]]+Table1_1[[#This Row],[MntMeatProducts]]+Table1_1[[#This Row],[MntFishProducts]]+Table1_1[[#This Row],[MntSweetProducts]]+Table1_1[[#This Row],[MntGoldProds]]</f>
        <v>129</v>
      </c>
      <c r="AC1363">
        <f>Table1_1[[#This Row],[NumWebPurchases]]+Table1_1[[#This Row],[NumCatalogPurchases]]+Table1_1[[#This Row],[NumStorePurchases]]</f>
        <v>6</v>
      </c>
      <c r="AD1363">
        <f>ROUND(IF(Table1_1[[#This Row],[Total_Purchases]]=0,0,(Table1_1[[#This Row],[Total_Spend]]*(Table1_1[[#This Row],[NumWebPurchases]]/Table1_1[[#This Row],[Total_Purchases]]))),2)</f>
        <v>64.5</v>
      </c>
      <c r="AE1363">
        <f>ROUND(IF(Table1_1[[#This Row],[Total_Purchases]]=0,0,(Table1_1[[#This Row],[Total_Spend]]*(Table1_1[[#This Row],[NumStorePurchases]]/Table1_1[[#This Row],[Total_Purchases]]))),2)</f>
        <v>64.5</v>
      </c>
      <c r="AF1363">
        <f>ROUND(IF(Table1_1[[#This Row],[Total_Purchases]]=0,0,(Table1_1[[#This Row],[Total_Spend]]*(Table1_1[[#This Row],[NumCatalogPurchases]]/Table1_1[[#This Row],[Total_Purchases]]))),2)</f>
        <v>0</v>
      </c>
      <c r="AG13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63" s="6">
        <f ca="1">YEAR(TODAY())-B1363</f>
        <v>61</v>
      </c>
      <c r="AI13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63" t="s">
        <v>34</v>
      </c>
    </row>
    <row r="1364" spans="1:36" x14ac:dyDescent="0.3">
      <c r="A1364">
        <v>6678</v>
      </c>
      <c r="B1364">
        <v>1989</v>
      </c>
      <c r="C1364" t="s">
        <v>28</v>
      </c>
      <c r="D1364" t="s">
        <v>35</v>
      </c>
      <c r="E1364">
        <v>31928</v>
      </c>
      <c r="F1364">
        <v>1</v>
      </c>
      <c r="G1364">
        <v>0</v>
      </c>
      <c r="H1364" s="2" t="str">
        <f ca="1">TEXT(Table1_1[[#This Row],[Dt_Customer]],"yyyy-mm-dd")</f>
        <v>2014-03-28</v>
      </c>
      <c r="I1364">
        <v>5</v>
      </c>
      <c r="J1364">
        <v>33</v>
      </c>
      <c r="K1364">
        <v>4</v>
      </c>
      <c r="L1364">
        <v>24</v>
      </c>
      <c r="M1364">
        <v>4</v>
      </c>
      <c r="N1364">
        <v>2</v>
      </c>
      <c r="O1364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f>Table1_1[[#This Row],[MntWines]]+Table1_1[[#This Row],[MntFruits]]+Table1_1[[#This Row],[MntMeatProducts]]+Table1_1[[#This Row],[MntFishProducts]]+Table1_1[[#This Row],[MntSweetProducts]]+Table1_1[[#This Row],[MntGoldProds]]</f>
        <v>72</v>
      </c>
      <c r="AC1364">
        <f>Table1_1[[#This Row],[NumWebPurchases]]+Table1_1[[#This Row],[NumCatalogPurchases]]+Table1_1[[#This Row],[NumStorePurchases]]</f>
        <v>7</v>
      </c>
      <c r="AD1364">
        <f>ROUND(IF(Table1_1[[#This Row],[Total_Purchases]]=0,0,(Table1_1[[#This Row],[Total_Spend]]*(Table1_1[[#This Row],[NumWebPurchases]]/Table1_1[[#This Row],[Total_Purchases]]))),2)</f>
        <v>30.86</v>
      </c>
      <c r="AE1364">
        <f>ROUND(IF(Table1_1[[#This Row],[Total_Purchases]]=0,0,(Table1_1[[#This Row],[Total_Spend]]*(Table1_1[[#This Row],[NumStorePurchases]]/Table1_1[[#This Row],[Total_Purchases]]))),2)</f>
        <v>41.14</v>
      </c>
      <c r="AF1364">
        <f>ROUND(IF(Table1_1[[#This Row],[Total_Purchases]]=0,0,(Table1_1[[#This Row],[Total_Spend]]*(Table1_1[[#This Row],[NumCatalogPurchases]]/Table1_1[[#This Row],[Total_Purchases]]))),2)</f>
        <v>0</v>
      </c>
      <c r="AG13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64" s="6">
        <f ca="1">YEAR(TODAY())-B1364</f>
        <v>37</v>
      </c>
      <c r="AI13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64" t="s">
        <v>40</v>
      </c>
    </row>
    <row r="1365" spans="1:36" x14ac:dyDescent="0.3">
      <c r="A1365">
        <v>6679</v>
      </c>
      <c r="B1365">
        <v>1966</v>
      </c>
      <c r="C1365" t="s">
        <v>28</v>
      </c>
      <c r="D1365" t="s">
        <v>31</v>
      </c>
      <c r="E1365">
        <v>33279</v>
      </c>
      <c r="F1365">
        <v>0</v>
      </c>
      <c r="G1365">
        <v>0</v>
      </c>
      <c r="H1365" s="2" t="str">
        <f ca="1">TEXT(Table1_1[[#This Row],[Dt_Customer]],"yyyy-mm-dd")</f>
        <v>2014-06-12</v>
      </c>
      <c r="I1365">
        <v>29</v>
      </c>
      <c r="J1365">
        <v>10</v>
      </c>
      <c r="K1365">
        <v>3</v>
      </c>
      <c r="L1365">
        <v>3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365">
        <f>Table1_1[[#This Row],[NumWebPurchases]]+Table1_1[[#This Row],[NumCatalogPurchases]]+Table1_1[[#This Row],[NumStorePurchases]]</f>
        <v>3</v>
      </c>
      <c r="AD1365">
        <f>ROUND(IF(Table1_1[[#This Row],[Total_Purchases]]=0,0,(Table1_1[[#This Row],[Total_Spend]]*(Table1_1[[#This Row],[NumWebPurchases]]/Table1_1[[#This Row],[Total_Purchases]]))),2)</f>
        <v>0</v>
      </c>
      <c r="AE1365">
        <f>ROUND(IF(Table1_1[[#This Row],[Total_Purchases]]=0,0,(Table1_1[[#This Row],[Total_Spend]]*(Table1_1[[#This Row],[NumStorePurchases]]/Table1_1[[#This Row],[Total_Purchases]]))),2)</f>
        <v>16</v>
      </c>
      <c r="AF1365">
        <f>ROUND(IF(Table1_1[[#This Row],[Total_Purchases]]=0,0,(Table1_1[[#This Row],[Total_Spend]]*(Table1_1[[#This Row],[NumCatalogPurchases]]/Table1_1[[#This Row],[Total_Purchases]]))),2)</f>
        <v>0</v>
      </c>
      <c r="AG13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65" s="6">
        <f ca="1">YEAR(TODAY())-B1365</f>
        <v>60</v>
      </c>
      <c r="AI13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65" t="s">
        <v>30</v>
      </c>
    </row>
    <row r="1366" spans="1:36" x14ac:dyDescent="0.3">
      <c r="A1366">
        <v>6682</v>
      </c>
      <c r="B1366">
        <v>1973</v>
      </c>
      <c r="C1366" t="s">
        <v>44</v>
      </c>
      <c r="D1366" t="s">
        <v>33</v>
      </c>
      <c r="E1366">
        <v>18978</v>
      </c>
      <c r="F1366">
        <v>1</v>
      </c>
      <c r="G1366">
        <v>0</v>
      </c>
      <c r="H1366" s="2" t="str">
        <f ca="1">TEXT(Table1_1[[#This Row],[Dt_Customer]],"yyyy-mm-dd")</f>
        <v>2012-12-11</v>
      </c>
      <c r="I1366">
        <v>41</v>
      </c>
      <c r="J1366">
        <v>2</v>
      </c>
      <c r="K1366">
        <v>8</v>
      </c>
      <c r="L1366">
        <v>1</v>
      </c>
      <c r="M1366">
        <v>4</v>
      </c>
      <c r="N1366">
        <v>7</v>
      </c>
      <c r="O1366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366">
        <f>Table1_1[[#This Row],[NumWebPurchases]]+Table1_1[[#This Row],[NumCatalogPurchases]]+Table1_1[[#This Row],[NumStorePurchases]]</f>
        <v>4</v>
      </c>
      <c r="AD1366">
        <f>ROUND(IF(Table1_1[[#This Row],[Total_Purchases]]=0,0,(Table1_1[[#This Row],[Total_Spend]]*(Table1_1[[#This Row],[NumWebPurchases]]/Table1_1[[#This Row],[Total_Purchases]]))),2)</f>
        <v>9.25</v>
      </c>
      <c r="AE1366">
        <f>ROUND(IF(Table1_1[[#This Row],[Total_Purchases]]=0,0,(Table1_1[[#This Row],[Total_Spend]]*(Table1_1[[#This Row],[NumStorePurchases]]/Table1_1[[#This Row],[Total_Purchases]]))),2)</f>
        <v>27.75</v>
      </c>
      <c r="AF1366">
        <f>ROUND(IF(Table1_1[[#This Row],[Total_Purchases]]=0,0,(Table1_1[[#This Row],[Total_Spend]]*(Table1_1[[#This Row],[NumCatalogPurchases]]/Table1_1[[#This Row],[Total_Purchases]]))),2)</f>
        <v>0</v>
      </c>
      <c r="AG13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66" s="6">
        <f ca="1">YEAR(TODAY())-B1366</f>
        <v>53</v>
      </c>
      <c r="AI13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66" t="s">
        <v>30</v>
      </c>
    </row>
    <row r="1367" spans="1:36" x14ac:dyDescent="0.3">
      <c r="A1367">
        <v>6690</v>
      </c>
      <c r="B1367">
        <v>1966</v>
      </c>
      <c r="C1367" t="s">
        <v>41</v>
      </c>
      <c r="D1367" t="s">
        <v>33</v>
      </c>
      <c r="E1367">
        <v>38179</v>
      </c>
      <c r="F1367">
        <v>1</v>
      </c>
      <c r="G1367">
        <v>1</v>
      </c>
      <c r="H1367" s="2" t="str">
        <f ca="1">TEXT(Table1_1[[#This Row],[Dt_Customer]],"yyyy-mm-dd")</f>
        <v>2013-03-14</v>
      </c>
      <c r="I1367">
        <v>30</v>
      </c>
      <c r="J1367">
        <v>38</v>
      </c>
      <c r="K1367">
        <v>4</v>
      </c>
      <c r="L1367">
        <v>22</v>
      </c>
      <c r="M1367">
        <v>4</v>
      </c>
      <c r="N1367">
        <v>2</v>
      </c>
      <c r="O1367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f>Table1_1[[#This Row],[MntWines]]+Table1_1[[#This Row],[MntFruits]]+Table1_1[[#This Row],[MntMeatProducts]]+Table1_1[[#This Row],[MntFishProducts]]+Table1_1[[#This Row],[MntSweetProducts]]+Table1_1[[#This Row],[MntGoldProds]]</f>
        <v>90</v>
      </c>
      <c r="AC1367">
        <f>Table1_1[[#This Row],[NumWebPurchases]]+Table1_1[[#This Row],[NumCatalogPurchases]]+Table1_1[[#This Row],[NumStorePurchases]]</f>
        <v>7</v>
      </c>
      <c r="AD1367">
        <f>ROUND(IF(Table1_1[[#This Row],[Total_Purchases]]=0,0,(Table1_1[[#This Row],[Total_Spend]]*(Table1_1[[#This Row],[NumWebPurchases]]/Table1_1[[#This Row],[Total_Purchases]]))),2)</f>
        <v>38.57</v>
      </c>
      <c r="AE1367">
        <f>ROUND(IF(Table1_1[[#This Row],[Total_Purchases]]=0,0,(Table1_1[[#This Row],[Total_Spend]]*(Table1_1[[#This Row],[NumStorePurchases]]/Table1_1[[#This Row],[Total_Purchases]]))),2)</f>
        <v>38.57</v>
      </c>
      <c r="AF1367">
        <f>ROUND(IF(Table1_1[[#This Row],[Total_Purchases]]=0,0,(Table1_1[[#This Row],[Total_Spend]]*(Table1_1[[#This Row],[NumCatalogPurchases]]/Table1_1[[#This Row],[Total_Purchases]]))),2)</f>
        <v>12.86</v>
      </c>
      <c r="AG13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67" s="6">
        <f ca="1">YEAR(TODAY())-B1367</f>
        <v>60</v>
      </c>
      <c r="AI13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67" t="s">
        <v>43</v>
      </c>
    </row>
    <row r="1368" spans="1:36" x14ac:dyDescent="0.3">
      <c r="A1368">
        <v>6694</v>
      </c>
      <c r="B1368">
        <v>1964</v>
      </c>
      <c r="C1368" t="s">
        <v>28</v>
      </c>
      <c r="D1368" t="s">
        <v>33</v>
      </c>
      <c r="E1368">
        <v>75236</v>
      </c>
      <c r="F1368">
        <v>0</v>
      </c>
      <c r="G1368">
        <v>1</v>
      </c>
      <c r="H1368" s="2" t="str">
        <f ca="1">TEXT(Table1_1[[#This Row],[Dt_Customer]],"yyyy-mm-dd")</f>
        <v>2013-11-25</v>
      </c>
      <c r="I1368">
        <v>27</v>
      </c>
      <c r="J1368">
        <v>438</v>
      </c>
      <c r="K1368">
        <v>66</v>
      </c>
      <c r="L1368">
        <v>400</v>
      </c>
      <c r="M1368">
        <v>12</v>
      </c>
      <c r="N1368">
        <v>38</v>
      </c>
      <c r="O1368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f>Table1_1[[#This Row],[MntWines]]+Table1_1[[#This Row],[MntFruits]]+Table1_1[[#This Row],[MntMeatProducts]]+Table1_1[[#This Row],[MntFishProducts]]+Table1_1[[#This Row],[MntSweetProducts]]+Table1_1[[#This Row],[MntGoldProds]]</f>
        <v>1068</v>
      </c>
      <c r="AC1368">
        <f>Table1_1[[#This Row],[NumWebPurchases]]+Table1_1[[#This Row],[NumCatalogPurchases]]+Table1_1[[#This Row],[NumStorePurchases]]</f>
        <v>24</v>
      </c>
      <c r="AD1368">
        <f>ROUND(IF(Table1_1[[#This Row],[Total_Purchases]]=0,0,(Table1_1[[#This Row],[Total_Spend]]*(Table1_1[[#This Row],[NumWebPurchases]]/Table1_1[[#This Row],[Total_Purchases]]))),2)</f>
        <v>356</v>
      </c>
      <c r="AE1368">
        <f>ROUND(IF(Table1_1[[#This Row],[Total_Purchases]]=0,0,(Table1_1[[#This Row],[Total_Spend]]*(Table1_1[[#This Row],[NumStorePurchases]]/Table1_1[[#This Row],[Total_Purchases]]))),2)</f>
        <v>578.5</v>
      </c>
      <c r="AF1368">
        <f>ROUND(IF(Table1_1[[#This Row],[Total_Purchases]]=0,0,(Table1_1[[#This Row],[Total_Spend]]*(Table1_1[[#This Row],[NumCatalogPurchases]]/Table1_1[[#This Row],[Total_Purchases]]))),2)</f>
        <v>133.5</v>
      </c>
      <c r="AG13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68" s="6">
        <f ca="1">YEAR(TODAY())-B1368</f>
        <v>62</v>
      </c>
      <c r="AI13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68" t="s">
        <v>30</v>
      </c>
    </row>
    <row r="1369" spans="1:36" x14ac:dyDescent="0.3">
      <c r="A1369">
        <v>6710</v>
      </c>
      <c r="B1369">
        <v>1951</v>
      </c>
      <c r="C1369" t="s">
        <v>41</v>
      </c>
      <c r="D1369" t="s">
        <v>31</v>
      </c>
      <c r="E1369">
        <v>58217</v>
      </c>
      <c r="F1369">
        <v>2</v>
      </c>
      <c r="G1369">
        <v>1</v>
      </c>
      <c r="H1369" s="2" t="str">
        <f ca="1">TEXT(Table1_1[[#This Row],[Dt_Customer]],"yyyy-mm-dd")</f>
        <v>2012-11-17</v>
      </c>
      <c r="I1369">
        <v>84</v>
      </c>
      <c r="J1369">
        <v>68</v>
      </c>
      <c r="K1369">
        <v>1</v>
      </c>
      <c r="L1369">
        <v>13</v>
      </c>
      <c r="M1369">
        <v>3</v>
      </c>
      <c r="N1369">
        <v>5</v>
      </c>
      <c r="O1369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1369">
        <f>Table1_1[[#This Row],[NumWebPurchases]]+Table1_1[[#This Row],[NumCatalogPurchases]]+Table1_1[[#This Row],[NumStorePurchases]]</f>
        <v>6</v>
      </c>
      <c r="AD1369">
        <f>ROUND(IF(Table1_1[[#This Row],[Total_Purchases]]=0,0,(Table1_1[[#This Row],[Total_Spend]]*(Table1_1[[#This Row],[NumWebPurchases]]/Table1_1[[#This Row],[Total_Purchases]]))),2)</f>
        <v>34.33</v>
      </c>
      <c r="AE1369">
        <f>ROUND(IF(Table1_1[[#This Row],[Total_Purchases]]=0,0,(Table1_1[[#This Row],[Total_Spend]]*(Table1_1[[#This Row],[NumStorePurchases]]/Table1_1[[#This Row],[Total_Purchases]]))),2)</f>
        <v>68.67</v>
      </c>
      <c r="AF1369">
        <f>ROUND(IF(Table1_1[[#This Row],[Total_Purchases]]=0,0,(Table1_1[[#This Row],[Total_Spend]]*(Table1_1[[#This Row],[NumCatalogPurchases]]/Table1_1[[#This Row],[Total_Purchases]]))),2)</f>
        <v>0</v>
      </c>
      <c r="AG13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69" s="6">
        <f ca="1">YEAR(TODAY())-B1369</f>
        <v>75</v>
      </c>
      <c r="AI13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69" t="s">
        <v>30</v>
      </c>
    </row>
    <row r="1370" spans="1:36" x14ac:dyDescent="0.3">
      <c r="A1370">
        <v>6715</v>
      </c>
      <c r="B1370">
        <v>1948</v>
      </c>
      <c r="C1370" t="s">
        <v>37</v>
      </c>
      <c r="D1370" t="s">
        <v>31</v>
      </c>
      <c r="E1370">
        <v>60200</v>
      </c>
      <c r="F1370">
        <v>0</v>
      </c>
      <c r="G1370">
        <v>1</v>
      </c>
      <c r="H1370" s="2" t="str">
        <f ca="1">TEXT(Table1_1[[#This Row],[Dt_Customer]],"yyyy-mm-dd")</f>
        <v>2013-01-02</v>
      </c>
      <c r="I1370">
        <v>3</v>
      </c>
      <c r="J1370">
        <v>502</v>
      </c>
      <c r="K1370">
        <v>19</v>
      </c>
      <c r="L1370">
        <v>132</v>
      </c>
      <c r="M1370">
        <v>0</v>
      </c>
      <c r="N1370">
        <v>6</v>
      </c>
      <c r="O1370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f>Table1_1[[#This Row],[MntWines]]+Table1_1[[#This Row],[MntFruits]]+Table1_1[[#This Row],[MntMeatProducts]]+Table1_1[[#This Row],[MntFishProducts]]+Table1_1[[#This Row],[MntSweetProducts]]+Table1_1[[#This Row],[MntGoldProds]]</f>
        <v>685</v>
      </c>
      <c r="AC1370">
        <f>Table1_1[[#This Row],[NumWebPurchases]]+Table1_1[[#This Row],[NumCatalogPurchases]]+Table1_1[[#This Row],[NumStorePurchases]]</f>
        <v>19</v>
      </c>
      <c r="AD1370">
        <f>ROUND(IF(Table1_1[[#This Row],[Total_Purchases]]=0,0,(Table1_1[[#This Row],[Total_Spend]]*(Table1_1[[#This Row],[NumWebPurchases]]/Table1_1[[#This Row],[Total_Purchases]]))),2)</f>
        <v>216.32</v>
      </c>
      <c r="AE1370">
        <f>ROUND(IF(Table1_1[[#This Row],[Total_Purchases]]=0,0,(Table1_1[[#This Row],[Total_Spend]]*(Table1_1[[#This Row],[NumStorePurchases]]/Table1_1[[#This Row],[Total_Purchases]]))),2)</f>
        <v>396.58</v>
      </c>
      <c r="AF1370">
        <f>ROUND(IF(Table1_1[[#This Row],[Total_Purchases]]=0,0,(Table1_1[[#This Row],[Total_Spend]]*(Table1_1[[#This Row],[NumCatalogPurchases]]/Table1_1[[#This Row],[Total_Purchases]]))),2)</f>
        <v>72.11</v>
      </c>
      <c r="AG13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70" s="6">
        <f ca="1">YEAR(TODAY())-B1370</f>
        <v>78</v>
      </c>
      <c r="AI13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70" t="s">
        <v>30</v>
      </c>
    </row>
    <row r="1371" spans="1:36" x14ac:dyDescent="0.3">
      <c r="A1371">
        <v>6720</v>
      </c>
      <c r="B1371">
        <v>1968</v>
      </c>
      <c r="C1371" t="s">
        <v>41</v>
      </c>
      <c r="D1371" t="s">
        <v>35</v>
      </c>
      <c r="E1371">
        <v>43795</v>
      </c>
      <c r="F1371">
        <v>0</v>
      </c>
      <c r="G1371">
        <v>1</v>
      </c>
      <c r="H1371" s="2" t="str">
        <f ca="1">TEXT(Table1_1[[#This Row],[Dt_Customer]],"yyyy-mm-dd")</f>
        <v>2013-10-16</v>
      </c>
      <c r="I1371">
        <v>11</v>
      </c>
      <c r="J1371">
        <v>314</v>
      </c>
      <c r="K1371">
        <v>11</v>
      </c>
      <c r="L1371">
        <v>53</v>
      </c>
      <c r="M1371">
        <v>4</v>
      </c>
      <c r="N1371">
        <v>3</v>
      </c>
      <c r="O1371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f>Table1_1[[#This Row],[MntWines]]+Table1_1[[#This Row],[MntFruits]]+Table1_1[[#This Row],[MntMeatProducts]]+Table1_1[[#This Row],[MntFishProducts]]+Table1_1[[#This Row],[MntSweetProducts]]+Table1_1[[#This Row],[MntGoldProds]]</f>
        <v>492</v>
      </c>
      <c r="AC1371">
        <f>Table1_1[[#This Row],[NumWebPurchases]]+Table1_1[[#This Row],[NumCatalogPurchases]]+Table1_1[[#This Row],[NumStorePurchases]]</f>
        <v>14</v>
      </c>
      <c r="AD1371">
        <f>ROUND(IF(Table1_1[[#This Row],[Total_Purchases]]=0,0,(Table1_1[[#This Row],[Total_Spend]]*(Table1_1[[#This Row],[NumWebPurchases]]/Table1_1[[#This Row],[Total_Purchases]]))),2)</f>
        <v>246</v>
      </c>
      <c r="AE1371">
        <f>ROUND(IF(Table1_1[[#This Row],[Total_Purchases]]=0,0,(Table1_1[[#This Row],[Total_Spend]]*(Table1_1[[#This Row],[NumStorePurchases]]/Table1_1[[#This Row],[Total_Purchases]]))),2)</f>
        <v>140.57</v>
      </c>
      <c r="AF1371">
        <f>ROUND(IF(Table1_1[[#This Row],[Total_Purchases]]=0,0,(Table1_1[[#This Row],[Total_Spend]]*(Table1_1[[#This Row],[NumCatalogPurchases]]/Table1_1[[#This Row],[Total_Purchases]]))),2)</f>
        <v>105.43</v>
      </c>
      <c r="AG13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71" s="6">
        <f ca="1">YEAR(TODAY())-B1371</f>
        <v>58</v>
      </c>
      <c r="AI13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71" t="s">
        <v>30</v>
      </c>
    </row>
    <row r="1372" spans="1:36" x14ac:dyDescent="0.3">
      <c r="A1372">
        <v>6721</v>
      </c>
      <c r="B1372">
        <v>1951</v>
      </c>
      <c r="C1372" t="s">
        <v>28</v>
      </c>
      <c r="D1372" t="s">
        <v>33</v>
      </c>
      <c r="E1372">
        <v>71965</v>
      </c>
      <c r="F1372">
        <v>0</v>
      </c>
      <c r="G1372">
        <v>1</v>
      </c>
      <c r="H1372" s="2" t="str">
        <f ca="1">TEXT(Table1_1[[#This Row],[Dt_Customer]],"yyyy-mm-dd")</f>
        <v>2013-07-29</v>
      </c>
      <c r="I1372">
        <v>21</v>
      </c>
      <c r="J1372">
        <v>572</v>
      </c>
      <c r="K1372">
        <v>19</v>
      </c>
      <c r="L1372">
        <v>286</v>
      </c>
      <c r="M1372">
        <v>50</v>
      </c>
      <c r="N1372">
        <v>38</v>
      </c>
      <c r="O137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f>Table1_1[[#This Row],[MntWines]]+Table1_1[[#This Row],[MntFruits]]+Table1_1[[#This Row],[MntMeatProducts]]+Table1_1[[#This Row],[MntFishProducts]]+Table1_1[[#This Row],[MntSweetProducts]]+Table1_1[[#This Row],[MntGoldProds]]</f>
        <v>1213</v>
      </c>
      <c r="AC1372">
        <f>Table1_1[[#This Row],[NumWebPurchases]]+Table1_1[[#This Row],[NumCatalogPurchases]]+Table1_1[[#This Row],[NumStorePurchases]]</f>
        <v>14</v>
      </c>
      <c r="AD1372">
        <f>ROUND(IF(Table1_1[[#This Row],[Total_Purchases]]=0,0,(Table1_1[[#This Row],[Total_Spend]]*(Table1_1[[#This Row],[NumWebPurchases]]/Table1_1[[#This Row],[Total_Purchases]]))),2)</f>
        <v>519.86</v>
      </c>
      <c r="AE1372">
        <f>ROUND(IF(Table1_1[[#This Row],[Total_Purchases]]=0,0,(Table1_1[[#This Row],[Total_Spend]]*(Table1_1[[#This Row],[NumStorePurchases]]/Table1_1[[#This Row],[Total_Purchases]]))),2)</f>
        <v>433.21</v>
      </c>
      <c r="AF1372">
        <f>ROUND(IF(Table1_1[[#This Row],[Total_Purchases]]=0,0,(Table1_1[[#This Row],[Total_Spend]]*(Table1_1[[#This Row],[NumCatalogPurchases]]/Table1_1[[#This Row],[Total_Purchases]]))),2)</f>
        <v>259.93</v>
      </c>
      <c r="AG13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72" s="6">
        <f ca="1">YEAR(TODAY())-B1372</f>
        <v>75</v>
      </c>
      <c r="AI13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72" t="s">
        <v>32</v>
      </c>
    </row>
    <row r="1373" spans="1:36" x14ac:dyDescent="0.3">
      <c r="A1373">
        <v>6722</v>
      </c>
      <c r="B1373">
        <v>1954</v>
      </c>
      <c r="C1373" t="s">
        <v>37</v>
      </c>
      <c r="D1373" t="s">
        <v>33</v>
      </c>
      <c r="E1373">
        <v>70421</v>
      </c>
      <c r="F1373">
        <v>0</v>
      </c>
      <c r="G1373">
        <v>1</v>
      </c>
      <c r="H1373" s="2" t="str">
        <f ca="1">TEXT(Table1_1[[#This Row],[Dt_Customer]],"yyyy-mm-dd")</f>
        <v>2014-06-28</v>
      </c>
      <c r="I1373">
        <v>98</v>
      </c>
      <c r="J1373">
        <v>479</v>
      </c>
      <c r="K1373">
        <v>28</v>
      </c>
      <c r="L1373">
        <v>136</v>
      </c>
      <c r="M1373">
        <v>75</v>
      </c>
      <c r="N1373">
        <v>14</v>
      </c>
      <c r="O1373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f>Table1_1[[#This Row],[MntWines]]+Table1_1[[#This Row],[MntFruits]]+Table1_1[[#This Row],[MntMeatProducts]]+Table1_1[[#This Row],[MntFishProducts]]+Table1_1[[#This Row],[MntSweetProducts]]+Table1_1[[#This Row],[MntGoldProds]]</f>
        <v>767</v>
      </c>
      <c r="AC1373">
        <f>Table1_1[[#This Row],[NumWebPurchases]]+Table1_1[[#This Row],[NumCatalogPurchases]]+Table1_1[[#This Row],[NumStorePurchases]]</f>
        <v>20</v>
      </c>
      <c r="AD1373">
        <f>ROUND(IF(Table1_1[[#This Row],[Total_Purchases]]=0,0,(Table1_1[[#This Row],[Total_Spend]]*(Table1_1[[#This Row],[NumWebPurchases]]/Table1_1[[#This Row],[Total_Purchases]]))),2)</f>
        <v>383.5</v>
      </c>
      <c r="AE1373">
        <f>ROUND(IF(Table1_1[[#This Row],[Total_Purchases]]=0,0,(Table1_1[[#This Row],[Total_Spend]]*(Table1_1[[#This Row],[NumStorePurchases]]/Table1_1[[#This Row],[Total_Purchases]]))),2)</f>
        <v>268.45</v>
      </c>
      <c r="AF1373">
        <f>ROUND(IF(Table1_1[[#This Row],[Total_Purchases]]=0,0,(Table1_1[[#This Row],[Total_Spend]]*(Table1_1[[#This Row],[NumCatalogPurchases]]/Table1_1[[#This Row],[Total_Purchases]]))),2)</f>
        <v>115.05</v>
      </c>
      <c r="AG13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73" s="6">
        <f ca="1">YEAR(TODAY())-B1373</f>
        <v>72</v>
      </c>
      <c r="AI13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73" t="s">
        <v>32</v>
      </c>
    </row>
    <row r="1374" spans="1:36" x14ac:dyDescent="0.3">
      <c r="A1374">
        <v>6728</v>
      </c>
      <c r="B1374">
        <v>1985</v>
      </c>
      <c r="C1374" t="s">
        <v>28</v>
      </c>
      <c r="D1374" t="s">
        <v>35</v>
      </c>
      <c r="E1374">
        <v>29103</v>
      </c>
      <c r="F1374">
        <v>1</v>
      </c>
      <c r="G1374">
        <v>0</v>
      </c>
      <c r="H1374" s="2" t="str">
        <f ca="1">TEXT(Table1_1[[#This Row],[Dt_Customer]],"yyyy-mm-dd")</f>
        <v>2012-08-27</v>
      </c>
      <c r="I1374">
        <v>38</v>
      </c>
      <c r="J1374">
        <v>16</v>
      </c>
      <c r="K1374">
        <v>0</v>
      </c>
      <c r="L1374">
        <v>17</v>
      </c>
      <c r="M1374">
        <v>6</v>
      </c>
      <c r="N1374">
        <v>3</v>
      </c>
      <c r="O1374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374">
        <f>Table1_1[[#This Row],[NumWebPurchases]]+Table1_1[[#This Row],[NumCatalogPurchases]]+Table1_1[[#This Row],[NumStorePurchases]]</f>
        <v>4</v>
      </c>
      <c r="AD1374">
        <f>ROUND(IF(Table1_1[[#This Row],[Total_Purchases]]=0,0,(Table1_1[[#This Row],[Total_Spend]]*(Table1_1[[#This Row],[NumWebPurchases]]/Table1_1[[#This Row],[Total_Purchases]]))),2)</f>
        <v>12</v>
      </c>
      <c r="AE1374">
        <f>ROUND(IF(Table1_1[[#This Row],[Total_Purchases]]=0,0,(Table1_1[[#This Row],[Total_Spend]]*(Table1_1[[#This Row],[NumStorePurchases]]/Table1_1[[#This Row],[Total_Purchases]]))),2)</f>
        <v>36</v>
      </c>
      <c r="AF1374">
        <f>ROUND(IF(Table1_1[[#This Row],[Total_Purchases]]=0,0,(Table1_1[[#This Row],[Total_Spend]]*(Table1_1[[#This Row],[NumCatalogPurchases]]/Table1_1[[#This Row],[Total_Purchases]]))),2)</f>
        <v>0</v>
      </c>
      <c r="AG13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74" s="6">
        <f ca="1">YEAR(TODAY())-B1374</f>
        <v>41</v>
      </c>
      <c r="AI13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74" t="s">
        <v>30</v>
      </c>
    </row>
    <row r="1375" spans="1:36" x14ac:dyDescent="0.3">
      <c r="A1375">
        <v>6729</v>
      </c>
      <c r="B1375">
        <v>1988</v>
      </c>
      <c r="C1375" t="s">
        <v>28</v>
      </c>
      <c r="D1375" t="s">
        <v>31</v>
      </c>
      <c r="E1375">
        <v>68655</v>
      </c>
      <c r="F1375">
        <v>0</v>
      </c>
      <c r="G1375">
        <v>0</v>
      </c>
      <c r="H1375" s="2" t="str">
        <f ca="1">TEXT(Table1_1[[#This Row],[Dt_Customer]],"yyyy-mm-dd")</f>
        <v>2012-08-10</v>
      </c>
      <c r="I1375">
        <v>95</v>
      </c>
      <c r="J1375">
        <v>456</v>
      </c>
      <c r="K1375">
        <v>19</v>
      </c>
      <c r="L1375">
        <v>832</v>
      </c>
      <c r="M1375">
        <v>75</v>
      </c>
      <c r="N1375">
        <v>118</v>
      </c>
      <c r="O1375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f>Table1_1[[#This Row],[MntWines]]+Table1_1[[#This Row],[MntFruits]]+Table1_1[[#This Row],[MntMeatProducts]]+Table1_1[[#This Row],[MntFishProducts]]+Table1_1[[#This Row],[MntSweetProducts]]+Table1_1[[#This Row],[MntGoldProds]]</f>
        <v>1538</v>
      </c>
      <c r="AC1375">
        <f>Table1_1[[#This Row],[NumWebPurchases]]+Table1_1[[#This Row],[NumCatalogPurchases]]+Table1_1[[#This Row],[NumStorePurchases]]</f>
        <v>20</v>
      </c>
      <c r="AD1375">
        <f>ROUND(IF(Table1_1[[#This Row],[Total_Purchases]]=0,0,(Table1_1[[#This Row],[Total_Spend]]*(Table1_1[[#This Row],[NumWebPurchases]]/Table1_1[[#This Row],[Total_Purchases]]))),2)</f>
        <v>307.60000000000002</v>
      </c>
      <c r="AE1375">
        <f>ROUND(IF(Table1_1[[#This Row],[Total_Purchases]]=0,0,(Table1_1[[#This Row],[Total_Spend]]*(Table1_1[[#This Row],[NumStorePurchases]]/Table1_1[[#This Row],[Total_Purchases]]))),2)</f>
        <v>845.9</v>
      </c>
      <c r="AF1375">
        <f>ROUND(IF(Table1_1[[#This Row],[Total_Purchases]]=0,0,(Table1_1[[#This Row],[Total_Spend]]*(Table1_1[[#This Row],[NumCatalogPurchases]]/Table1_1[[#This Row],[Total_Purchases]]))),2)</f>
        <v>384.5</v>
      </c>
      <c r="AG13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75" s="6">
        <f ca="1">YEAR(TODAY())-B1375</f>
        <v>38</v>
      </c>
      <c r="AI13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75" t="s">
        <v>43</v>
      </c>
    </row>
    <row r="1376" spans="1:36" x14ac:dyDescent="0.3">
      <c r="A1376">
        <v>6730</v>
      </c>
      <c r="B1376">
        <v>1954</v>
      </c>
      <c r="C1376" t="s">
        <v>28</v>
      </c>
      <c r="D1376" t="s">
        <v>33</v>
      </c>
      <c r="E1376">
        <v>38998</v>
      </c>
      <c r="F1376">
        <v>1</v>
      </c>
      <c r="G1376">
        <v>1</v>
      </c>
      <c r="H1376" s="2" t="str">
        <f ca="1">TEXT(Table1_1[[#This Row],[Dt_Customer]],"yyyy-mm-dd")</f>
        <v>2012-11-03</v>
      </c>
      <c r="I1376">
        <v>92</v>
      </c>
      <c r="J1376">
        <v>34</v>
      </c>
      <c r="K1376">
        <v>1</v>
      </c>
      <c r="L1376">
        <v>14</v>
      </c>
      <c r="M1376">
        <v>0</v>
      </c>
      <c r="N1376">
        <v>0</v>
      </c>
      <c r="O1376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376">
        <f>Table1_1[[#This Row],[NumWebPurchases]]+Table1_1[[#This Row],[NumCatalogPurchases]]+Table1_1[[#This Row],[NumStorePurchases]]</f>
        <v>5</v>
      </c>
      <c r="AD1376">
        <f>ROUND(IF(Table1_1[[#This Row],[Total_Purchases]]=0,0,(Table1_1[[#This Row],[Total_Spend]]*(Table1_1[[#This Row],[NumWebPurchases]]/Table1_1[[#This Row],[Total_Purchases]]))),2)</f>
        <v>21.6</v>
      </c>
      <c r="AE1376">
        <f>ROUND(IF(Table1_1[[#This Row],[Total_Purchases]]=0,0,(Table1_1[[#This Row],[Total_Spend]]*(Table1_1[[#This Row],[NumStorePurchases]]/Table1_1[[#This Row],[Total_Purchases]]))),2)</f>
        <v>32.4</v>
      </c>
      <c r="AF1376">
        <f>ROUND(IF(Table1_1[[#This Row],[Total_Purchases]]=0,0,(Table1_1[[#This Row],[Total_Spend]]*(Table1_1[[#This Row],[NumCatalogPurchases]]/Table1_1[[#This Row],[Total_Purchases]]))),2)</f>
        <v>0</v>
      </c>
      <c r="AG13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76" s="6">
        <f ca="1">YEAR(TODAY())-B1376</f>
        <v>72</v>
      </c>
      <c r="AI13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76" t="s">
        <v>30</v>
      </c>
    </row>
    <row r="1377" spans="1:36" x14ac:dyDescent="0.3">
      <c r="A1377">
        <v>6742</v>
      </c>
      <c r="B1377">
        <v>1979</v>
      </c>
      <c r="C1377" t="s">
        <v>28</v>
      </c>
      <c r="D1377" t="s">
        <v>33</v>
      </c>
      <c r="E1377">
        <v>17688</v>
      </c>
      <c r="F1377">
        <v>1</v>
      </c>
      <c r="G1377">
        <v>0</v>
      </c>
      <c r="H1377" s="2" t="str">
        <f ca="1">TEXT(Table1_1[[#This Row],[Dt_Customer]],"yyyy-mm-dd")</f>
        <v>2013-01-13</v>
      </c>
      <c r="I1377">
        <v>82</v>
      </c>
      <c r="J1377">
        <v>2</v>
      </c>
      <c r="K1377">
        <v>2</v>
      </c>
      <c r="L1377">
        <v>1</v>
      </c>
      <c r="M1377">
        <v>3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f>Table1_1[[#This Row],[MntWines]]+Table1_1[[#This Row],[MntFruits]]+Table1_1[[#This Row],[MntMeatProducts]]+Table1_1[[#This Row],[MntFishProducts]]+Table1_1[[#This Row],[MntSweetProducts]]+Table1_1[[#This Row],[MntGoldProds]]</f>
        <v>11</v>
      </c>
      <c r="AC1377">
        <f>Table1_1[[#This Row],[NumWebPurchases]]+Table1_1[[#This Row],[NumCatalogPurchases]]+Table1_1[[#This Row],[NumStorePurchases]]</f>
        <v>3</v>
      </c>
      <c r="AD1377">
        <f>ROUND(IF(Table1_1[[#This Row],[Total_Purchases]]=0,0,(Table1_1[[#This Row],[Total_Spend]]*(Table1_1[[#This Row],[NumWebPurchases]]/Table1_1[[#This Row],[Total_Purchases]]))),2)</f>
        <v>3.67</v>
      </c>
      <c r="AE1377">
        <f>ROUND(IF(Table1_1[[#This Row],[Total_Purchases]]=0,0,(Table1_1[[#This Row],[Total_Spend]]*(Table1_1[[#This Row],[NumStorePurchases]]/Table1_1[[#This Row],[Total_Purchases]]))),2)</f>
        <v>7.33</v>
      </c>
      <c r="AF1377">
        <f>ROUND(IF(Table1_1[[#This Row],[Total_Purchases]]=0,0,(Table1_1[[#This Row],[Total_Spend]]*(Table1_1[[#This Row],[NumCatalogPurchases]]/Table1_1[[#This Row],[Total_Purchases]]))),2)</f>
        <v>0</v>
      </c>
      <c r="AG13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77" s="6">
        <f ca="1">YEAR(TODAY())-B1377</f>
        <v>47</v>
      </c>
      <c r="AI13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77" t="s">
        <v>30</v>
      </c>
    </row>
    <row r="1378" spans="1:36" x14ac:dyDescent="0.3">
      <c r="A1378">
        <v>6749</v>
      </c>
      <c r="B1378">
        <v>1966</v>
      </c>
      <c r="C1378" t="s">
        <v>28</v>
      </c>
      <c r="D1378" t="s">
        <v>31</v>
      </c>
      <c r="E1378">
        <v>86358</v>
      </c>
      <c r="F1378">
        <v>1</v>
      </c>
      <c r="G1378">
        <v>1</v>
      </c>
      <c r="H1378" s="2" t="str">
        <f ca="1">TEXT(Table1_1[[#This Row],[Dt_Customer]],"yyyy-mm-dd")</f>
        <v>2012-08-08</v>
      </c>
      <c r="I1378">
        <v>78</v>
      </c>
      <c r="J1378">
        <v>957</v>
      </c>
      <c r="K1378">
        <v>47</v>
      </c>
      <c r="L1378">
        <v>494</v>
      </c>
      <c r="M1378">
        <v>82</v>
      </c>
      <c r="N1378">
        <v>47</v>
      </c>
      <c r="O1378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f>Table1_1[[#This Row],[MntWines]]+Table1_1[[#This Row],[MntFruits]]+Table1_1[[#This Row],[MntMeatProducts]]+Table1_1[[#This Row],[MntFishProducts]]+Table1_1[[#This Row],[MntSweetProducts]]+Table1_1[[#This Row],[MntGoldProds]]</f>
        <v>1722</v>
      </c>
      <c r="AC1378">
        <f>Table1_1[[#This Row],[NumWebPurchases]]+Table1_1[[#This Row],[NumCatalogPurchases]]+Table1_1[[#This Row],[NumStorePurchases]]</f>
        <v>14</v>
      </c>
      <c r="AD1378">
        <f>ROUND(IF(Table1_1[[#This Row],[Total_Purchases]]=0,0,(Table1_1[[#This Row],[Total_Spend]]*(Table1_1[[#This Row],[NumWebPurchases]]/Table1_1[[#This Row],[Total_Purchases]]))),2)</f>
        <v>615</v>
      </c>
      <c r="AE1378">
        <f>ROUND(IF(Table1_1[[#This Row],[Total_Purchases]]=0,0,(Table1_1[[#This Row],[Total_Spend]]*(Table1_1[[#This Row],[NumStorePurchases]]/Table1_1[[#This Row],[Total_Purchases]]))),2)</f>
        <v>738</v>
      </c>
      <c r="AF1378">
        <f>ROUND(IF(Table1_1[[#This Row],[Total_Purchases]]=0,0,(Table1_1[[#This Row],[Total_Spend]]*(Table1_1[[#This Row],[NumCatalogPurchases]]/Table1_1[[#This Row],[Total_Purchases]]))),2)</f>
        <v>369</v>
      </c>
      <c r="AG13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78" s="6">
        <f ca="1">YEAR(TODAY())-B1378</f>
        <v>60</v>
      </c>
      <c r="AI13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78" t="s">
        <v>30</v>
      </c>
    </row>
    <row r="1379" spans="1:36" x14ac:dyDescent="0.3">
      <c r="A1379">
        <v>6768</v>
      </c>
      <c r="B1379">
        <v>1962</v>
      </c>
      <c r="C1379" t="s">
        <v>28</v>
      </c>
      <c r="D1379" t="s">
        <v>29</v>
      </c>
      <c r="E1379">
        <v>37859</v>
      </c>
      <c r="F1379">
        <v>1</v>
      </c>
      <c r="G1379">
        <v>2</v>
      </c>
      <c r="H1379" s="2" t="str">
        <f ca="1">TEXT(Table1_1[[#This Row],[Dt_Customer]],"yyyy-mm-dd")</f>
        <v>2013-01-12</v>
      </c>
      <c r="I1379">
        <v>75</v>
      </c>
      <c r="J1379">
        <v>22</v>
      </c>
      <c r="K1379">
        <v>1</v>
      </c>
      <c r="L1379">
        <v>8</v>
      </c>
      <c r="M1379">
        <v>2</v>
      </c>
      <c r="N1379">
        <v>1</v>
      </c>
      <c r="O1379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f>Table1_1[[#This Row],[MntWines]]+Table1_1[[#This Row],[MntFruits]]+Table1_1[[#This Row],[MntMeatProducts]]+Table1_1[[#This Row],[MntFishProducts]]+Table1_1[[#This Row],[MntSweetProducts]]+Table1_1[[#This Row],[MntGoldProds]]</f>
        <v>36</v>
      </c>
      <c r="AC1379">
        <f>Table1_1[[#This Row],[NumWebPurchases]]+Table1_1[[#This Row],[NumCatalogPurchases]]+Table1_1[[#This Row],[NumStorePurchases]]</f>
        <v>4</v>
      </c>
      <c r="AD1379">
        <f>ROUND(IF(Table1_1[[#This Row],[Total_Purchases]]=0,0,(Table1_1[[#This Row],[Total_Spend]]*(Table1_1[[#This Row],[NumWebPurchases]]/Table1_1[[#This Row],[Total_Purchases]]))),2)</f>
        <v>9</v>
      </c>
      <c r="AE1379">
        <f>ROUND(IF(Table1_1[[#This Row],[Total_Purchases]]=0,0,(Table1_1[[#This Row],[Total_Spend]]*(Table1_1[[#This Row],[NumStorePurchases]]/Table1_1[[#This Row],[Total_Purchases]]))),2)</f>
        <v>27</v>
      </c>
      <c r="AF1379">
        <f>ROUND(IF(Table1_1[[#This Row],[Total_Purchases]]=0,0,(Table1_1[[#This Row],[Total_Spend]]*(Table1_1[[#This Row],[NumCatalogPurchases]]/Table1_1[[#This Row],[Total_Purchases]]))),2)</f>
        <v>0</v>
      </c>
      <c r="AG13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79" s="6">
        <f ca="1">YEAR(TODAY())-B1379</f>
        <v>64</v>
      </c>
      <c r="AI13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79" t="s">
        <v>32</v>
      </c>
    </row>
    <row r="1380" spans="1:36" x14ac:dyDescent="0.3">
      <c r="A1380">
        <v>6770</v>
      </c>
      <c r="B1380">
        <v>1985</v>
      </c>
      <c r="C1380" t="s">
        <v>28</v>
      </c>
      <c r="D1380" t="s">
        <v>33</v>
      </c>
      <c r="E1380">
        <v>21355</v>
      </c>
      <c r="F1380">
        <v>1</v>
      </c>
      <c r="G1380">
        <v>0</v>
      </c>
      <c r="H1380" s="2" t="str">
        <f ca="1">TEXT(Table1_1[[#This Row],[Dt_Customer]],"yyyy-mm-dd")</f>
        <v>2013-08-20</v>
      </c>
      <c r="I1380">
        <v>5</v>
      </c>
      <c r="J1380">
        <v>5</v>
      </c>
      <c r="K1380">
        <v>13</v>
      </c>
      <c r="L1380">
        <v>14</v>
      </c>
      <c r="M1380">
        <v>0</v>
      </c>
      <c r="N1380">
        <v>5</v>
      </c>
      <c r="O1380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1380">
        <f>Table1_1[[#This Row],[NumWebPurchases]]+Table1_1[[#This Row],[NumCatalogPurchases]]+Table1_1[[#This Row],[NumStorePurchases]]</f>
        <v>5</v>
      </c>
      <c r="AD1380">
        <f>ROUND(IF(Table1_1[[#This Row],[Total_Purchases]]=0,0,(Table1_1[[#This Row],[Total_Spend]]*(Table1_1[[#This Row],[NumWebPurchases]]/Table1_1[[#This Row],[Total_Purchases]]))),2)</f>
        <v>27.2</v>
      </c>
      <c r="AE1380">
        <f>ROUND(IF(Table1_1[[#This Row],[Total_Purchases]]=0,0,(Table1_1[[#This Row],[Total_Spend]]*(Table1_1[[#This Row],[NumStorePurchases]]/Table1_1[[#This Row],[Total_Purchases]]))),2)</f>
        <v>27.2</v>
      </c>
      <c r="AF1380">
        <f>ROUND(IF(Table1_1[[#This Row],[Total_Purchases]]=0,0,(Table1_1[[#This Row],[Total_Spend]]*(Table1_1[[#This Row],[NumCatalogPurchases]]/Table1_1[[#This Row],[Total_Purchases]]))),2)</f>
        <v>13.6</v>
      </c>
      <c r="AG13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0" s="6">
        <f ca="1">YEAR(TODAY())-B1380</f>
        <v>41</v>
      </c>
      <c r="AI13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0" t="s">
        <v>34</v>
      </c>
    </row>
    <row r="1381" spans="1:36" x14ac:dyDescent="0.3">
      <c r="A1381">
        <v>6798</v>
      </c>
      <c r="B1381">
        <v>1966</v>
      </c>
      <c r="C1381" t="s">
        <v>28</v>
      </c>
      <c r="D1381" t="s">
        <v>31</v>
      </c>
      <c r="E1381">
        <v>37070</v>
      </c>
      <c r="F1381">
        <v>1</v>
      </c>
      <c r="G1381">
        <v>1</v>
      </c>
      <c r="H1381" s="2" t="str">
        <f ca="1">TEXT(Table1_1[[#This Row],[Dt_Customer]],"yyyy-mm-dd")</f>
        <v>2013-03-20</v>
      </c>
      <c r="I1381">
        <v>30</v>
      </c>
      <c r="J1381">
        <v>231</v>
      </c>
      <c r="K1381">
        <v>7</v>
      </c>
      <c r="L1381">
        <v>137</v>
      </c>
      <c r="M1381">
        <v>4</v>
      </c>
      <c r="N1381">
        <v>15</v>
      </c>
      <c r="O1381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f>Table1_1[[#This Row],[MntWines]]+Table1_1[[#This Row],[MntFruits]]+Table1_1[[#This Row],[MntMeatProducts]]+Table1_1[[#This Row],[MntFishProducts]]+Table1_1[[#This Row],[MntSweetProducts]]+Table1_1[[#This Row],[MntGoldProds]]</f>
        <v>433</v>
      </c>
      <c r="AC1381">
        <f>Table1_1[[#This Row],[NumWebPurchases]]+Table1_1[[#This Row],[NumCatalogPurchases]]+Table1_1[[#This Row],[NumStorePurchases]]</f>
        <v>14</v>
      </c>
      <c r="AD1381">
        <f>ROUND(IF(Table1_1[[#This Row],[Total_Purchases]]=0,0,(Table1_1[[#This Row],[Total_Spend]]*(Table1_1[[#This Row],[NumWebPurchases]]/Table1_1[[#This Row],[Total_Purchases]]))),2)</f>
        <v>154.63999999999999</v>
      </c>
      <c r="AE1381">
        <f>ROUND(IF(Table1_1[[#This Row],[Total_Purchases]]=0,0,(Table1_1[[#This Row],[Total_Spend]]*(Table1_1[[#This Row],[NumStorePurchases]]/Table1_1[[#This Row],[Total_Purchases]]))),2)</f>
        <v>247.43</v>
      </c>
      <c r="AF1381">
        <f>ROUND(IF(Table1_1[[#This Row],[Total_Purchases]]=0,0,(Table1_1[[#This Row],[Total_Spend]]*(Table1_1[[#This Row],[NumCatalogPurchases]]/Table1_1[[#This Row],[Total_Purchases]]))),2)</f>
        <v>30.93</v>
      </c>
      <c r="AG13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1" s="6">
        <f ca="1">YEAR(TODAY())-B1381</f>
        <v>60</v>
      </c>
      <c r="AI13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81" t="s">
        <v>43</v>
      </c>
    </row>
    <row r="1382" spans="1:36" x14ac:dyDescent="0.3">
      <c r="A1382">
        <v>6810</v>
      </c>
      <c r="B1382">
        <v>1983</v>
      </c>
      <c r="C1382" t="s">
        <v>28</v>
      </c>
      <c r="D1382" t="s">
        <v>29</v>
      </c>
      <c r="E1382">
        <v>82025</v>
      </c>
      <c r="F1382">
        <v>0</v>
      </c>
      <c r="G1382">
        <v>0</v>
      </c>
      <c r="H1382" s="2" t="str">
        <f ca="1">TEXT(Table1_1[[#This Row],[Dt_Customer]],"yyyy-mm-dd")</f>
        <v>2013-05-28</v>
      </c>
      <c r="I1382">
        <v>76</v>
      </c>
      <c r="J1382">
        <v>267</v>
      </c>
      <c r="K1382">
        <v>98</v>
      </c>
      <c r="L1382">
        <v>606</v>
      </c>
      <c r="M1382">
        <v>48</v>
      </c>
      <c r="N1382">
        <v>70</v>
      </c>
      <c r="O138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f>Table1_1[[#This Row],[MntWines]]+Table1_1[[#This Row],[MntFruits]]+Table1_1[[#This Row],[MntMeatProducts]]+Table1_1[[#This Row],[MntFishProducts]]+Table1_1[[#This Row],[MntSweetProducts]]+Table1_1[[#This Row],[MntGoldProds]]</f>
        <v>1187</v>
      </c>
      <c r="AC1382">
        <f>Table1_1[[#This Row],[NumWebPurchases]]+Table1_1[[#This Row],[NumCatalogPurchases]]+Table1_1[[#This Row],[NumStorePurchases]]</f>
        <v>11</v>
      </c>
      <c r="AD1382">
        <f>ROUND(IF(Table1_1[[#This Row],[Total_Purchases]]=0,0,(Table1_1[[#This Row],[Total_Spend]]*(Table1_1[[#This Row],[NumWebPurchases]]/Table1_1[[#This Row],[Total_Purchases]]))),2)</f>
        <v>323.73</v>
      </c>
      <c r="AE1382">
        <f>ROUND(IF(Table1_1[[#This Row],[Total_Purchases]]=0,0,(Table1_1[[#This Row],[Total_Spend]]*(Table1_1[[#This Row],[NumStorePurchases]]/Table1_1[[#This Row],[Total_Purchases]]))),2)</f>
        <v>647.45000000000005</v>
      </c>
      <c r="AF1382">
        <f>ROUND(IF(Table1_1[[#This Row],[Total_Purchases]]=0,0,(Table1_1[[#This Row],[Total_Spend]]*(Table1_1[[#This Row],[NumCatalogPurchases]]/Table1_1[[#This Row],[Total_Purchases]]))),2)</f>
        <v>215.82</v>
      </c>
      <c r="AG13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82" s="6">
        <f ca="1">YEAR(TODAY())-B1382</f>
        <v>43</v>
      </c>
      <c r="AI13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2" t="s">
        <v>43</v>
      </c>
    </row>
    <row r="1383" spans="1:36" x14ac:dyDescent="0.3">
      <c r="A1383">
        <v>6815</v>
      </c>
      <c r="B1383">
        <v>1980</v>
      </c>
      <c r="C1383" t="s">
        <v>38</v>
      </c>
      <c r="D1383" t="s">
        <v>33</v>
      </c>
      <c r="E1383">
        <v>96547</v>
      </c>
      <c r="F1383">
        <v>0</v>
      </c>
      <c r="G1383">
        <v>0</v>
      </c>
      <c r="H1383" s="2" t="str">
        <f ca="1">TEXT(Table1_1[[#This Row],[Dt_Customer]],"yyyy-mm-dd")</f>
        <v>2014-05-23</v>
      </c>
      <c r="I1383">
        <v>4</v>
      </c>
      <c r="J1383">
        <v>448</v>
      </c>
      <c r="K1383">
        <v>21</v>
      </c>
      <c r="L1383">
        <v>125</v>
      </c>
      <c r="M1383">
        <v>52</v>
      </c>
      <c r="N1383">
        <v>101</v>
      </c>
      <c r="O1383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1</v>
      </c>
      <c r="AA1383">
        <v>0</v>
      </c>
      <c r="AB1383">
        <f>Table1_1[[#This Row],[MntWines]]+Table1_1[[#This Row],[MntFruits]]+Table1_1[[#This Row],[MntMeatProducts]]+Table1_1[[#This Row],[MntFishProducts]]+Table1_1[[#This Row],[MntSweetProducts]]+Table1_1[[#This Row],[MntGoldProds]]</f>
        <v>809</v>
      </c>
      <c r="AC1383">
        <f>Table1_1[[#This Row],[NumWebPurchases]]+Table1_1[[#This Row],[NumCatalogPurchases]]+Table1_1[[#This Row],[NumStorePurchases]]</f>
        <v>21</v>
      </c>
      <c r="AD1383">
        <f>ROUND(IF(Table1_1[[#This Row],[Total_Purchases]]=0,0,(Table1_1[[#This Row],[Total_Spend]]*(Table1_1[[#This Row],[NumWebPurchases]]/Table1_1[[#This Row],[Total_Purchases]]))),2)</f>
        <v>269.67</v>
      </c>
      <c r="AE1383">
        <f>ROUND(IF(Table1_1[[#This Row],[Total_Purchases]]=0,0,(Table1_1[[#This Row],[Total_Spend]]*(Table1_1[[#This Row],[NumStorePurchases]]/Table1_1[[#This Row],[Total_Purchases]]))),2)</f>
        <v>308.19</v>
      </c>
      <c r="AF1383">
        <f>ROUND(IF(Table1_1[[#This Row],[Total_Purchases]]=0,0,(Table1_1[[#This Row],[Total_Spend]]*(Table1_1[[#This Row],[NumCatalogPurchases]]/Table1_1[[#This Row],[Total_Purchases]]))),2)</f>
        <v>231.14</v>
      </c>
      <c r="AG13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83" s="6">
        <f ca="1">YEAR(TODAY())-B1383</f>
        <v>46</v>
      </c>
      <c r="AI13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3" t="s">
        <v>30</v>
      </c>
    </row>
    <row r="1384" spans="1:36" x14ac:dyDescent="0.3">
      <c r="A1384">
        <v>6818</v>
      </c>
      <c r="B1384">
        <v>1974</v>
      </c>
      <c r="C1384" t="s">
        <v>28</v>
      </c>
      <c r="D1384" t="s">
        <v>33</v>
      </c>
      <c r="E1384">
        <v>44989</v>
      </c>
      <c r="F1384">
        <v>0</v>
      </c>
      <c r="G1384">
        <v>1</v>
      </c>
      <c r="H1384" s="2" t="str">
        <f ca="1">TEXT(Table1_1[[#This Row],[Dt_Customer]],"yyyy-mm-dd")</f>
        <v>2012-09-12</v>
      </c>
      <c r="I1384">
        <v>26</v>
      </c>
      <c r="J1384">
        <v>98</v>
      </c>
      <c r="K1384">
        <v>0</v>
      </c>
      <c r="L1384">
        <v>106</v>
      </c>
      <c r="M1384">
        <v>49</v>
      </c>
      <c r="N1384">
        <v>10</v>
      </c>
      <c r="O1384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f>Table1_1[[#This Row],[MntWines]]+Table1_1[[#This Row],[MntFruits]]+Table1_1[[#This Row],[MntMeatProducts]]+Table1_1[[#This Row],[MntFishProducts]]+Table1_1[[#This Row],[MntSweetProducts]]+Table1_1[[#This Row],[MntGoldProds]]</f>
        <v>369</v>
      </c>
      <c r="AC1384">
        <f>Table1_1[[#This Row],[NumWebPurchases]]+Table1_1[[#This Row],[NumCatalogPurchases]]+Table1_1[[#This Row],[NumStorePurchases]]</f>
        <v>11</v>
      </c>
      <c r="AD1384">
        <f>ROUND(IF(Table1_1[[#This Row],[Total_Purchases]]=0,0,(Table1_1[[#This Row],[Total_Spend]]*(Table1_1[[#This Row],[NumWebPurchases]]/Table1_1[[#This Row],[Total_Purchases]]))),2)</f>
        <v>167.73</v>
      </c>
      <c r="AE1384">
        <f>ROUND(IF(Table1_1[[#This Row],[Total_Purchases]]=0,0,(Table1_1[[#This Row],[Total_Spend]]*(Table1_1[[#This Row],[NumStorePurchases]]/Table1_1[[#This Row],[Total_Purchases]]))),2)</f>
        <v>167.73</v>
      </c>
      <c r="AF1384">
        <f>ROUND(IF(Table1_1[[#This Row],[Total_Purchases]]=0,0,(Table1_1[[#This Row],[Total_Spend]]*(Table1_1[[#This Row],[NumCatalogPurchases]]/Table1_1[[#This Row],[Total_Purchases]]))),2)</f>
        <v>33.549999999999997</v>
      </c>
      <c r="AG13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4" s="6">
        <f ca="1">YEAR(TODAY())-B1384</f>
        <v>52</v>
      </c>
      <c r="AI13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4" t="s">
        <v>30</v>
      </c>
    </row>
    <row r="1385" spans="1:36" x14ac:dyDescent="0.3">
      <c r="A1385">
        <v>6825</v>
      </c>
      <c r="B1385">
        <v>1953</v>
      </c>
      <c r="C1385" t="s">
        <v>28</v>
      </c>
      <c r="D1385" t="s">
        <v>35</v>
      </c>
      <c r="E1385">
        <v>41452</v>
      </c>
      <c r="F1385">
        <v>1</v>
      </c>
      <c r="G1385">
        <v>1</v>
      </c>
      <c r="H1385" s="2" t="str">
        <f ca="1">TEXT(Table1_1[[#This Row],[Dt_Customer]],"yyyy-mm-dd")</f>
        <v>2013-03-06</v>
      </c>
      <c r="I1385">
        <v>86</v>
      </c>
      <c r="J1385">
        <v>13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385">
        <f>Table1_1[[#This Row],[NumWebPurchases]]+Table1_1[[#This Row],[NumCatalogPurchases]]+Table1_1[[#This Row],[NumStorePurchases]]</f>
        <v>3</v>
      </c>
      <c r="AD1385">
        <f>ROUND(IF(Table1_1[[#This Row],[Total_Purchases]]=0,0,(Table1_1[[#This Row],[Total_Spend]]*(Table1_1[[#This Row],[NumWebPurchases]]/Table1_1[[#This Row],[Total_Purchases]]))),2)</f>
        <v>5.33</v>
      </c>
      <c r="AE1385">
        <f>ROUND(IF(Table1_1[[#This Row],[Total_Purchases]]=0,0,(Table1_1[[#This Row],[Total_Spend]]*(Table1_1[[#This Row],[NumStorePurchases]]/Table1_1[[#This Row],[Total_Purchases]]))),2)</f>
        <v>10.67</v>
      </c>
      <c r="AF1385">
        <f>ROUND(IF(Table1_1[[#This Row],[Total_Purchases]]=0,0,(Table1_1[[#This Row],[Total_Spend]]*(Table1_1[[#This Row],[NumCatalogPurchases]]/Table1_1[[#This Row],[Total_Purchases]]))),2)</f>
        <v>0</v>
      </c>
      <c r="AG13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5" s="6">
        <f ca="1">YEAR(TODAY())-B1385</f>
        <v>73</v>
      </c>
      <c r="AI13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85" t="s">
        <v>32</v>
      </c>
    </row>
    <row r="1386" spans="1:36" x14ac:dyDescent="0.3">
      <c r="A1386">
        <v>6853</v>
      </c>
      <c r="B1386">
        <v>1982</v>
      </c>
      <c r="C1386" t="s">
        <v>41</v>
      </c>
      <c r="D1386" t="s">
        <v>31</v>
      </c>
      <c r="E1386">
        <v>75777</v>
      </c>
      <c r="F1386">
        <v>0</v>
      </c>
      <c r="G1386">
        <v>0</v>
      </c>
      <c r="H1386" s="2" t="str">
        <f ca="1">TEXT(Table1_1[[#This Row],[Dt_Customer]],"yyyy-mm-dd")</f>
        <v>2013-07-04</v>
      </c>
      <c r="I1386">
        <v>12</v>
      </c>
      <c r="J1386">
        <v>712</v>
      </c>
      <c r="K1386">
        <v>26</v>
      </c>
      <c r="L1386">
        <v>538</v>
      </c>
      <c r="M1386">
        <v>69</v>
      </c>
      <c r="N1386">
        <v>13</v>
      </c>
      <c r="O1386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f>Table1_1[[#This Row],[MntWines]]+Table1_1[[#This Row],[MntFruits]]+Table1_1[[#This Row],[MntMeatProducts]]+Table1_1[[#This Row],[MntFishProducts]]+Table1_1[[#This Row],[MntSweetProducts]]+Table1_1[[#This Row],[MntGoldProds]]</f>
        <v>1438</v>
      </c>
      <c r="AC1386">
        <f>Table1_1[[#This Row],[NumWebPurchases]]+Table1_1[[#This Row],[NumCatalogPurchases]]+Table1_1[[#This Row],[NumStorePurchases]]</f>
        <v>20</v>
      </c>
      <c r="AD1386">
        <f>ROUND(IF(Table1_1[[#This Row],[Total_Purchases]]=0,0,(Table1_1[[#This Row],[Total_Spend]]*(Table1_1[[#This Row],[NumWebPurchases]]/Table1_1[[#This Row],[Total_Purchases]]))),2)</f>
        <v>215.7</v>
      </c>
      <c r="AE1386">
        <f>ROUND(IF(Table1_1[[#This Row],[Total_Purchases]]=0,0,(Table1_1[[#This Row],[Total_Spend]]*(Table1_1[[#This Row],[NumStorePurchases]]/Table1_1[[#This Row],[Total_Purchases]]))),2)</f>
        <v>790.9</v>
      </c>
      <c r="AF1386">
        <f>ROUND(IF(Table1_1[[#This Row],[Total_Purchases]]=0,0,(Table1_1[[#This Row],[Total_Spend]]*(Table1_1[[#This Row],[NumCatalogPurchases]]/Table1_1[[#This Row],[Total_Purchases]]))),2)</f>
        <v>431.4</v>
      </c>
      <c r="AG13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86" s="6">
        <f ca="1">YEAR(TODAY())-B1386</f>
        <v>44</v>
      </c>
      <c r="AI13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6" t="s">
        <v>36</v>
      </c>
    </row>
    <row r="1387" spans="1:36" x14ac:dyDescent="0.3">
      <c r="A1387">
        <v>6856</v>
      </c>
      <c r="B1387">
        <v>1979</v>
      </c>
      <c r="C1387" t="s">
        <v>28</v>
      </c>
      <c r="D1387" t="s">
        <v>35</v>
      </c>
      <c r="E1387">
        <v>21645</v>
      </c>
      <c r="F1387">
        <v>1</v>
      </c>
      <c r="G1387">
        <v>0</v>
      </c>
      <c r="H1387" s="2" t="str">
        <f ca="1">TEXT(Table1_1[[#This Row],[Dt_Customer]],"yyyy-mm-dd")</f>
        <v>2012-09-03</v>
      </c>
      <c r="I1387">
        <v>75</v>
      </c>
      <c r="J1387">
        <v>14</v>
      </c>
      <c r="K1387">
        <v>0</v>
      </c>
      <c r="L1387">
        <v>23</v>
      </c>
      <c r="M1387">
        <v>4</v>
      </c>
      <c r="N1387">
        <v>5</v>
      </c>
      <c r="O1387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1387">
        <f>Table1_1[[#This Row],[NumWebPurchases]]+Table1_1[[#This Row],[NumCatalogPurchases]]+Table1_1[[#This Row],[NumStorePurchases]]</f>
        <v>6</v>
      </c>
      <c r="AD1387">
        <f>ROUND(IF(Table1_1[[#This Row],[Total_Purchases]]=0,0,(Table1_1[[#This Row],[Total_Spend]]*(Table1_1[[#This Row],[NumWebPurchases]]/Table1_1[[#This Row],[Total_Purchases]]))),2)</f>
        <v>32.5</v>
      </c>
      <c r="AE1387">
        <f>ROUND(IF(Table1_1[[#This Row],[Total_Purchases]]=0,0,(Table1_1[[#This Row],[Total_Spend]]*(Table1_1[[#This Row],[NumStorePurchases]]/Table1_1[[#This Row],[Total_Purchases]]))),2)</f>
        <v>32.5</v>
      </c>
      <c r="AF1387">
        <f>ROUND(IF(Table1_1[[#This Row],[Total_Purchases]]=0,0,(Table1_1[[#This Row],[Total_Spend]]*(Table1_1[[#This Row],[NumCatalogPurchases]]/Table1_1[[#This Row],[Total_Purchases]]))),2)</f>
        <v>0</v>
      </c>
      <c r="AG138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7" s="6">
        <f ca="1">YEAR(TODAY())-B1387</f>
        <v>47</v>
      </c>
      <c r="AI13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87" t="s">
        <v>39</v>
      </c>
    </row>
    <row r="1388" spans="1:36" x14ac:dyDescent="0.3">
      <c r="A1388">
        <v>6859</v>
      </c>
      <c r="B1388">
        <v>1987</v>
      </c>
      <c r="C1388" t="s">
        <v>28</v>
      </c>
      <c r="D1388" t="s">
        <v>31</v>
      </c>
      <c r="E1388">
        <v>29236</v>
      </c>
      <c r="F1388">
        <v>1</v>
      </c>
      <c r="G1388">
        <v>0</v>
      </c>
      <c r="H1388" s="2" t="str">
        <f ca="1">TEXT(Table1_1[[#This Row],[Dt_Customer]],"yyyy-mm-dd")</f>
        <v>2013-10-08</v>
      </c>
      <c r="I1388">
        <v>30</v>
      </c>
      <c r="J1388">
        <v>37</v>
      </c>
      <c r="K1388">
        <v>4</v>
      </c>
      <c r="L1388">
        <v>24</v>
      </c>
      <c r="M1388">
        <v>16</v>
      </c>
      <c r="N1388">
        <v>9</v>
      </c>
      <c r="O1388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f>Table1_1[[#This Row],[MntWines]]+Table1_1[[#This Row],[MntFruits]]+Table1_1[[#This Row],[MntMeatProducts]]+Table1_1[[#This Row],[MntFishProducts]]+Table1_1[[#This Row],[MntSweetProducts]]+Table1_1[[#This Row],[MntGoldProds]]</f>
        <v>99</v>
      </c>
      <c r="AC1388">
        <f>Table1_1[[#This Row],[NumWebPurchases]]+Table1_1[[#This Row],[NumCatalogPurchases]]+Table1_1[[#This Row],[NumStorePurchases]]</f>
        <v>7</v>
      </c>
      <c r="AD1388">
        <f>ROUND(IF(Table1_1[[#This Row],[Total_Purchases]]=0,0,(Table1_1[[#This Row],[Total_Spend]]*(Table1_1[[#This Row],[NumWebPurchases]]/Table1_1[[#This Row],[Total_Purchases]]))),2)</f>
        <v>56.57</v>
      </c>
      <c r="AE1388">
        <f>ROUND(IF(Table1_1[[#This Row],[Total_Purchases]]=0,0,(Table1_1[[#This Row],[Total_Spend]]*(Table1_1[[#This Row],[NumStorePurchases]]/Table1_1[[#This Row],[Total_Purchases]]))),2)</f>
        <v>42.43</v>
      </c>
      <c r="AF1388">
        <f>ROUND(IF(Table1_1[[#This Row],[Total_Purchases]]=0,0,(Table1_1[[#This Row],[Total_Spend]]*(Table1_1[[#This Row],[NumCatalogPurchases]]/Table1_1[[#This Row],[Total_Purchases]]))),2)</f>
        <v>0</v>
      </c>
      <c r="AG13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8" s="6">
        <f ca="1">YEAR(TODAY())-B1388</f>
        <v>39</v>
      </c>
      <c r="AI13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88" t="s">
        <v>30</v>
      </c>
    </row>
    <row r="1389" spans="1:36" x14ac:dyDescent="0.3">
      <c r="A1389">
        <v>6862</v>
      </c>
      <c r="B1389">
        <v>1971</v>
      </c>
      <c r="C1389" t="s">
        <v>28</v>
      </c>
      <c r="D1389" t="s">
        <v>29</v>
      </c>
      <c r="E1389">
        <v>1730</v>
      </c>
      <c r="F1389">
        <v>0</v>
      </c>
      <c r="G1389">
        <v>0</v>
      </c>
      <c r="H1389" s="2" t="str">
        <f ca="1">TEXT(Table1_1[[#This Row],[Dt_Customer]],"yyyy-mm-dd")</f>
        <v>2014-05-18</v>
      </c>
      <c r="I1389">
        <v>65</v>
      </c>
      <c r="J1389">
        <v>1</v>
      </c>
      <c r="K1389">
        <v>1</v>
      </c>
      <c r="L1389">
        <v>3</v>
      </c>
      <c r="M1389">
        <v>1</v>
      </c>
      <c r="N1389">
        <v>1</v>
      </c>
      <c r="O1389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f>Table1_1[[#This Row],[MntWines]]+Table1_1[[#This Row],[MntFruits]]+Table1_1[[#This Row],[MntMeatProducts]]+Table1_1[[#This Row],[MntFishProducts]]+Table1_1[[#This Row],[MntSweetProducts]]+Table1_1[[#This Row],[MntGoldProds]]</f>
        <v>8</v>
      </c>
      <c r="AC1389">
        <f>Table1_1[[#This Row],[NumWebPurchases]]+Table1_1[[#This Row],[NumCatalogPurchases]]+Table1_1[[#This Row],[NumStorePurchases]]</f>
        <v>0</v>
      </c>
      <c r="AD1389">
        <f>ROUND(IF(Table1_1[[#This Row],[Total_Purchases]]=0,0,(Table1_1[[#This Row],[Total_Spend]]*(Table1_1[[#This Row],[NumWebPurchases]]/Table1_1[[#This Row],[Total_Purchases]]))),2)</f>
        <v>0</v>
      </c>
      <c r="AE1389">
        <f>ROUND(IF(Table1_1[[#This Row],[Total_Purchases]]=0,0,(Table1_1[[#This Row],[Total_Spend]]*(Table1_1[[#This Row],[NumStorePurchases]]/Table1_1[[#This Row],[Total_Purchases]]))),2)</f>
        <v>0</v>
      </c>
      <c r="AF1389">
        <f>ROUND(IF(Table1_1[[#This Row],[Total_Purchases]]=0,0,(Table1_1[[#This Row],[Total_Spend]]*(Table1_1[[#This Row],[NumCatalogPurchases]]/Table1_1[[#This Row],[Total_Purchases]]))),2)</f>
        <v>0</v>
      </c>
      <c r="AG13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89" s="6">
        <f ca="1">YEAR(TODAY())-B1389</f>
        <v>55</v>
      </c>
      <c r="AI13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89" t="s">
        <v>30</v>
      </c>
    </row>
    <row r="1390" spans="1:36" x14ac:dyDescent="0.3">
      <c r="A1390">
        <v>6864</v>
      </c>
      <c r="B1390">
        <v>1989</v>
      </c>
      <c r="C1390" t="s">
        <v>41</v>
      </c>
      <c r="D1390" t="s">
        <v>29</v>
      </c>
      <c r="E1390">
        <v>10979</v>
      </c>
      <c r="F1390">
        <v>0</v>
      </c>
      <c r="G1390">
        <v>0</v>
      </c>
      <c r="H1390" s="2" t="str">
        <f ca="1">TEXT(Table1_1[[#This Row],[Dt_Customer]],"yyyy-mm-dd")</f>
        <v>2014-05-22</v>
      </c>
      <c r="I1390">
        <v>34</v>
      </c>
      <c r="J1390">
        <v>8</v>
      </c>
      <c r="K1390">
        <v>4</v>
      </c>
      <c r="L1390">
        <v>10</v>
      </c>
      <c r="M1390">
        <v>2</v>
      </c>
      <c r="N1390">
        <v>2</v>
      </c>
      <c r="O1390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1390">
        <f>Table1_1[[#This Row],[NumWebPurchases]]+Table1_1[[#This Row],[NumCatalogPurchases]]+Table1_1[[#This Row],[NumStorePurchases]]</f>
        <v>6</v>
      </c>
      <c r="AD1390">
        <f>ROUND(IF(Table1_1[[#This Row],[Total_Purchases]]=0,0,(Table1_1[[#This Row],[Total_Spend]]*(Table1_1[[#This Row],[NumWebPurchases]]/Table1_1[[#This Row],[Total_Purchases]]))),2)</f>
        <v>15</v>
      </c>
      <c r="AE1390">
        <f>ROUND(IF(Table1_1[[#This Row],[Total_Purchases]]=0,0,(Table1_1[[#This Row],[Total_Spend]]*(Table1_1[[#This Row],[NumStorePurchases]]/Table1_1[[#This Row],[Total_Purchases]]))),2)</f>
        <v>15</v>
      </c>
      <c r="AF1390">
        <f>ROUND(IF(Table1_1[[#This Row],[Total_Purchases]]=0,0,(Table1_1[[#This Row],[Total_Spend]]*(Table1_1[[#This Row],[NumCatalogPurchases]]/Table1_1[[#This Row],[Total_Purchases]]))),2)</f>
        <v>0</v>
      </c>
      <c r="AG13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90" s="6">
        <f ca="1">YEAR(TODAY())-B1390</f>
        <v>37</v>
      </c>
      <c r="AI13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90" t="s">
        <v>36</v>
      </c>
    </row>
    <row r="1391" spans="1:36" x14ac:dyDescent="0.3">
      <c r="A1391">
        <v>6866</v>
      </c>
      <c r="B1391">
        <v>1969</v>
      </c>
      <c r="C1391" t="s">
        <v>41</v>
      </c>
      <c r="D1391" t="s">
        <v>35</v>
      </c>
      <c r="E1391">
        <v>35924</v>
      </c>
      <c r="F1391">
        <v>1</v>
      </c>
      <c r="G1391">
        <v>1</v>
      </c>
      <c r="H1391" s="2" t="str">
        <f ca="1">TEXT(Table1_1[[#This Row],[Dt_Customer]],"yyyy-mm-dd")</f>
        <v>2014-03-23</v>
      </c>
      <c r="I1391">
        <v>56</v>
      </c>
      <c r="J1391">
        <v>8</v>
      </c>
      <c r="K1391">
        <v>0</v>
      </c>
      <c r="L1391">
        <v>14</v>
      </c>
      <c r="M1391">
        <v>2</v>
      </c>
      <c r="N1391">
        <v>3</v>
      </c>
      <c r="O1391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391">
        <f>Table1_1[[#This Row],[NumWebPurchases]]+Table1_1[[#This Row],[NumCatalogPurchases]]+Table1_1[[#This Row],[NumStorePurchases]]</f>
        <v>4</v>
      </c>
      <c r="AD1391">
        <f>ROUND(IF(Table1_1[[#This Row],[Total_Purchases]]=0,0,(Table1_1[[#This Row],[Total_Spend]]*(Table1_1[[#This Row],[NumWebPurchases]]/Table1_1[[#This Row],[Total_Purchases]]))),2)</f>
        <v>8.5</v>
      </c>
      <c r="AE1391">
        <f>ROUND(IF(Table1_1[[#This Row],[Total_Purchases]]=0,0,(Table1_1[[#This Row],[Total_Spend]]*(Table1_1[[#This Row],[NumStorePurchases]]/Table1_1[[#This Row],[Total_Purchases]]))),2)</f>
        <v>25.5</v>
      </c>
      <c r="AF1391">
        <f>ROUND(IF(Table1_1[[#This Row],[Total_Purchases]]=0,0,(Table1_1[[#This Row],[Total_Spend]]*(Table1_1[[#This Row],[NumCatalogPurchases]]/Table1_1[[#This Row],[Total_Purchases]]))),2)</f>
        <v>0</v>
      </c>
      <c r="AG13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91" s="6">
        <f ca="1">YEAR(TODAY())-B1391</f>
        <v>57</v>
      </c>
      <c r="AI13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91" t="s">
        <v>43</v>
      </c>
    </row>
    <row r="1392" spans="1:36" x14ac:dyDescent="0.3">
      <c r="A1392">
        <v>6870</v>
      </c>
      <c r="B1392">
        <v>1959</v>
      </c>
      <c r="C1392" t="s">
        <v>37</v>
      </c>
      <c r="D1392" t="s">
        <v>29</v>
      </c>
      <c r="E1392">
        <v>68805</v>
      </c>
      <c r="F1392">
        <v>0</v>
      </c>
      <c r="G1392">
        <v>1</v>
      </c>
      <c r="H1392" s="2" t="str">
        <f ca="1">TEXT(Table1_1[[#This Row],[Dt_Customer]],"yyyy-mm-dd")</f>
        <v>2013-09-17</v>
      </c>
      <c r="I1392">
        <v>73</v>
      </c>
      <c r="J1392">
        <v>182</v>
      </c>
      <c r="K1392">
        <v>2</v>
      </c>
      <c r="L1392">
        <v>49</v>
      </c>
      <c r="M1392">
        <v>17</v>
      </c>
      <c r="N1392">
        <v>13</v>
      </c>
      <c r="O139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f>Table1_1[[#This Row],[MntWines]]+Table1_1[[#This Row],[MntFruits]]+Table1_1[[#This Row],[MntMeatProducts]]+Table1_1[[#This Row],[MntFishProducts]]+Table1_1[[#This Row],[MntSweetProducts]]+Table1_1[[#This Row],[MntGoldProds]]</f>
        <v>283</v>
      </c>
      <c r="AC1392">
        <f>Table1_1[[#This Row],[NumWebPurchases]]+Table1_1[[#This Row],[NumCatalogPurchases]]+Table1_1[[#This Row],[NumStorePurchases]]</f>
        <v>11</v>
      </c>
      <c r="AD1392">
        <f>ROUND(IF(Table1_1[[#This Row],[Total_Purchases]]=0,0,(Table1_1[[#This Row],[Total_Spend]]*(Table1_1[[#This Row],[NumWebPurchases]]/Table1_1[[#This Row],[Total_Purchases]]))),2)</f>
        <v>77.180000000000007</v>
      </c>
      <c r="AE1392">
        <f>ROUND(IF(Table1_1[[#This Row],[Total_Purchases]]=0,0,(Table1_1[[#This Row],[Total_Spend]]*(Table1_1[[#This Row],[NumStorePurchases]]/Table1_1[[#This Row],[Total_Purchases]]))),2)</f>
        <v>180.09</v>
      </c>
      <c r="AF1392">
        <f>ROUND(IF(Table1_1[[#This Row],[Total_Purchases]]=0,0,(Table1_1[[#This Row],[Total_Spend]]*(Table1_1[[#This Row],[NumCatalogPurchases]]/Table1_1[[#This Row],[Total_Purchases]]))),2)</f>
        <v>25.73</v>
      </c>
      <c r="AG13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92" s="6">
        <f ca="1">YEAR(TODAY())-B1392</f>
        <v>67</v>
      </c>
      <c r="AI13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92" t="s">
        <v>30</v>
      </c>
    </row>
    <row r="1393" spans="1:36" x14ac:dyDescent="0.3">
      <c r="A1393">
        <v>6872</v>
      </c>
      <c r="B1393">
        <v>1974</v>
      </c>
      <c r="C1393" t="s">
        <v>37</v>
      </c>
      <c r="D1393" t="s">
        <v>33</v>
      </c>
      <c r="E1393">
        <v>65352</v>
      </c>
      <c r="F1393">
        <v>0</v>
      </c>
      <c r="G1393">
        <v>1</v>
      </c>
      <c r="H1393" s="2" t="str">
        <f ca="1">TEXT(Table1_1[[#This Row],[Dt_Customer]],"yyyy-mm-dd")</f>
        <v>2013-08-21</v>
      </c>
      <c r="I1393">
        <v>43</v>
      </c>
      <c r="J1393">
        <v>284</v>
      </c>
      <c r="K1393">
        <v>3</v>
      </c>
      <c r="L1393">
        <v>84</v>
      </c>
      <c r="M1393">
        <v>4</v>
      </c>
      <c r="N1393">
        <v>7</v>
      </c>
      <c r="O1393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f>Table1_1[[#This Row],[MntWines]]+Table1_1[[#This Row],[MntFruits]]+Table1_1[[#This Row],[MntMeatProducts]]+Table1_1[[#This Row],[MntFishProducts]]+Table1_1[[#This Row],[MntSweetProducts]]+Table1_1[[#This Row],[MntGoldProds]]</f>
        <v>405</v>
      </c>
      <c r="AC1393">
        <f>Table1_1[[#This Row],[NumWebPurchases]]+Table1_1[[#This Row],[NumCatalogPurchases]]+Table1_1[[#This Row],[NumStorePurchases]]</f>
        <v>14</v>
      </c>
      <c r="AD1393">
        <f>ROUND(IF(Table1_1[[#This Row],[Total_Purchases]]=0,0,(Table1_1[[#This Row],[Total_Spend]]*(Table1_1[[#This Row],[NumWebPurchases]]/Table1_1[[#This Row],[Total_Purchases]]))),2)</f>
        <v>115.71</v>
      </c>
      <c r="AE1393">
        <f>ROUND(IF(Table1_1[[#This Row],[Total_Purchases]]=0,0,(Table1_1[[#This Row],[Total_Spend]]*(Table1_1[[#This Row],[NumStorePurchases]]/Table1_1[[#This Row],[Total_Purchases]]))),2)</f>
        <v>231.43</v>
      </c>
      <c r="AF1393">
        <f>ROUND(IF(Table1_1[[#This Row],[Total_Purchases]]=0,0,(Table1_1[[#This Row],[Total_Spend]]*(Table1_1[[#This Row],[NumCatalogPurchases]]/Table1_1[[#This Row],[Total_Purchases]]))),2)</f>
        <v>57.86</v>
      </c>
      <c r="AG13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93" s="6">
        <f ca="1">YEAR(TODAY())-B1393</f>
        <v>52</v>
      </c>
      <c r="AI13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93" t="s">
        <v>43</v>
      </c>
    </row>
    <row r="1394" spans="1:36" x14ac:dyDescent="0.3">
      <c r="A1394">
        <v>6875</v>
      </c>
      <c r="B1394">
        <v>1965</v>
      </c>
      <c r="C1394" t="s">
        <v>37</v>
      </c>
      <c r="D1394" t="s">
        <v>35</v>
      </c>
      <c r="E1394">
        <v>32727</v>
      </c>
      <c r="F1394">
        <v>0</v>
      </c>
      <c r="G1394">
        <v>0</v>
      </c>
      <c r="H1394" s="2" t="str">
        <f ca="1">TEXT(Table1_1[[#This Row],[Dt_Customer]],"yyyy-mm-dd")</f>
        <v>2012-08-28</v>
      </c>
      <c r="I1394">
        <v>38</v>
      </c>
      <c r="J1394">
        <v>167</v>
      </c>
      <c r="K1394">
        <v>13</v>
      </c>
      <c r="L1394">
        <v>180</v>
      </c>
      <c r="M1394">
        <v>86</v>
      </c>
      <c r="N1394">
        <v>13</v>
      </c>
      <c r="O1394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f>Table1_1[[#This Row],[MntWines]]+Table1_1[[#This Row],[MntFruits]]+Table1_1[[#This Row],[MntMeatProducts]]+Table1_1[[#This Row],[MntFishProducts]]+Table1_1[[#This Row],[MntSweetProducts]]+Table1_1[[#This Row],[MntGoldProds]]</f>
        <v>529</v>
      </c>
      <c r="AC1394">
        <f>Table1_1[[#This Row],[NumWebPurchases]]+Table1_1[[#This Row],[NumCatalogPurchases]]+Table1_1[[#This Row],[NumStorePurchases]]</f>
        <v>15</v>
      </c>
      <c r="AD1394">
        <f>ROUND(IF(Table1_1[[#This Row],[Total_Purchases]]=0,0,(Table1_1[[#This Row],[Total_Spend]]*(Table1_1[[#This Row],[NumWebPurchases]]/Table1_1[[#This Row],[Total_Purchases]]))),2)</f>
        <v>246.87</v>
      </c>
      <c r="AE1394">
        <f>ROUND(IF(Table1_1[[#This Row],[Total_Purchases]]=0,0,(Table1_1[[#This Row],[Total_Spend]]*(Table1_1[[#This Row],[NumStorePurchases]]/Table1_1[[#This Row],[Total_Purchases]]))),2)</f>
        <v>176.33</v>
      </c>
      <c r="AF1394">
        <f>ROUND(IF(Table1_1[[#This Row],[Total_Purchases]]=0,0,(Table1_1[[#This Row],[Total_Spend]]*(Table1_1[[#This Row],[NumCatalogPurchases]]/Table1_1[[#This Row],[Total_Purchases]]))),2)</f>
        <v>105.8</v>
      </c>
      <c r="AG13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94" s="6">
        <f ca="1">YEAR(TODAY())-B1394</f>
        <v>61</v>
      </c>
      <c r="AI13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94" t="s">
        <v>32</v>
      </c>
    </row>
    <row r="1395" spans="1:36" x14ac:dyDescent="0.3">
      <c r="A1395">
        <v>6878</v>
      </c>
      <c r="B1395">
        <v>1954</v>
      </c>
      <c r="C1395" t="s">
        <v>28</v>
      </c>
      <c r="D1395" t="s">
        <v>42</v>
      </c>
      <c r="E1395">
        <v>27421</v>
      </c>
      <c r="F1395">
        <v>0</v>
      </c>
      <c r="G1395">
        <v>0</v>
      </c>
      <c r="H1395" s="2" t="str">
        <f ca="1">TEXT(Table1_1[[#This Row],[Dt_Customer]],"yyyy-mm-dd")</f>
        <v>2012-12-12</v>
      </c>
      <c r="I1395">
        <v>14</v>
      </c>
      <c r="J1395">
        <v>43</v>
      </c>
      <c r="K1395">
        <v>12</v>
      </c>
      <c r="L1395">
        <v>96</v>
      </c>
      <c r="M1395">
        <v>78</v>
      </c>
      <c r="N1395">
        <v>40</v>
      </c>
      <c r="O1395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f>Table1_1[[#This Row],[MntWines]]+Table1_1[[#This Row],[MntFruits]]+Table1_1[[#This Row],[MntMeatProducts]]+Table1_1[[#This Row],[MntFishProducts]]+Table1_1[[#This Row],[MntSweetProducts]]+Table1_1[[#This Row],[MntGoldProds]]</f>
        <v>324</v>
      </c>
      <c r="AC1395">
        <f>Table1_1[[#This Row],[NumWebPurchases]]+Table1_1[[#This Row],[NumCatalogPurchases]]+Table1_1[[#This Row],[NumStorePurchases]]</f>
        <v>11</v>
      </c>
      <c r="AD1395">
        <f>ROUND(IF(Table1_1[[#This Row],[Total_Purchases]]=0,0,(Table1_1[[#This Row],[Total_Spend]]*(Table1_1[[#This Row],[NumWebPurchases]]/Table1_1[[#This Row],[Total_Purchases]]))),2)</f>
        <v>117.82</v>
      </c>
      <c r="AE1395">
        <f>ROUND(IF(Table1_1[[#This Row],[Total_Purchases]]=0,0,(Table1_1[[#This Row],[Total_Spend]]*(Table1_1[[#This Row],[NumStorePurchases]]/Table1_1[[#This Row],[Total_Purchases]]))),2)</f>
        <v>176.73</v>
      </c>
      <c r="AF1395">
        <f>ROUND(IF(Table1_1[[#This Row],[Total_Purchases]]=0,0,(Table1_1[[#This Row],[Total_Spend]]*(Table1_1[[#This Row],[NumCatalogPurchases]]/Table1_1[[#This Row],[Total_Purchases]]))),2)</f>
        <v>29.45</v>
      </c>
      <c r="AG13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95" s="6">
        <f ca="1">YEAR(TODAY())-B1395</f>
        <v>72</v>
      </c>
      <c r="AI13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395" t="s">
        <v>30</v>
      </c>
    </row>
    <row r="1396" spans="1:36" x14ac:dyDescent="0.3">
      <c r="A1396">
        <v>6885</v>
      </c>
      <c r="B1396">
        <v>1977</v>
      </c>
      <c r="C1396" t="s">
        <v>28</v>
      </c>
      <c r="D1396" t="s">
        <v>29</v>
      </c>
      <c r="E1396">
        <v>32952</v>
      </c>
      <c r="F1396">
        <v>1</v>
      </c>
      <c r="G1396">
        <v>0</v>
      </c>
      <c r="H1396" s="2" t="str">
        <f ca="1">TEXT(Table1_1[[#This Row],[Dt_Customer]],"yyyy-mm-dd")</f>
        <v>2013-12-01</v>
      </c>
      <c r="I1396">
        <v>36</v>
      </c>
      <c r="J1396">
        <v>38</v>
      </c>
      <c r="K1396">
        <v>0</v>
      </c>
      <c r="L1396">
        <v>12</v>
      </c>
      <c r="M1396">
        <v>3</v>
      </c>
      <c r="N1396">
        <v>1</v>
      </c>
      <c r="O1396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396">
        <f>Table1_1[[#This Row],[NumWebPurchases]]+Table1_1[[#This Row],[NumCatalogPurchases]]+Table1_1[[#This Row],[NumStorePurchases]]</f>
        <v>5</v>
      </c>
      <c r="AD1396">
        <f>ROUND(IF(Table1_1[[#This Row],[Total_Purchases]]=0,0,(Table1_1[[#This Row],[Total_Spend]]*(Table1_1[[#This Row],[NumWebPurchases]]/Table1_1[[#This Row],[Total_Purchases]]))),2)</f>
        <v>22</v>
      </c>
      <c r="AE1396">
        <f>ROUND(IF(Table1_1[[#This Row],[Total_Purchases]]=0,0,(Table1_1[[#This Row],[Total_Spend]]*(Table1_1[[#This Row],[NumStorePurchases]]/Table1_1[[#This Row],[Total_Purchases]]))),2)</f>
        <v>33</v>
      </c>
      <c r="AF1396">
        <f>ROUND(IF(Table1_1[[#This Row],[Total_Purchases]]=0,0,(Table1_1[[#This Row],[Total_Spend]]*(Table1_1[[#This Row],[NumCatalogPurchases]]/Table1_1[[#This Row],[Total_Purchases]]))),2)</f>
        <v>0</v>
      </c>
      <c r="AG13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396" s="6">
        <f ca="1">YEAR(TODAY())-B1396</f>
        <v>49</v>
      </c>
      <c r="AI13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396" t="s">
        <v>32</v>
      </c>
    </row>
    <row r="1397" spans="1:36" x14ac:dyDescent="0.3">
      <c r="A1397">
        <v>6887</v>
      </c>
      <c r="B1397">
        <v>1967</v>
      </c>
      <c r="C1397" t="s">
        <v>28</v>
      </c>
      <c r="D1397" t="s">
        <v>31</v>
      </c>
      <c r="E1397">
        <v>79146</v>
      </c>
      <c r="F1397">
        <v>1</v>
      </c>
      <c r="G1397">
        <v>1</v>
      </c>
      <c r="H1397" s="2" t="str">
        <f ca="1">TEXT(Table1_1[[#This Row],[Dt_Customer]],"yyyy-mm-dd")</f>
        <v>2014-04-24</v>
      </c>
      <c r="I1397">
        <v>33</v>
      </c>
      <c r="J1397">
        <v>245</v>
      </c>
      <c r="K1397">
        <v>16</v>
      </c>
      <c r="L1397">
        <v>223</v>
      </c>
      <c r="M1397">
        <v>21</v>
      </c>
      <c r="N1397">
        <v>43</v>
      </c>
      <c r="O1397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f>Table1_1[[#This Row],[MntWines]]+Table1_1[[#This Row],[MntFruits]]+Table1_1[[#This Row],[MntMeatProducts]]+Table1_1[[#This Row],[MntFishProducts]]+Table1_1[[#This Row],[MntSweetProducts]]+Table1_1[[#This Row],[MntGoldProds]]</f>
        <v>564</v>
      </c>
      <c r="AC1397">
        <f>Table1_1[[#This Row],[NumWebPurchases]]+Table1_1[[#This Row],[NumCatalogPurchases]]+Table1_1[[#This Row],[NumStorePurchases]]</f>
        <v>17</v>
      </c>
      <c r="AD1397">
        <f>ROUND(IF(Table1_1[[#This Row],[Total_Purchases]]=0,0,(Table1_1[[#This Row],[Total_Spend]]*(Table1_1[[#This Row],[NumWebPurchases]]/Table1_1[[#This Row],[Total_Purchases]]))),2)</f>
        <v>265.41000000000003</v>
      </c>
      <c r="AE1397">
        <f>ROUND(IF(Table1_1[[#This Row],[Total_Purchases]]=0,0,(Table1_1[[#This Row],[Total_Spend]]*(Table1_1[[#This Row],[NumStorePurchases]]/Table1_1[[#This Row],[Total_Purchases]]))),2)</f>
        <v>265.41000000000003</v>
      </c>
      <c r="AF1397">
        <f>ROUND(IF(Table1_1[[#This Row],[Total_Purchases]]=0,0,(Table1_1[[#This Row],[Total_Spend]]*(Table1_1[[#This Row],[NumCatalogPurchases]]/Table1_1[[#This Row],[Total_Purchases]]))),2)</f>
        <v>33.18</v>
      </c>
      <c r="AG13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97" s="6">
        <f ca="1">YEAR(TODAY())-B1397</f>
        <v>59</v>
      </c>
      <c r="AI13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97" t="s">
        <v>39</v>
      </c>
    </row>
    <row r="1398" spans="1:36" x14ac:dyDescent="0.3">
      <c r="A1398">
        <v>6892</v>
      </c>
      <c r="B1398">
        <v>1968</v>
      </c>
      <c r="C1398" t="s">
        <v>28</v>
      </c>
      <c r="D1398" t="s">
        <v>29</v>
      </c>
      <c r="E1398">
        <v>61671</v>
      </c>
      <c r="F1398">
        <v>0</v>
      </c>
      <c r="G1398">
        <v>1</v>
      </c>
      <c r="H1398" s="2" t="str">
        <f ca="1">TEXT(Table1_1[[#This Row],[Dt_Customer]],"yyyy-mm-dd")</f>
        <v>2014-06-03</v>
      </c>
      <c r="I1398">
        <v>23</v>
      </c>
      <c r="J1398">
        <v>641</v>
      </c>
      <c r="K1398">
        <v>7</v>
      </c>
      <c r="L1398">
        <v>56</v>
      </c>
      <c r="M1398">
        <v>0</v>
      </c>
      <c r="N1398">
        <v>0</v>
      </c>
      <c r="O1398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f>Table1_1[[#This Row],[MntWines]]+Table1_1[[#This Row],[MntFruits]]+Table1_1[[#This Row],[MntMeatProducts]]+Table1_1[[#This Row],[MntFishProducts]]+Table1_1[[#This Row],[MntSweetProducts]]+Table1_1[[#This Row],[MntGoldProds]]</f>
        <v>732</v>
      </c>
      <c r="AC1398">
        <f>Table1_1[[#This Row],[NumWebPurchases]]+Table1_1[[#This Row],[NumCatalogPurchases]]+Table1_1[[#This Row],[NumStorePurchases]]</f>
        <v>20</v>
      </c>
      <c r="AD1398">
        <f>ROUND(IF(Table1_1[[#This Row],[Total_Purchases]]=0,0,(Table1_1[[#This Row],[Total_Spend]]*(Table1_1[[#This Row],[NumWebPurchases]]/Table1_1[[#This Row],[Total_Purchases]]))),2)</f>
        <v>366</v>
      </c>
      <c r="AE1398">
        <f>ROUND(IF(Table1_1[[#This Row],[Total_Purchases]]=0,0,(Table1_1[[#This Row],[Total_Spend]]*(Table1_1[[#This Row],[NumStorePurchases]]/Table1_1[[#This Row],[Total_Purchases]]))),2)</f>
        <v>219.6</v>
      </c>
      <c r="AF1398">
        <f>ROUND(IF(Table1_1[[#This Row],[Total_Purchases]]=0,0,(Table1_1[[#This Row],[Total_Spend]]*(Table1_1[[#This Row],[NumCatalogPurchases]]/Table1_1[[#This Row],[Total_Purchases]]))),2)</f>
        <v>146.4</v>
      </c>
      <c r="AG13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98" s="6">
        <f ca="1">YEAR(TODAY())-B1398</f>
        <v>58</v>
      </c>
      <c r="AI13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398" t="s">
        <v>30</v>
      </c>
    </row>
    <row r="1399" spans="1:36" x14ac:dyDescent="0.3">
      <c r="A1399">
        <v>6905</v>
      </c>
      <c r="B1399">
        <v>1994</v>
      </c>
      <c r="C1399" t="s">
        <v>28</v>
      </c>
      <c r="D1399" t="s">
        <v>35</v>
      </c>
      <c r="E1399">
        <v>80685</v>
      </c>
      <c r="F1399">
        <v>0</v>
      </c>
      <c r="G1399">
        <v>0</v>
      </c>
      <c r="H1399" s="2" t="str">
        <f ca="1">TEXT(Table1_1[[#This Row],[Dt_Customer]],"yyyy-mm-dd")</f>
        <v>2012-08-22</v>
      </c>
      <c r="I1399">
        <v>55</v>
      </c>
      <c r="J1399">
        <v>241</v>
      </c>
      <c r="K1399">
        <v>45</v>
      </c>
      <c r="L1399">
        <v>604</v>
      </c>
      <c r="M1399">
        <v>34</v>
      </c>
      <c r="N1399">
        <v>26</v>
      </c>
      <c r="O1399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f>Table1_1[[#This Row],[MntWines]]+Table1_1[[#This Row],[MntFruits]]+Table1_1[[#This Row],[MntMeatProducts]]+Table1_1[[#This Row],[MntFishProducts]]+Table1_1[[#This Row],[MntSweetProducts]]+Table1_1[[#This Row],[MntGoldProds]]</f>
        <v>1004</v>
      </c>
      <c r="AC1399">
        <f>Table1_1[[#This Row],[NumWebPurchases]]+Table1_1[[#This Row],[NumCatalogPurchases]]+Table1_1[[#This Row],[NumStorePurchases]]</f>
        <v>20</v>
      </c>
      <c r="AD1399">
        <f>ROUND(IF(Table1_1[[#This Row],[Total_Purchases]]=0,0,(Table1_1[[#This Row],[Total_Spend]]*(Table1_1[[#This Row],[NumWebPurchases]]/Table1_1[[#This Row],[Total_Purchases]]))),2)</f>
        <v>301.2</v>
      </c>
      <c r="AE1399">
        <f>ROUND(IF(Table1_1[[#This Row],[Total_Purchases]]=0,0,(Table1_1[[#This Row],[Total_Spend]]*(Table1_1[[#This Row],[NumStorePurchases]]/Table1_1[[#This Row],[Total_Purchases]]))),2)</f>
        <v>502</v>
      </c>
      <c r="AF1399">
        <f>ROUND(IF(Table1_1[[#This Row],[Total_Purchases]]=0,0,(Table1_1[[#This Row],[Total_Spend]]*(Table1_1[[#This Row],[NumCatalogPurchases]]/Table1_1[[#This Row],[Total_Purchases]]))),2)</f>
        <v>200.8</v>
      </c>
      <c r="AG13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399" s="6">
        <f ca="1">YEAR(TODAY())-B1399</f>
        <v>32</v>
      </c>
      <c r="AI13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399" t="s">
        <v>30</v>
      </c>
    </row>
    <row r="1400" spans="1:36" x14ac:dyDescent="0.3">
      <c r="A1400">
        <v>6906</v>
      </c>
      <c r="B1400">
        <v>1953</v>
      </c>
      <c r="C1400" t="s">
        <v>41</v>
      </c>
      <c r="D1400" t="s">
        <v>42</v>
      </c>
      <c r="E1400">
        <v>84953</v>
      </c>
      <c r="F1400">
        <v>0</v>
      </c>
      <c r="G1400">
        <v>0</v>
      </c>
      <c r="H1400" s="2" t="str">
        <f ca="1">TEXT(Table1_1[[#This Row],[Dt_Customer]],"yyyy-mm-dd")</f>
        <v>2013-06-03</v>
      </c>
      <c r="I1400">
        <v>73</v>
      </c>
      <c r="J1400">
        <v>167</v>
      </c>
      <c r="K1400">
        <v>48</v>
      </c>
      <c r="L1400">
        <v>602</v>
      </c>
      <c r="M1400">
        <v>63</v>
      </c>
      <c r="N1400">
        <v>72</v>
      </c>
      <c r="O1400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1</v>
      </c>
      <c r="AA1400">
        <v>0</v>
      </c>
      <c r="AB1400">
        <f>Table1_1[[#This Row],[MntWines]]+Table1_1[[#This Row],[MntFruits]]+Table1_1[[#This Row],[MntMeatProducts]]+Table1_1[[#This Row],[MntFishProducts]]+Table1_1[[#This Row],[MntSweetProducts]]+Table1_1[[#This Row],[MntGoldProds]]</f>
        <v>1024</v>
      </c>
      <c r="AC1400">
        <f>Table1_1[[#This Row],[NumWebPurchases]]+Table1_1[[#This Row],[NumCatalogPurchases]]+Table1_1[[#This Row],[NumStorePurchases]]</f>
        <v>17</v>
      </c>
      <c r="AD1400">
        <f>ROUND(IF(Table1_1[[#This Row],[Total_Purchases]]=0,0,(Table1_1[[#This Row],[Total_Spend]]*(Table1_1[[#This Row],[NumWebPurchases]]/Table1_1[[#This Row],[Total_Purchases]]))),2)</f>
        <v>180.71</v>
      </c>
      <c r="AE1400">
        <f>ROUND(IF(Table1_1[[#This Row],[Total_Purchases]]=0,0,(Table1_1[[#This Row],[Total_Spend]]*(Table1_1[[#This Row],[NumStorePurchases]]/Table1_1[[#This Row],[Total_Purchases]]))),2)</f>
        <v>240.94</v>
      </c>
      <c r="AF1400">
        <f>ROUND(IF(Table1_1[[#This Row],[Total_Purchases]]=0,0,(Table1_1[[#This Row],[Total_Spend]]*(Table1_1[[#This Row],[NumCatalogPurchases]]/Table1_1[[#This Row],[Total_Purchases]]))),2)</f>
        <v>602.35</v>
      </c>
      <c r="AG14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00" s="6">
        <f ca="1">YEAR(TODAY())-B1400</f>
        <v>73</v>
      </c>
      <c r="AI14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00" t="s">
        <v>30</v>
      </c>
    </row>
    <row r="1401" spans="1:36" x14ac:dyDescent="0.3">
      <c r="A1401">
        <v>6912</v>
      </c>
      <c r="B1401">
        <v>1967</v>
      </c>
      <c r="C1401" t="s">
        <v>37</v>
      </c>
      <c r="D1401" t="s">
        <v>33</v>
      </c>
      <c r="E1401">
        <v>63246</v>
      </c>
      <c r="F1401">
        <v>0</v>
      </c>
      <c r="G1401">
        <v>2</v>
      </c>
      <c r="H1401" s="2" t="str">
        <f ca="1">TEXT(Table1_1[[#This Row],[Dt_Customer]],"yyyy-mm-dd")</f>
        <v>2013-08-20</v>
      </c>
      <c r="I1401">
        <v>60</v>
      </c>
      <c r="J1401">
        <v>593</v>
      </c>
      <c r="K1401">
        <v>30</v>
      </c>
      <c r="L1401">
        <v>91</v>
      </c>
      <c r="M1401">
        <v>29</v>
      </c>
      <c r="N1401">
        <v>22</v>
      </c>
      <c r="O1401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f>Table1_1[[#This Row],[MntWines]]+Table1_1[[#This Row],[MntFruits]]+Table1_1[[#This Row],[MntMeatProducts]]+Table1_1[[#This Row],[MntFishProducts]]+Table1_1[[#This Row],[MntSweetProducts]]+Table1_1[[#This Row],[MntGoldProds]]</f>
        <v>772</v>
      </c>
      <c r="AC1401">
        <f>Table1_1[[#This Row],[NumWebPurchases]]+Table1_1[[#This Row],[NumCatalogPurchases]]+Table1_1[[#This Row],[NumStorePurchases]]</f>
        <v>21</v>
      </c>
      <c r="AD1401">
        <f>ROUND(IF(Table1_1[[#This Row],[Total_Purchases]]=0,0,(Table1_1[[#This Row],[Total_Spend]]*(Table1_1[[#This Row],[NumWebPurchases]]/Table1_1[[#This Row],[Total_Purchases]]))),2)</f>
        <v>220.57</v>
      </c>
      <c r="AE1401">
        <f>ROUND(IF(Table1_1[[#This Row],[Total_Purchases]]=0,0,(Table1_1[[#This Row],[Total_Spend]]*(Table1_1[[#This Row],[NumStorePurchases]]/Table1_1[[#This Row],[Total_Purchases]]))),2)</f>
        <v>441.14</v>
      </c>
      <c r="AF1401">
        <f>ROUND(IF(Table1_1[[#This Row],[Total_Purchases]]=0,0,(Table1_1[[#This Row],[Total_Spend]]*(Table1_1[[#This Row],[NumCatalogPurchases]]/Table1_1[[#This Row],[Total_Purchases]]))),2)</f>
        <v>110.29</v>
      </c>
      <c r="AG14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01" s="6">
        <f ca="1">YEAR(TODAY())-B1401</f>
        <v>59</v>
      </c>
      <c r="AI14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01" t="s">
        <v>30</v>
      </c>
    </row>
    <row r="1402" spans="1:36" x14ac:dyDescent="0.3">
      <c r="A1402">
        <v>6918</v>
      </c>
      <c r="B1402">
        <v>1989</v>
      </c>
      <c r="C1402" t="s">
        <v>28</v>
      </c>
      <c r="D1402" t="s">
        <v>33</v>
      </c>
      <c r="E1402">
        <v>28691</v>
      </c>
      <c r="F1402">
        <v>1</v>
      </c>
      <c r="G1402">
        <v>0</v>
      </c>
      <c r="H1402" s="2" t="str">
        <f ca="1">TEXT(Table1_1[[#This Row],[Dt_Customer]],"yyyy-mm-dd")</f>
        <v>2013-07-04</v>
      </c>
      <c r="I1402">
        <v>56</v>
      </c>
      <c r="J1402">
        <v>5</v>
      </c>
      <c r="K1402">
        <v>4</v>
      </c>
      <c r="L1402">
        <v>13</v>
      </c>
      <c r="M1402">
        <v>8</v>
      </c>
      <c r="N1402">
        <v>0</v>
      </c>
      <c r="O140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402">
        <f>Table1_1[[#This Row],[NumWebPurchases]]+Table1_1[[#This Row],[NumCatalogPurchases]]+Table1_1[[#This Row],[NumStorePurchases]]</f>
        <v>4</v>
      </c>
      <c r="AD1402">
        <f>ROUND(IF(Table1_1[[#This Row],[Total_Purchases]]=0,0,(Table1_1[[#This Row],[Total_Spend]]*(Table1_1[[#This Row],[NumWebPurchases]]/Table1_1[[#This Row],[Total_Purchases]]))),2)</f>
        <v>8.5</v>
      </c>
      <c r="AE1402">
        <f>ROUND(IF(Table1_1[[#This Row],[Total_Purchases]]=0,0,(Table1_1[[#This Row],[Total_Spend]]*(Table1_1[[#This Row],[NumStorePurchases]]/Table1_1[[#This Row],[Total_Purchases]]))),2)</f>
        <v>25.5</v>
      </c>
      <c r="AF1402">
        <f>ROUND(IF(Table1_1[[#This Row],[Total_Purchases]]=0,0,(Table1_1[[#This Row],[Total_Spend]]*(Table1_1[[#This Row],[NumCatalogPurchases]]/Table1_1[[#This Row],[Total_Purchases]]))),2)</f>
        <v>0</v>
      </c>
      <c r="AG14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02" s="6">
        <f ca="1">YEAR(TODAY())-B1402</f>
        <v>37</v>
      </c>
      <c r="AI14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402" t="s">
        <v>30</v>
      </c>
    </row>
    <row r="1403" spans="1:36" x14ac:dyDescent="0.3">
      <c r="A1403">
        <v>6919</v>
      </c>
      <c r="B1403">
        <v>1978</v>
      </c>
      <c r="C1403" t="s">
        <v>38</v>
      </c>
      <c r="D1403" t="s">
        <v>33</v>
      </c>
      <c r="E1403">
        <v>26224</v>
      </c>
      <c r="F1403">
        <v>1</v>
      </c>
      <c r="G1403">
        <v>0</v>
      </c>
      <c r="H1403" s="2" t="str">
        <f ca="1">TEXT(Table1_1[[#This Row],[Dt_Customer]],"yyyy-mm-dd")</f>
        <v>2013-06-04</v>
      </c>
      <c r="I1403">
        <v>39</v>
      </c>
      <c r="J1403">
        <v>4</v>
      </c>
      <c r="K1403">
        <v>7</v>
      </c>
      <c r="L1403">
        <v>15</v>
      </c>
      <c r="M1403">
        <v>13</v>
      </c>
      <c r="N1403">
        <v>9</v>
      </c>
      <c r="O1403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403">
        <f>Table1_1[[#This Row],[NumWebPurchases]]+Table1_1[[#This Row],[NumCatalogPurchases]]+Table1_1[[#This Row],[NumStorePurchases]]</f>
        <v>6</v>
      </c>
      <c r="AD1403">
        <f>ROUND(IF(Table1_1[[#This Row],[Total_Purchases]]=0,0,(Table1_1[[#This Row],[Total_Spend]]*(Table1_1[[#This Row],[NumWebPurchases]]/Table1_1[[#This Row],[Total_Purchases]]))),2)</f>
        <v>21</v>
      </c>
      <c r="AE1403">
        <f>ROUND(IF(Table1_1[[#This Row],[Total_Purchases]]=0,0,(Table1_1[[#This Row],[Total_Spend]]*(Table1_1[[#This Row],[NumStorePurchases]]/Table1_1[[#This Row],[Total_Purchases]]))),2)</f>
        <v>31.5</v>
      </c>
      <c r="AF1403">
        <f>ROUND(IF(Table1_1[[#This Row],[Total_Purchases]]=0,0,(Table1_1[[#This Row],[Total_Spend]]*(Table1_1[[#This Row],[NumCatalogPurchases]]/Table1_1[[#This Row],[Total_Purchases]]))),2)</f>
        <v>10.5</v>
      </c>
      <c r="AG14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03" s="6">
        <f ca="1">YEAR(TODAY())-B1403</f>
        <v>48</v>
      </c>
      <c r="AI14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03" t="s">
        <v>30</v>
      </c>
    </row>
    <row r="1404" spans="1:36" x14ac:dyDescent="0.3">
      <c r="A1404">
        <v>6927</v>
      </c>
      <c r="B1404">
        <v>1968</v>
      </c>
      <c r="C1404" t="s">
        <v>37</v>
      </c>
      <c r="D1404" t="s">
        <v>33</v>
      </c>
      <c r="E1404">
        <v>44377</v>
      </c>
      <c r="F1404">
        <v>1</v>
      </c>
      <c r="G1404">
        <v>1</v>
      </c>
      <c r="H1404" s="2" t="str">
        <f ca="1">TEXT(Table1_1[[#This Row],[Dt_Customer]],"yyyy-mm-dd")</f>
        <v>2012-10-05</v>
      </c>
      <c r="I1404">
        <v>70</v>
      </c>
      <c r="J1404">
        <v>224</v>
      </c>
      <c r="K1404">
        <v>0</v>
      </c>
      <c r="L1404">
        <v>30</v>
      </c>
      <c r="M1404">
        <v>0</v>
      </c>
      <c r="N1404">
        <v>0</v>
      </c>
      <c r="O1404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f>Table1_1[[#This Row],[MntWines]]+Table1_1[[#This Row],[MntFruits]]+Table1_1[[#This Row],[MntMeatProducts]]+Table1_1[[#This Row],[MntFishProducts]]+Table1_1[[#This Row],[MntSweetProducts]]+Table1_1[[#This Row],[MntGoldProds]]</f>
        <v>264</v>
      </c>
      <c r="AC1404">
        <f>Table1_1[[#This Row],[NumWebPurchases]]+Table1_1[[#This Row],[NumCatalogPurchases]]+Table1_1[[#This Row],[NumStorePurchases]]</f>
        <v>11</v>
      </c>
      <c r="AD1404">
        <f>ROUND(IF(Table1_1[[#This Row],[Total_Purchases]]=0,0,(Table1_1[[#This Row],[Total_Spend]]*(Table1_1[[#This Row],[NumWebPurchases]]/Table1_1[[#This Row],[Total_Purchases]]))),2)</f>
        <v>120</v>
      </c>
      <c r="AE1404">
        <f>ROUND(IF(Table1_1[[#This Row],[Total_Purchases]]=0,0,(Table1_1[[#This Row],[Total_Spend]]*(Table1_1[[#This Row],[NumStorePurchases]]/Table1_1[[#This Row],[Total_Purchases]]))),2)</f>
        <v>120</v>
      </c>
      <c r="AF1404">
        <f>ROUND(IF(Table1_1[[#This Row],[Total_Purchases]]=0,0,(Table1_1[[#This Row],[Total_Spend]]*(Table1_1[[#This Row],[NumCatalogPurchases]]/Table1_1[[#This Row],[Total_Purchases]]))),2)</f>
        <v>24</v>
      </c>
      <c r="AG14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04" s="6">
        <f ca="1">YEAR(TODAY())-B1404</f>
        <v>58</v>
      </c>
      <c r="AI14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04" t="s">
        <v>43</v>
      </c>
    </row>
    <row r="1405" spans="1:36" x14ac:dyDescent="0.3">
      <c r="A1405">
        <v>6931</v>
      </c>
      <c r="B1405">
        <v>1967</v>
      </c>
      <c r="C1405" t="s">
        <v>28</v>
      </c>
      <c r="D1405" t="s">
        <v>29</v>
      </c>
      <c r="E1405">
        <v>76982</v>
      </c>
      <c r="F1405">
        <v>0</v>
      </c>
      <c r="G1405">
        <v>0</v>
      </c>
      <c r="H1405" s="2" t="str">
        <f ca="1">TEXT(Table1_1[[#This Row],[Dt_Customer]],"yyyy-mm-dd")</f>
        <v>2014-02-15</v>
      </c>
      <c r="I1405">
        <v>19</v>
      </c>
      <c r="J1405">
        <v>464</v>
      </c>
      <c r="K1405">
        <v>151</v>
      </c>
      <c r="L1405">
        <v>292</v>
      </c>
      <c r="M1405">
        <v>65</v>
      </c>
      <c r="N1405">
        <v>60</v>
      </c>
      <c r="O1405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f>Table1_1[[#This Row],[MntWines]]+Table1_1[[#This Row],[MntFruits]]+Table1_1[[#This Row],[MntMeatProducts]]+Table1_1[[#This Row],[MntFishProducts]]+Table1_1[[#This Row],[MntSweetProducts]]+Table1_1[[#This Row],[MntGoldProds]]</f>
        <v>1062</v>
      </c>
      <c r="AC1405">
        <f>Table1_1[[#This Row],[NumWebPurchases]]+Table1_1[[#This Row],[NumCatalogPurchases]]+Table1_1[[#This Row],[NumStorePurchases]]</f>
        <v>15</v>
      </c>
      <c r="AD1405">
        <f>ROUND(IF(Table1_1[[#This Row],[Total_Purchases]]=0,0,(Table1_1[[#This Row],[Total_Spend]]*(Table1_1[[#This Row],[NumWebPurchases]]/Table1_1[[#This Row],[Total_Purchases]]))),2)</f>
        <v>566.4</v>
      </c>
      <c r="AE1405">
        <f>ROUND(IF(Table1_1[[#This Row],[Total_Purchases]]=0,0,(Table1_1[[#This Row],[Total_Spend]]*(Table1_1[[#This Row],[NumStorePurchases]]/Table1_1[[#This Row],[Total_Purchases]]))),2)</f>
        <v>283.2</v>
      </c>
      <c r="AF1405">
        <f>ROUND(IF(Table1_1[[#This Row],[Total_Purchases]]=0,0,(Table1_1[[#This Row],[Total_Spend]]*(Table1_1[[#This Row],[NumCatalogPurchases]]/Table1_1[[#This Row],[Total_Purchases]]))),2)</f>
        <v>212.4</v>
      </c>
      <c r="AG14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05" s="6">
        <f ca="1">YEAR(TODAY())-B1405</f>
        <v>59</v>
      </c>
      <c r="AI14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05" t="s">
        <v>30</v>
      </c>
    </row>
    <row r="1406" spans="1:36" x14ac:dyDescent="0.3">
      <c r="A1406">
        <v>6932</v>
      </c>
      <c r="B1406">
        <v>1941</v>
      </c>
      <c r="C1406" t="s">
        <v>37</v>
      </c>
      <c r="D1406" t="s">
        <v>33</v>
      </c>
      <c r="E1406">
        <v>93027</v>
      </c>
      <c r="F1406">
        <v>0</v>
      </c>
      <c r="G1406">
        <v>0</v>
      </c>
      <c r="H1406" s="2" t="str">
        <f ca="1">TEXT(Table1_1[[#This Row],[Dt_Customer]],"yyyy-mm-dd")</f>
        <v>2013-04-13</v>
      </c>
      <c r="I1406">
        <v>77</v>
      </c>
      <c r="J1406">
        <v>1285</v>
      </c>
      <c r="K1406">
        <v>42</v>
      </c>
      <c r="L1406">
        <v>716</v>
      </c>
      <c r="M1406">
        <v>55</v>
      </c>
      <c r="N1406">
        <v>0</v>
      </c>
      <c r="O1406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f>Table1_1[[#This Row],[MntWines]]+Table1_1[[#This Row],[MntFruits]]+Table1_1[[#This Row],[MntMeatProducts]]+Table1_1[[#This Row],[MntFishProducts]]+Table1_1[[#This Row],[MntSweetProducts]]+Table1_1[[#This Row],[MntGoldProds]]</f>
        <v>2119</v>
      </c>
      <c r="AC1406">
        <f>Table1_1[[#This Row],[NumWebPurchases]]+Table1_1[[#This Row],[NumCatalogPurchases]]+Table1_1[[#This Row],[NumStorePurchases]]</f>
        <v>22</v>
      </c>
      <c r="AD1406">
        <f>ROUND(IF(Table1_1[[#This Row],[Total_Purchases]]=0,0,(Table1_1[[#This Row],[Total_Spend]]*(Table1_1[[#This Row],[NumWebPurchases]]/Table1_1[[#This Row],[Total_Purchases]]))),2)</f>
        <v>674.23</v>
      </c>
      <c r="AE1406">
        <f>ROUND(IF(Table1_1[[#This Row],[Total_Purchases]]=0,0,(Table1_1[[#This Row],[Total_Spend]]*(Table1_1[[#This Row],[NumStorePurchases]]/Table1_1[[#This Row],[Total_Purchases]]))),2)</f>
        <v>481.59</v>
      </c>
      <c r="AF1406">
        <f>ROUND(IF(Table1_1[[#This Row],[Total_Purchases]]=0,0,(Table1_1[[#This Row],[Total_Spend]]*(Table1_1[[#This Row],[NumCatalogPurchases]]/Table1_1[[#This Row],[Total_Purchases]]))),2)</f>
        <v>963.18</v>
      </c>
      <c r="AG14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06" s="6">
        <f ca="1">YEAR(TODAY())-B1406</f>
        <v>85</v>
      </c>
      <c r="AI14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06" t="s">
        <v>30</v>
      </c>
    </row>
    <row r="1407" spans="1:36" x14ac:dyDescent="0.3">
      <c r="A1407">
        <v>6935</v>
      </c>
      <c r="B1407">
        <v>1951</v>
      </c>
      <c r="C1407" t="s">
        <v>38</v>
      </c>
      <c r="D1407" t="s">
        <v>33</v>
      </c>
      <c r="E1407">
        <v>78497</v>
      </c>
      <c r="F1407">
        <v>0</v>
      </c>
      <c r="G1407">
        <v>0</v>
      </c>
      <c r="H1407" s="2" t="str">
        <f ca="1">TEXT(Table1_1[[#This Row],[Dt_Customer]],"yyyy-mm-dd")</f>
        <v>2013-12-01</v>
      </c>
      <c r="I1407">
        <v>44</v>
      </c>
      <c r="J1407">
        <v>207</v>
      </c>
      <c r="K1407">
        <v>26</v>
      </c>
      <c r="L1407">
        <v>447</v>
      </c>
      <c r="M1407">
        <v>75</v>
      </c>
      <c r="N1407">
        <v>0</v>
      </c>
      <c r="O1407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f>Table1_1[[#This Row],[MntWines]]+Table1_1[[#This Row],[MntFruits]]+Table1_1[[#This Row],[MntMeatProducts]]+Table1_1[[#This Row],[MntFishProducts]]+Table1_1[[#This Row],[MntSweetProducts]]+Table1_1[[#This Row],[MntGoldProds]]</f>
        <v>978</v>
      </c>
      <c r="AC1407">
        <f>Table1_1[[#This Row],[NumWebPurchases]]+Table1_1[[#This Row],[NumCatalogPurchases]]+Table1_1[[#This Row],[NumStorePurchases]]</f>
        <v>24</v>
      </c>
      <c r="AD1407">
        <f>ROUND(IF(Table1_1[[#This Row],[Total_Purchases]]=0,0,(Table1_1[[#This Row],[Total_Spend]]*(Table1_1[[#This Row],[NumWebPurchases]]/Table1_1[[#This Row],[Total_Purchases]]))),2)</f>
        <v>203.75</v>
      </c>
      <c r="AE1407">
        <f>ROUND(IF(Table1_1[[#This Row],[Total_Purchases]]=0,0,(Table1_1[[#This Row],[Total_Spend]]*(Table1_1[[#This Row],[NumStorePurchases]]/Table1_1[[#This Row],[Total_Purchases]]))),2)</f>
        <v>489</v>
      </c>
      <c r="AF1407">
        <f>ROUND(IF(Table1_1[[#This Row],[Total_Purchases]]=0,0,(Table1_1[[#This Row],[Total_Spend]]*(Table1_1[[#This Row],[NumCatalogPurchases]]/Table1_1[[#This Row],[Total_Purchases]]))),2)</f>
        <v>285.25</v>
      </c>
      <c r="AG14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07" s="6">
        <f ca="1">YEAR(TODAY())-B1407</f>
        <v>75</v>
      </c>
      <c r="AI14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07" t="s">
        <v>40</v>
      </c>
    </row>
    <row r="1408" spans="1:36" x14ac:dyDescent="0.3">
      <c r="A1408">
        <v>6940</v>
      </c>
      <c r="B1408">
        <v>1966</v>
      </c>
      <c r="C1408" t="s">
        <v>37</v>
      </c>
      <c r="D1408" t="s">
        <v>31</v>
      </c>
      <c r="E1408">
        <v>46734</v>
      </c>
      <c r="F1408">
        <v>1</v>
      </c>
      <c r="G1408">
        <v>2</v>
      </c>
      <c r="H1408" s="2" t="str">
        <f ca="1">TEXT(Table1_1[[#This Row],[Dt_Customer]],"yyyy-mm-dd")</f>
        <v>2013-10-21</v>
      </c>
      <c r="I1408">
        <v>86</v>
      </c>
      <c r="J1408">
        <v>100</v>
      </c>
      <c r="K1408">
        <v>1</v>
      </c>
      <c r="L1408">
        <v>39</v>
      </c>
      <c r="M1408">
        <v>6</v>
      </c>
      <c r="N1408">
        <v>1</v>
      </c>
      <c r="O1408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f>Table1_1[[#This Row],[MntWines]]+Table1_1[[#This Row],[MntFruits]]+Table1_1[[#This Row],[MntMeatProducts]]+Table1_1[[#This Row],[MntFishProducts]]+Table1_1[[#This Row],[MntSweetProducts]]+Table1_1[[#This Row],[MntGoldProds]]</f>
        <v>223</v>
      </c>
      <c r="AC1408">
        <f>Table1_1[[#This Row],[NumWebPurchases]]+Table1_1[[#This Row],[NumCatalogPurchases]]+Table1_1[[#This Row],[NumStorePurchases]]</f>
        <v>8</v>
      </c>
      <c r="AD1408">
        <f>ROUND(IF(Table1_1[[#This Row],[Total_Purchases]]=0,0,(Table1_1[[#This Row],[Total_Spend]]*(Table1_1[[#This Row],[NumWebPurchases]]/Table1_1[[#This Row],[Total_Purchases]]))),2)</f>
        <v>83.63</v>
      </c>
      <c r="AE1408">
        <f>ROUND(IF(Table1_1[[#This Row],[Total_Purchases]]=0,0,(Table1_1[[#This Row],[Total_Spend]]*(Table1_1[[#This Row],[NumStorePurchases]]/Table1_1[[#This Row],[Total_Purchases]]))),2)</f>
        <v>83.63</v>
      </c>
      <c r="AF1408">
        <f>ROUND(IF(Table1_1[[#This Row],[Total_Purchases]]=0,0,(Table1_1[[#This Row],[Total_Spend]]*(Table1_1[[#This Row],[NumCatalogPurchases]]/Table1_1[[#This Row],[Total_Purchases]]))),2)</f>
        <v>55.75</v>
      </c>
      <c r="AG14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08" s="6">
        <f ca="1">YEAR(TODAY())-B1408</f>
        <v>60</v>
      </c>
      <c r="AI14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08" t="s">
        <v>30</v>
      </c>
    </row>
    <row r="1409" spans="1:36" x14ac:dyDescent="0.3">
      <c r="A1409">
        <v>6941</v>
      </c>
      <c r="B1409">
        <v>1971</v>
      </c>
      <c r="C1409" t="s">
        <v>28</v>
      </c>
      <c r="D1409" t="s">
        <v>31</v>
      </c>
      <c r="E1409">
        <v>31632</v>
      </c>
      <c r="F1409">
        <v>0</v>
      </c>
      <c r="G1409">
        <v>0</v>
      </c>
      <c r="H1409" s="2" t="str">
        <f ca="1">TEXT(Table1_1[[#This Row],[Dt_Customer]],"yyyy-mm-dd")</f>
        <v>2013-07-14</v>
      </c>
      <c r="I1409">
        <v>92</v>
      </c>
      <c r="J1409">
        <v>17</v>
      </c>
      <c r="K1409">
        <v>8</v>
      </c>
      <c r="L1409">
        <v>12</v>
      </c>
      <c r="M1409">
        <v>11</v>
      </c>
      <c r="N1409">
        <v>15</v>
      </c>
      <c r="O1409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f>Table1_1[[#This Row],[MntWines]]+Table1_1[[#This Row],[MntFruits]]+Table1_1[[#This Row],[MntMeatProducts]]+Table1_1[[#This Row],[MntFishProducts]]+Table1_1[[#This Row],[MntSweetProducts]]+Table1_1[[#This Row],[MntGoldProds]]</f>
        <v>95</v>
      </c>
      <c r="AC1409">
        <f>Table1_1[[#This Row],[NumWebPurchases]]+Table1_1[[#This Row],[NumCatalogPurchases]]+Table1_1[[#This Row],[NumStorePurchases]]</f>
        <v>5</v>
      </c>
      <c r="AD1409">
        <f>ROUND(IF(Table1_1[[#This Row],[Total_Purchases]]=0,0,(Table1_1[[#This Row],[Total_Spend]]*(Table1_1[[#This Row],[NumWebPurchases]]/Table1_1[[#This Row],[Total_Purchases]]))),2)</f>
        <v>38</v>
      </c>
      <c r="AE1409">
        <f>ROUND(IF(Table1_1[[#This Row],[Total_Purchases]]=0,0,(Table1_1[[#This Row],[Total_Spend]]*(Table1_1[[#This Row],[NumStorePurchases]]/Table1_1[[#This Row],[Total_Purchases]]))),2)</f>
        <v>38</v>
      </c>
      <c r="AF1409">
        <f>ROUND(IF(Table1_1[[#This Row],[Total_Purchases]]=0,0,(Table1_1[[#This Row],[Total_Spend]]*(Table1_1[[#This Row],[NumCatalogPurchases]]/Table1_1[[#This Row],[Total_Purchases]]))),2)</f>
        <v>19</v>
      </c>
      <c r="AG14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09" s="6">
        <f ca="1">YEAR(TODAY())-B1409</f>
        <v>55</v>
      </c>
      <c r="AI14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09" t="s">
        <v>30</v>
      </c>
    </row>
    <row r="1410" spans="1:36" x14ac:dyDescent="0.3">
      <c r="A1410">
        <v>6945</v>
      </c>
      <c r="B1410">
        <v>1952</v>
      </c>
      <c r="C1410" t="s">
        <v>28</v>
      </c>
      <c r="D1410" t="s">
        <v>31</v>
      </c>
      <c r="E1410">
        <v>84574</v>
      </c>
      <c r="F1410">
        <v>0</v>
      </c>
      <c r="G1410">
        <v>0</v>
      </c>
      <c r="H1410" s="2" t="str">
        <f ca="1">TEXT(Table1_1[[#This Row],[Dt_Customer]],"yyyy-mm-dd")</f>
        <v>2013-06-04</v>
      </c>
      <c r="I1410">
        <v>72</v>
      </c>
      <c r="J1410">
        <v>387</v>
      </c>
      <c r="K1410">
        <v>20</v>
      </c>
      <c r="L1410">
        <v>713</v>
      </c>
      <c r="M1410">
        <v>38</v>
      </c>
      <c r="N1410">
        <v>54</v>
      </c>
      <c r="O1410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f>Table1_1[[#This Row],[MntWines]]+Table1_1[[#This Row],[MntFruits]]+Table1_1[[#This Row],[MntMeatProducts]]+Table1_1[[#This Row],[MntFishProducts]]+Table1_1[[#This Row],[MntSweetProducts]]+Table1_1[[#This Row],[MntGoldProds]]</f>
        <v>1375</v>
      </c>
      <c r="AC1410">
        <f>Table1_1[[#This Row],[NumWebPurchases]]+Table1_1[[#This Row],[NumCatalogPurchases]]+Table1_1[[#This Row],[NumStorePurchases]]</f>
        <v>31</v>
      </c>
      <c r="AD1410">
        <f>ROUND(IF(Table1_1[[#This Row],[Total_Purchases]]=0,0,(Table1_1[[#This Row],[Total_Spend]]*(Table1_1[[#This Row],[NumWebPurchases]]/Table1_1[[#This Row],[Total_Purchases]]))),2)</f>
        <v>399.19</v>
      </c>
      <c r="AE1410">
        <f>ROUND(IF(Table1_1[[#This Row],[Total_Purchases]]=0,0,(Table1_1[[#This Row],[Total_Spend]]*(Table1_1[[#This Row],[NumStorePurchases]]/Table1_1[[#This Row],[Total_Purchases]]))),2)</f>
        <v>487.9</v>
      </c>
      <c r="AF1410">
        <f>ROUND(IF(Table1_1[[#This Row],[Total_Purchases]]=0,0,(Table1_1[[#This Row],[Total_Spend]]*(Table1_1[[#This Row],[NumCatalogPurchases]]/Table1_1[[#This Row],[Total_Purchases]]))),2)</f>
        <v>487.9</v>
      </c>
      <c r="AG14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10" s="6">
        <f ca="1">YEAR(TODAY())-B1410</f>
        <v>74</v>
      </c>
      <c r="AI14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10" t="s">
        <v>30</v>
      </c>
    </row>
    <row r="1411" spans="1:36" x14ac:dyDescent="0.3">
      <c r="A1411">
        <v>6950</v>
      </c>
      <c r="B1411">
        <v>1958</v>
      </c>
      <c r="C1411" t="s">
        <v>41</v>
      </c>
      <c r="D1411" t="s">
        <v>33</v>
      </c>
      <c r="E1411">
        <v>49572</v>
      </c>
      <c r="F1411">
        <v>1</v>
      </c>
      <c r="G1411">
        <v>1</v>
      </c>
      <c r="H1411" s="2" t="str">
        <f ca="1">TEXT(Table1_1[[#This Row],[Dt_Customer]],"yyyy-mm-dd")</f>
        <v>2013-12-15</v>
      </c>
      <c r="I1411">
        <v>25</v>
      </c>
      <c r="J1411">
        <v>35</v>
      </c>
      <c r="K1411">
        <v>1</v>
      </c>
      <c r="L1411">
        <v>16</v>
      </c>
      <c r="M1411">
        <v>0</v>
      </c>
      <c r="N1411">
        <v>1</v>
      </c>
      <c r="O1411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411">
        <f>Table1_1[[#This Row],[NumWebPurchases]]+Table1_1[[#This Row],[NumCatalogPurchases]]+Table1_1[[#This Row],[NumStorePurchases]]</f>
        <v>5</v>
      </c>
      <c r="AD1411">
        <f>ROUND(IF(Table1_1[[#This Row],[Total_Purchases]]=0,0,(Table1_1[[#This Row],[Total_Spend]]*(Table1_1[[#This Row],[NumWebPurchases]]/Table1_1[[#This Row],[Total_Purchases]]))),2)</f>
        <v>21.6</v>
      </c>
      <c r="AE1411">
        <f>ROUND(IF(Table1_1[[#This Row],[Total_Purchases]]=0,0,(Table1_1[[#This Row],[Total_Spend]]*(Table1_1[[#This Row],[NumStorePurchases]]/Table1_1[[#This Row],[Total_Purchases]]))),2)</f>
        <v>32.4</v>
      </c>
      <c r="AF1411">
        <f>ROUND(IF(Table1_1[[#This Row],[Total_Purchases]]=0,0,(Table1_1[[#This Row],[Total_Spend]]*(Table1_1[[#This Row],[NumCatalogPurchases]]/Table1_1[[#This Row],[Total_Purchases]]))),2)</f>
        <v>0</v>
      </c>
      <c r="AG14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11" s="6">
        <f ca="1">YEAR(TODAY())-B1411</f>
        <v>68</v>
      </c>
      <c r="AI14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11" t="s">
        <v>32</v>
      </c>
    </row>
    <row r="1412" spans="1:36" x14ac:dyDescent="0.3">
      <c r="A1412">
        <v>6958</v>
      </c>
      <c r="B1412">
        <v>1977</v>
      </c>
      <c r="C1412" t="s">
        <v>41</v>
      </c>
      <c r="D1412" t="s">
        <v>33</v>
      </c>
      <c r="E1412">
        <v>27889</v>
      </c>
      <c r="F1412">
        <v>1</v>
      </c>
      <c r="G1412">
        <v>0</v>
      </c>
      <c r="H1412" s="2" t="str">
        <f ca="1">TEXT(Table1_1[[#This Row],[Dt_Customer]],"yyyy-mm-dd")</f>
        <v>2013-07-05</v>
      </c>
      <c r="I1412">
        <v>42</v>
      </c>
      <c r="J1412">
        <v>14</v>
      </c>
      <c r="K1412">
        <v>0</v>
      </c>
      <c r="L1412">
        <v>4</v>
      </c>
      <c r="M1412">
        <v>0</v>
      </c>
      <c r="N1412">
        <v>0</v>
      </c>
      <c r="O141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f>Table1_1[[#This Row],[MntWines]]+Table1_1[[#This Row],[MntFruits]]+Table1_1[[#This Row],[MntMeatProducts]]+Table1_1[[#This Row],[MntFishProducts]]+Table1_1[[#This Row],[MntSweetProducts]]+Table1_1[[#This Row],[MntGoldProds]]</f>
        <v>26</v>
      </c>
      <c r="AC1412">
        <f>Table1_1[[#This Row],[NumWebPurchases]]+Table1_1[[#This Row],[NumCatalogPurchases]]+Table1_1[[#This Row],[NumStorePurchases]]</f>
        <v>4</v>
      </c>
      <c r="AD1412">
        <f>ROUND(IF(Table1_1[[#This Row],[Total_Purchases]]=0,0,(Table1_1[[#This Row],[Total_Spend]]*(Table1_1[[#This Row],[NumWebPurchases]]/Table1_1[[#This Row],[Total_Purchases]]))),2)</f>
        <v>6.5</v>
      </c>
      <c r="AE1412">
        <f>ROUND(IF(Table1_1[[#This Row],[Total_Purchases]]=0,0,(Table1_1[[#This Row],[Total_Spend]]*(Table1_1[[#This Row],[NumStorePurchases]]/Table1_1[[#This Row],[Total_Purchases]]))),2)</f>
        <v>13</v>
      </c>
      <c r="AF1412">
        <f>ROUND(IF(Table1_1[[#This Row],[Total_Purchases]]=0,0,(Table1_1[[#This Row],[Total_Spend]]*(Table1_1[[#This Row],[NumCatalogPurchases]]/Table1_1[[#This Row],[Total_Purchases]]))),2)</f>
        <v>6.5</v>
      </c>
      <c r="AG141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12" s="6">
        <f ca="1">YEAR(TODAY())-B1412</f>
        <v>49</v>
      </c>
      <c r="AI14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2" t="s">
        <v>36</v>
      </c>
    </row>
    <row r="1413" spans="1:36" x14ac:dyDescent="0.3">
      <c r="A1413">
        <v>6961</v>
      </c>
      <c r="B1413">
        <v>1974</v>
      </c>
      <c r="C1413" t="s">
        <v>28</v>
      </c>
      <c r="D1413" t="s">
        <v>33</v>
      </c>
      <c r="E1413">
        <v>26751</v>
      </c>
      <c r="F1413">
        <v>2</v>
      </c>
      <c r="G1413">
        <v>0</v>
      </c>
      <c r="H1413" s="2" t="str">
        <f ca="1">TEXT(Table1_1[[#This Row],[Dt_Customer]],"yyyy-mm-dd")</f>
        <v>2014-05-22</v>
      </c>
      <c r="I1413">
        <v>26</v>
      </c>
      <c r="J1413">
        <v>1</v>
      </c>
      <c r="K1413">
        <v>1</v>
      </c>
      <c r="L1413">
        <v>5</v>
      </c>
      <c r="M1413">
        <v>0</v>
      </c>
      <c r="N1413">
        <v>3</v>
      </c>
      <c r="O1413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f>Table1_1[[#This Row],[MntWines]]+Table1_1[[#This Row],[MntFruits]]+Table1_1[[#This Row],[MntMeatProducts]]+Table1_1[[#This Row],[MntFishProducts]]+Table1_1[[#This Row],[MntSweetProducts]]+Table1_1[[#This Row],[MntGoldProds]]</f>
        <v>11</v>
      </c>
      <c r="AC1413">
        <f>Table1_1[[#This Row],[NumWebPurchases]]+Table1_1[[#This Row],[NumCatalogPurchases]]+Table1_1[[#This Row],[NumStorePurchases]]</f>
        <v>3</v>
      </c>
      <c r="AD1413">
        <f>ROUND(IF(Table1_1[[#This Row],[Total_Purchases]]=0,0,(Table1_1[[#This Row],[Total_Spend]]*(Table1_1[[#This Row],[NumWebPurchases]]/Table1_1[[#This Row],[Total_Purchases]]))),2)</f>
        <v>3.67</v>
      </c>
      <c r="AE1413">
        <f>ROUND(IF(Table1_1[[#This Row],[Total_Purchases]]=0,0,(Table1_1[[#This Row],[Total_Spend]]*(Table1_1[[#This Row],[NumStorePurchases]]/Table1_1[[#This Row],[Total_Purchases]]))),2)</f>
        <v>7.33</v>
      </c>
      <c r="AF1413">
        <f>ROUND(IF(Table1_1[[#This Row],[Total_Purchases]]=0,0,(Table1_1[[#This Row],[Total_Spend]]*(Table1_1[[#This Row],[NumCatalogPurchases]]/Table1_1[[#This Row],[Total_Purchases]]))),2)</f>
        <v>0</v>
      </c>
      <c r="AG14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13" s="6">
        <f ca="1">YEAR(TODAY())-B1413</f>
        <v>52</v>
      </c>
      <c r="AI14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3" t="s">
        <v>30</v>
      </c>
    </row>
    <row r="1414" spans="1:36" x14ac:dyDescent="0.3">
      <c r="A1414">
        <v>6963</v>
      </c>
      <c r="B1414">
        <v>1947</v>
      </c>
      <c r="C1414" t="s">
        <v>28</v>
      </c>
      <c r="D1414" t="s">
        <v>31</v>
      </c>
      <c r="E1414">
        <v>77457</v>
      </c>
      <c r="F1414">
        <v>0</v>
      </c>
      <c r="G1414">
        <v>0</v>
      </c>
      <c r="H1414" s="2" t="str">
        <f ca="1">TEXT(Table1_1[[#This Row],[Dt_Customer]],"yyyy-mm-dd")</f>
        <v>2014-03-05</v>
      </c>
      <c r="I1414">
        <v>85</v>
      </c>
      <c r="J1414">
        <v>675</v>
      </c>
      <c r="K1414">
        <v>11</v>
      </c>
      <c r="L1414">
        <v>400</v>
      </c>
      <c r="M1414">
        <v>15</v>
      </c>
      <c r="N1414">
        <v>45</v>
      </c>
      <c r="O1414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f>Table1_1[[#This Row],[MntWines]]+Table1_1[[#This Row],[MntFruits]]+Table1_1[[#This Row],[MntMeatProducts]]+Table1_1[[#This Row],[MntFishProducts]]+Table1_1[[#This Row],[MntSweetProducts]]+Table1_1[[#This Row],[MntGoldProds]]</f>
        <v>1157</v>
      </c>
      <c r="AC1414">
        <f>Table1_1[[#This Row],[NumWebPurchases]]+Table1_1[[#This Row],[NumCatalogPurchases]]+Table1_1[[#This Row],[NumStorePurchases]]</f>
        <v>17</v>
      </c>
      <c r="AD1414">
        <f>ROUND(IF(Table1_1[[#This Row],[Total_Purchases]]=0,0,(Table1_1[[#This Row],[Total_Spend]]*(Table1_1[[#This Row],[NumWebPurchases]]/Table1_1[[#This Row],[Total_Purchases]]))),2)</f>
        <v>136.12</v>
      </c>
      <c r="AE1414">
        <f>ROUND(IF(Table1_1[[#This Row],[Total_Purchases]]=0,0,(Table1_1[[#This Row],[Total_Spend]]*(Table1_1[[#This Row],[NumStorePurchases]]/Table1_1[[#This Row],[Total_Purchases]]))),2)</f>
        <v>680.59</v>
      </c>
      <c r="AF1414">
        <f>ROUND(IF(Table1_1[[#This Row],[Total_Purchases]]=0,0,(Table1_1[[#This Row],[Total_Spend]]*(Table1_1[[#This Row],[NumCatalogPurchases]]/Table1_1[[#This Row],[Total_Purchases]]))),2)</f>
        <v>340.29</v>
      </c>
      <c r="AG14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14" s="6">
        <f ca="1">YEAR(TODAY())-B1414</f>
        <v>79</v>
      </c>
      <c r="AI14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14" t="s">
        <v>43</v>
      </c>
    </row>
    <row r="1415" spans="1:36" x14ac:dyDescent="0.3">
      <c r="A1415">
        <v>6969</v>
      </c>
      <c r="B1415">
        <v>1982</v>
      </c>
      <c r="C1415" t="s">
        <v>28</v>
      </c>
      <c r="D1415" t="s">
        <v>35</v>
      </c>
      <c r="E1415">
        <v>50272</v>
      </c>
      <c r="F1415">
        <v>1</v>
      </c>
      <c r="G1415">
        <v>0</v>
      </c>
      <c r="H1415" s="2" t="str">
        <f ca="1">TEXT(Table1_1[[#This Row],[Dt_Customer]],"yyyy-mm-dd")</f>
        <v>2013-08-07</v>
      </c>
      <c r="I1415">
        <v>75</v>
      </c>
      <c r="J1415">
        <v>99</v>
      </c>
      <c r="K1415">
        <v>13</v>
      </c>
      <c r="L1415">
        <v>66</v>
      </c>
      <c r="M1415">
        <v>43</v>
      </c>
      <c r="N1415">
        <v>8</v>
      </c>
      <c r="O1415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f>Table1_1[[#This Row],[MntWines]]+Table1_1[[#This Row],[MntFruits]]+Table1_1[[#This Row],[MntMeatProducts]]+Table1_1[[#This Row],[MntFishProducts]]+Table1_1[[#This Row],[MntSweetProducts]]+Table1_1[[#This Row],[MntGoldProds]]</f>
        <v>233</v>
      </c>
      <c r="AC1415">
        <f>Table1_1[[#This Row],[NumWebPurchases]]+Table1_1[[#This Row],[NumCatalogPurchases]]+Table1_1[[#This Row],[NumStorePurchases]]</f>
        <v>10</v>
      </c>
      <c r="AD1415">
        <f>ROUND(IF(Table1_1[[#This Row],[Total_Purchases]]=0,0,(Table1_1[[#This Row],[Total_Spend]]*(Table1_1[[#This Row],[NumWebPurchases]]/Table1_1[[#This Row],[Total_Purchases]]))),2)</f>
        <v>93.2</v>
      </c>
      <c r="AE1415">
        <f>ROUND(IF(Table1_1[[#This Row],[Total_Purchases]]=0,0,(Table1_1[[#This Row],[Total_Spend]]*(Table1_1[[#This Row],[NumStorePurchases]]/Table1_1[[#This Row],[Total_Purchases]]))),2)</f>
        <v>116.5</v>
      </c>
      <c r="AF1415">
        <f>ROUND(IF(Table1_1[[#This Row],[Total_Purchases]]=0,0,(Table1_1[[#This Row],[Total_Spend]]*(Table1_1[[#This Row],[NumCatalogPurchases]]/Table1_1[[#This Row],[Total_Purchases]]))),2)</f>
        <v>23.3</v>
      </c>
      <c r="AG14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15" s="6">
        <f ca="1">YEAR(TODAY())-B1415</f>
        <v>44</v>
      </c>
      <c r="AI14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5" t="s">
        <v>36</v>
      </c>
    </row>
    <row r="1416" spans="1:36" x14ac:dyDescent="0.3">
      <c r="A1416">
        <v>6974</v>
      </c>
      <c r="B1416">
        <v>1972</v>
      </c>
      <c r="C1416" t="s">
        <v>37</v>
      </c>
      <c r="D1416" t="s">
        <v>35</v>
      </c>
      <c r="E1416">
        <v>83443</v>
      </c>
      <c r="F1416">
        <v>0</v>
      </c>
      <c r="G1416">
        <v>0</v>
      </c>
      <c r="H1416" s="2" t="str">
        <f ca="1">TEXT(Table1_1[[#This Row],[Dt_Customer]],"yyyy-mm-dd")</f>
        <v>2013-12-31</v>
      </c>
      <c r="I1416">
        <v>89</v>
      </c>
      <c r="J1416">
        <v>518</v>
      </c>
      <c r="K1416">
        <v>42</v>
      </c>
      <c r="L1416">
        <v>742</v>
      </c>
      <c r="M1416">
        <v>55</v>
      </c>
      <c r="N1416">
        <v>56</v>
      </c>
      <c r="O1416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f>Table1_1[[#This Row],[MntWines]]+Table1_1[[#This Row],[MntFruits]]+Table1_1[[#This Row],[MntMeatProducts]]+Table1_1[[#This Row],[MntFishProducts]]+Table1_1[[#This Row],[MntSweetProducts]]+Table1_1[[#This Row],[MntGoldProds]]</f>
        <v>1497</v>
      </c>
      <c r="AC1416">
        <f>Table1_1[[#This Row],[NumWebPurchases]]+Table1_1[[#This Row],[NumCatalogPurchases]]+Table1_1[[#This Row],[NumStorePurchases]]</f>
        <v>21</v>
      </c>
      <c r="AD1416">
        <f>ROUND(IF(Table1_1[[#This Row],[Total_Purchases]]=0,0,(Table1_1[[#This Row],[Total_Spend]]*(Table1_1[[#This Row],[NumWebPurchases]]/Table1_1[[#This Row],[Total_Purchases]]))),2)</f>
        <v>427.71</v>
      </c>
      <c r="AE1416">
        <f>ROUND(IF(Table1_1[[#This Row],[Total_Purchases]]=0,0,(Table1_1[[#This Row],[Total_Spend]]*(Table1_1[[#This Row],[NumStorePurchases]]/Table1_1[[#This Row],[Total_Purchases]]))),2)</f>
        <v>356.43</v>
      </c>
      <c r="AF1416">
        <f>ROUND(IF(Table1_1[[#This Row],[Total_Purchases]]=0,0,(Table1_1[[#This Row],[Total_Spend]]*(Table1_1[[#This Row],[NumCatalogPurchases]]/Table1_1[[#This Row],[Total_Purchases]]))),2)</f>
        <v>712.86</v>
      </c>
      <c r="AG14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16" s="6">
        <f ca="1">YEAR(TODAY())-B1416</f>
        <v>54</v>
      </c>
      <c r="AI14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6" t="s">
        <v>39</v>
      </c>
    </row>
    <row r="1417" spans="1:36" x14ac:dyDescent="0.3">
      <c r="A1417">
        <v>6977</v>
      </c>
      <c r="B1417">
        <v>1974</v>
      </c>
      <c r="C1417" t="s">
        <v>28</v>
      </c>
      <c r="D1417" t="s">
        <v>35</v>
      </c>
      <c r="E1417">
        <v>75702</v>
      </c>
      <c r="F1417">
        <v>0</v>
      </c>
      <c r="G1417">
        <v>1</v>
      </c>
      <c r="H1417" s="2" t="str">
        <f ca="1">TEXT(Table1_1[[#This Row],[Dt_Customer]],"yyyy-mm-dd")</f>
        <v>2012-10-14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f>Table1_1[[#This Row],[MntWines]]+Table1_1[[#This Row],[MntFruits]]+Table1_1[[#This Row],[MntMeatProducts]]+Table1_1[[#This Row],[MntFishProducts]]+Table1_1[[#This Row],[MntSweetProducts]]+Table1_1[[#This Row],[MntGoldProds]]</f>
        <v>1921</v>
      </c>
      <c r="AC1417">
        <f>Table1_1[[#This Row],[NumWebPurchases]]+Table1_1[[#This Row],[NumCatalogPurchases]]+Table1_1[[#This Row],[NumStorePurchases]]</f>
        <v>28</v>
      </c>
      <c r="AD1417">
        <f>ROUND(IF(Table1_1[[#This Row],[Total_Purchases]]=0,0,(Table1_1[[#This Row],[Total_Spend]]*(Table1_1[[#This Row],[NumWebPurchases]]/Table1_1[[#This Row],[Total_Purchases]]))),2)</f>
        <v>686.07</v>
      </c>
      <c r="AE1417">
        <f>ROUND(IF(Table1_1[[#This Row],[Total_Purchases]]=0,0,(Table1_1[[#This Row],[Total_Spend]]*(Table1_1[[#This Row],[NumStorePurchases]]/Table1_1[[#This Row],[Total_Purchases]]))),2)</f>
        <v>891.89</v>
      </c>
      <c r="AF1417">
        <f>ROUND(IF(Table1_1[[#This Row],[Total_Purchases]]=0,0,(Table1_1[[#This Row],[Total_Spend]]*(Table1_1[[#This Row],[NumCatalogPurchases]]/Table1_1[[#This Row],[Total_Purchases]]))),2)</f>
        <v>343.04</v>
      </c>
      <c r="AG14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17" s="6">
        <f ca="1">YEAR(TODAY())-B1417</f>
        <v>52</v>
      </c>
      <c r="AI14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7" t="s">
        <v>30</v>
      </c>
    </row>
    <row r="1418" spans="1:36" x14ac:dyDescent="0.3">
      <c r="A1418">
        <v>6982</v>
      </c>
      <c r="B1418">
        <v>1976</v>
      </c>
      <c r="C1418" t="s">
        <v>28</v>
      </c>
      <c r="D1418" t="s">
        <v>33</v>
      </c>
      <c r="E1418">
        <v>74068</v>
      </c>
      <c r="F1418">
        <v>0</v>
      </c>
      <c r="G1418">
        <v>0</v>
      </c>
      <c r="H1418" s="2" t="str">
        <f ca="1">TEXT(Table1_1[[#This Row],[Dt_Customer]],"yyyy-mm-dd")</f>
        <v>2013-03-19</v>
      </c>
      <c r="I1418">
        <v>14</v>
      </c>
      <c r="J1418">
        <v>783</v>
      </c>
      <c r="K1418">
        <v>30</v>
      </c>
      <c r="L1418">
        <v>537</v>
      </c>
      <c r="M1418">
        <v>140</v>
      </c>
      <c r="N1418">
        <v>76</v>
      </c>
      <c r="O1418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f>Table1_1[[#This Row],[MntWines]]+Table1_1[[#This Row],[MntFruits]]+Table1_1[[#This Row],[MntMeatProducts]]+Table1_1[[#This Row],[MntFishProducts]]+Table1_1[[#This Row],[MntSweetProducts]]+Table1_1[[#This Row],[MntGoldProds]]</f>
        <v>1581</v>
      </c>
      <c r="AC1418">
        <f>Table1_1[[#This Row],[NumWebPurchases]]+Table1_1[[#This Row],[NumCatalogPurchases]]+Table1_1[[#This Row],[NumStorePurchases]]</f>
        <v>23</v>
      </c>
      <c r="AD1418">
        <f>ROUND(IF(Table1_1[[#This Row],[Total_Purchases]]=0,0,(Table1_1[[#This Row],[Total_Spend]]*(Table1_1[[#This Row],[NumWebPurchases]]/Table1_1[[#This Row],[Total_Purchases]]))),2)</f>
        <v>274.95999999999998</v>
      </c>
      <c r="AE1418">
        <f>ROUND(IF(Table1_1[[#This Row],[Total_Purchases]]=0,0,(Table1_1[[#This Row],[Total_Spend]]*(Table1_1[[#This Row],[NumStorePurchases]]/Table1_1[[#This Row],[Total_Purchases]]))),2)</f>
        <v>618.65</v>
      </c>
      <c r="AF1418">
        <f>ROUND(IF(Table1_1[[#This Row],[Total_Purchases]]=0,0,(Table1_1[[#This Row],[Total_Spend]]*(Table1_1[[#This Row],[NumCatalogPurchases]]/Table1_1[[#This Row],[Total_Purchases]]))),2)</f>
        <v>687.39</v>
      </c>
      <c r="AG14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18" s="6">
        <f ca="1">YEAR(TODAY())-B1418</f>
        <v>50</v>
      </c>
      <c r="AI14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18" t="s">
        <v>40</v>
      </c>
    </row>
    <row r="1419" spans="1:36" x14ac:dyDescent="0.3">
      <c r="A1419">
        <v>6983</v>
      </c>
      <c r="B1419">
        <v>1950</v>
      </c>
      <c r="C1419" t="s">
        <v>41</v>
      </c>
      <c r="D1419" t="s">
        <v>29</v>
      </c>
      <c r="E1419">
        <v>38054</v>
      </c>
      <c r="F1419">
        <v>1</v>
      </c>
      <c r="G1419">
        <v>1</v>
      </c>
      <c r="H1419" s="2" t="str">
        <f ca="1">TEXT(Table1_1[[#This Row],[Dt_Customer]],"yyyy-mm-dd")</f>
        <v>2014-05-01</v>
      </c>
      <c r="I1419">
        <v>24</v>
      </c>
      <c r="J1419">
        <v>23</v>
      </c>
      <c r="K1419">
        <v>2</v>
      </c>
      <c r="L1419">
        <v>17</v>
      </c>
      <c r="M1419">
        <v>2</v>
      </c>
      <c r="N1419">
        <v>1</v>
      </c>
      <c r="O1419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1419">
        <f>Table1_1[[#This Row],[NumWebPurchases]]+Table1_1[[#This Row],[NumCatalogPurchases]]+Table1_1[[#This Row],[NumStorePurchases]]</f>
        <v>5</v>
      </c>
      <c r="AD1419">
        <f>ROUND(IF(Table1_1[[#This Row],[Total_Purchases]]=0,0,(Table1_1[[#This Row],[Total_Spend]]*(Table1_1[[#This Row],[NumWebPurchases]]/Table1_1[[#This Row],[Total_Purchases]]))),2)</f>
        <v>18</v>
      </c>
      <c r="AE1419">
        <f>ROUND(IF(Table1_1[[#This Row],[Total_Purchases]]=0,0,(Table1_1[[#This Row],[Total_Spend]]*(Table1_1[[#This Row],[NumStorePurchases]]/Table1_1[[#This Row],[Total_Purchases]]))),2)</f>
        <v>27</v>
      </c>
      <c r="AF1419">
        <f>ROUND(IF(Table1_1[[#This Row],[Total_Purchases]]=0,0,(Table1_1[[#This Row],[Total_Spend]]*(Table1_1[[#This Row],[NumCatalogPurchases]]/Table1_1[[#This Row],[Total_Purchases]]))),2)</f>
        <v>0</v>
      </c>
      <c r="AG14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19" s="6">
        <f ca="1">YEAR(TODAY())-B1419</f>
        <v>76</v>
      </c>
      <c r="AI14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19" t="s">
        <v>40</v>
      </c>
    </row>
    <row r="1420" spans="1:36" x14ac:dyDescent="0.3">
      <c r="A1420">
        <v>6988</v>
      </c>
      <c r="B1420">
        <v>1986</v>
      </c>
      <c r="C1420" t="s">
        <v>28</v>
      </c>
      <c r="D1420" t="s">
        <v>33</v>
      </c>
      <c r="E1420">
        <v>71952</v>
      </c>
      <c r="F1420">
        <v>1</v>
      </c>
      <c r="G1420">
        <v>0</v>
      </c>
      <c r="H1420" s="2" t="str">
        <f ca="1">TEXT(Table1_1[[#This Row],[Dt_Customer]],"yyyy-mm-dd")</f>
        <v>2013-01-10</v>
      </c>
      <c r="I1420">
        <v>93</v>
      </c>
      <c r="J1420">
        <v>656</v>
      </c>
      <c r="K1420">
        <v>80</v>
      </c>
      <c r="L1420">
        <v>455</v>
      </c>
      <c r="M1420">
        <v>52</v>
      </c>
      <c r="N1420">
        <v>107</v>
      </c>
      <c r="O1420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f>Table1_1[[#This Row],[MntWines]]+Table1_1[[#This Row],[MntFruits]]+Table1_1[[#This Row],[MntMeatProducts]]+Table1_1[[#This Row],[MntFishProducts]]+Table1_1[[#This Row],[MntSweetProducts]]+Table1_1[[#This Row],[MntGoldProds]]</f>
        <v>1443</v>
      </c>
      <c r="AC1420">
        <f>Table1_1[[#This Row],[NumWebPurchases]]+Table1_1[[#This Row],[NumCatalogPurchases]]+Table1_1[[#This Row],[NumStorePurchases]]</f>
        <v>20</v>
      </c>
      <c r="AD1420">
        <f>ROUND(IF(Table1_1[[#This Row],[Total_Purchases]]=0,0,(Table1_1[[#This Row],[Total_Spend]]*(Table1_1[[#This Row],[NumWebPurchases]]/Table1_1[[#This Row],[Total_Purchases]]))),2)</f>
        <v>577.20000000000005</v>
      </c>
      <c r="AE1420">
        <f>ROUND(IF(Table1_1[[#This Row],[Total_Purchases]]=0,0,(Table1_1[[#This Row],[Total_Spend]]*(Table1_1[[#This Row],[NumStorePurchases]]/Table1_1[[#This Row],[Total_Purchases]]))),2)</f>
        <v>577.20000000000005</v>
      </c>
      <c r="AF1420">
        <f>ROUND(IF(Table1_1[[#This Row],[Total_Purchases]]=0,0,(Table1_1[[#This Row],[Total_Spend]]*(Table1_1[[#This Row],[NumCatalogPurchases]]/Table1_1[[#This Row],[Total_Purchases]]))),2)</f>
        <v>288.60000000000002</v>
      </c>
      <c r="AG14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0" s="6">
        <f ca="1">YEAR(TODAY())-B1420</f>
        <v>40</v>
      </c>
      <c r="AI14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0" t="s">
        <v>36</v>
      </c>
    </row>
    <row r="1421" spans="1:36" x14ac:dyDescent="0.3">
      <c r="A1421">
        <v>6991</v>
      </c>
      <c r="B1421">
        <v>1951</v>
      </c>
      <c r="C1421" t="s">
        <v>28</v>
      </c>
      <c r="D1421" t="s">
        <v>29</v>
      </c>
      <c r="E1421">
        <v>43185</v>
      </c>
      <c r="F1421">
        <v>0</v>
      </c>
      <c r="G1421">
        <v>1</v>
      </c>
      <c r="H1421" s="2" t="str">
        <f ca="1">TEXT(Table1_1[[#This Row],[Dt_Customer]],"yyyy-mm-dd")</f>
        <v>2013-04-10</v>
      </c>
      <c r="I1421">
        <v>88</v>
      </c>
      <c r="J1421">
        <v>537</v>
      </c>
      <c r="K1421">
        <v>6</v>
      </c>
      <c r="L1421">
        <v>42</v>
      </c>
      <c r="M1421">
        <v>16</v>
      </c>
      <c r="N1421">
        <v>6</v>
      </c>
      <c r="O1421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f>Table1_1[[#This Row],[MntWines]]+Table1_1[[#This Row],[MntFruits]]+Table1_1[[#This Row],[MntMeatProducts]]+Table1_1[[#This Row],[MntFishProducts]]+Table1_1[[#This Row],[MntSweetProducts]]+Table1_1[[#This Row],[MntGoldProds]]</f>
        <v>637</v>
      </c>
      <c r="AC1421">
        <f>Table1_1[[#This Row],[NumWebPurchases]]+Table1_1[[#This Row],[NumCatalogPurchases]]+Table1_1[[#This Row],[NumStorePurchases]]</f>
        <v>18</v>
      </c>
      <c r="AD1421">
        <f>ROUND(IF(Table1_1[[#This Row],[Total_Purchases]]=0,0,(Table1_1[[#This Row],[Total_Spend]]*(Table1_1[[#This Row],[NumWebPurchases]]/Table1_1[[#This Row],[Total_Purchases]]))),2)</f>
        <v>318.5</v>
      </c>
      <c r="AE1421">
        <f>ROUND(IF(Table1_1[[#This Row],[Total_Purchases]]=0,0,(Table1_1[[#This Row],[Total_Spend]]*(Table1_1[[#This Row],[NumStorePurchases]]/Table1_1[[#This Row],[Total_Purchases]]))),2)</f>
        <v>212.33</v>
      </c>
      <c r="AF1421">
        <f>ROUND(IF(Table1_1[[#This Row],[Total_Purchases]]=0,0,(Table1_1[[#This Row],[Total_Spend]]*(Table1_1[[#This Row],[NumCatalogPurchases]]/Table1_1[[#This Row],[Total_Purchases]]))),2)</f>
        <v>106.17</v>
      </c>
      <c r="AG14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21" s="6">
        <f ca="1">YEAR(TODAY())-B1421</f>
        <v>75</v>
      </c>
      <c r="AI14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21" t="s">
        <v>36</v>
      </c>
    </row>
    <row r="1422" spans="1:36" x14ac:dyDescent="0.3">
      <c r="A1422">
        <v>6999</v>
      </c>
      <c r="B1422">
        <v>1980</v>
      </c>
      <c r="C1422" t="s">
        <v>41</v>
      </c>
      <c r="D1422" t="s">
        <v>33</v>
      </c>
      <c r="E1422">
        <v>69661</v>
      </c>
      <c r="F1422">
        <v>0</v>
      </c>
      <c r="G1422">
        <v>0</v>
      </c>
      <c r="H1422" s="2" t="str">
        <f ca="1">TEXT(Table1_1[[#This Row],[Dt_Customer]],"yyyy-mm-dd")</f>
        <v>2014-05-13</v>
      </c>
      <c r="I1422">
        <v>80</v>
      </c>
      <c r="J1422">
        <v>656</v>
      </c>
      <c r="K1422">
        <v>16</v>
      </c>
      <c r="L1422">
        <v>106</v>
      </c>
      <c r="M1422">
        <v>32</v>
      </c>
      <c r="N1422">
        <v>16</v>
      </c>
      <c r="O142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>Table1_1[[#This Row],[MntWines]]+Table1_1[[#This Row],[MntFruits]]+Table1_1[[#This Row],[MntMeatProducts]]+Table1_1[[#This Row],[MntFishProducts]]+Table1_1[[#This Row],[MntSweetProducts]]+Table1_1[[#This Row],[MntGoldProds]]</f>
        <v>834</v>
      </c>
      <c r="AC1422">
        <f>Table1_1[[#This Row],[NumWebPurchases]]+Table1_1[[#This Row],[NumCatalogPurchases]]+Table1_1[[#This Row],[NumStorePurchases]]</f>
        <v>22</v>
      </c>
      <c r="AD1422">
        <f>ROUND(IF(Table1_1[[#This Row],[Total_Purchases]]=0,0,(Table1_1[[#This Row],[Total_Spend]]*(Table1_1[[#This Row],[NumWebPurchases]]/Table1_1[[#This Row],[Total_Purchases]]))),2)</f>
        <v>265.36</v>
      </c>
      <c r="AE1422">
        <f>ROUND(IF(Table1_1[[#This Row],[Total_Purchases]]=0,0,(Table1_1[[#This Row],[Total_Spend]]*(Table1_1[[#This Row],[NumStorePurchases]]/Table1_1[[#This Row],[Total_Purchases]]))),2)</f>
        <v>454.91</v>
      </c>
      <c r="AF1422">
        <f>ROUND(IF(Table1_1[[#This Row],[Total_Purchases]]=0,0,(Table1_1[[#This Row],[Total_Spend]]*(Table1_1[[#This Row],[NumCatalogPurchases]]/Table1_1[[#This Row],[Total_Purchases]]))),2)</f>
        <v>113.73</v>
      </c>
      <c r="AG14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2" s="6">
        <f ca="1">YEAR(TODAY())-B1422</f>
        <v>46</v>
      </c>
      <c r="AI14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2" t="s">
        <v>40</v>
      </c>
    </row>
    <row r="1423" spans="1:36" x14ac:dyDescent="0.3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2" t="str">
        <f ca="1">TEXT(Table1_1[[#This Row],[Dt_Customer]],"yyyy-mm-dd")</f>
        <v>2013-10-13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>Table1_1[[#This Row],[MntWines]]+Table1_1[[#This Row],[MntFruits]]+Table1_1[[#This Row],[MntMeatProducts]]+Table1_1[[#This Row],[MntFishProducts]]+Table1_1[[#This Row],[MntSweetProducts]]+Table1_1[[#This Row],[MntGoldProds]]</f>
        <v>817</v>
      </c>
      <c r="AC1423">
        <f>Table1_1[[#This Row],[NumWebPurchases]]+Table1_1[[#This Row],[NumCatalogPurchases]]+Table1_1[[#This Row],[NumStorePurchases]]</f>
        <v>22</v>
      </c>
      <c r="AD1423">
        <f>ROUND(IF(Table1_1[[#This Row],[Total_Purchases]]=0,0,(Table1_1[[#This Row],[Total_Spend]]*(Table1_1[[#This Row],[NumWebPurchases]]/Table1_1[[#This Row],[Total_Purchases]]))),2)</f>
        <v>74.27</v>
      </c>
      <c r="AE1423">
        <f>ROUND(IF(Table1_1[[#This Row],[Total_Purchases]]=0,0,(Table1_1[[#This Row],[Total_Spend]]*(Table1_1[[#This Row],[NumStorePurchases]]/Table1_1[[#This Row],[Total_Purchases]]))),2)</f>
        <v>371.36</v>
      </c>
      <c r="AF1423">
        <f>ROUND(IF(Table1_1[[#This Row],[Total_Purchases]]=0,0,(Table1_1[[#This Row],[Total_Spend]]*(Table1_1[[#This Row],[NumCatalogPurchases]]/Table1_1[[#This Row],[Total_Purchases]]))),2)</f>
        <v>371.36</v>
      </c>
      <c r="AG14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3" s="6">
        <f ca="1">YEAR(TODAY())-B1423</f>
        <v>54</v>
      </c>
      <c r="AI14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3" t="s">
        <v>39</v>
      </c>
    </row>
    <row r="1424" spans="1:36" x14ac:dyDescent="0.3">
      <c r="A1424">
        <v>7002</v>
      </c>
      <c r="B1424">
        <v>1955</v>
      </c>
      <c r="C1424" t="s">
        <v>28</v>
      </c>
      <c r="D1424" t="s">
        <v>31</v>
      </c>
      <c r="E1424">
        <v>62535</v>
      </c>
      <c r="F1424">
        <v>0</v>
      </c>
      <c r="G1424">
        <v>1</v>
      </c>
      <c r="H1424" s="2" t="str">
        <f ca="1">TEXT(Table1_1[[#This Row],[Dt_Customer]],"yyyy-mm-dd")</f>
        <v>2013-10-03</v>
      </c>
      <c r="I1424">
        <v>13</v>
      </c>
      <c r="J1424">
        <v>163</v>
      </c>
      <c r="K1424">
        <v>48</v>
      </c>
      <c r="L1424">
        <v>90</v>
      </c>
      <c r="M1424">
        <v>0</v>
      </c>
      <c r="N1424">
        <v>45</v>
      </c>
      <c r="O1424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>Table1_1[[#This Row],[MntWines]]+Table1_1[[#This Row],[MntFruits]]+Table1_1[[#This Row],[MntMeatProducts]]+Table1_1[[#This Row],[MntFishProducts]]+Table1_1[[#This Row],[MntSweetProducts]]+Table1_1[[#This Row],[MntGoldProds]]</f>
        <v>398</v>
      </c>
      <c r="AC1424">
        <f>Table1_1[[#This Row],[NumWebPurchases]]+Table1_1[[#This Row],[NumCatalogPurchases]]+Table1_1[[#This Row],[NumStorePurchases]]</f>
        <v>13</v>
      </c>
      <c r="AD1424">
        <f>ROUND(IF(Table1_1[[#This Row],[Total_Purchases]]=0,0,(Table1_1[[#This Row],[Total_Spend]]*(Table1_1[[#This Row],[NumWebPurchases]]/Table1_1[[#This Row],[Total_Purchases]]))),2)</f>
        <v>91.85</v>
      </c>
      <c r="AE1424">
        <f>ROUND(IF(Table1_1[[#This Row],[Total_Purchases]]=0,0,(Table1_1[[#This Row],[Total_Spend]]*(Table1_1[[#This Row],[NumStorePurchases]]/Table1_1[[#This Row],[Total_Purchases]]))),2)</f>
        <v>244.92</v>
      </c>
      <c r="AF1424">
        <f>ROUND(IF(Table1_1[[#This Row],[Total_Purchases]]=0,0,(Table1_1[[#This Row],[Total_Spend]]*(Table1_1[[#This Row],[NumCatalogPurchases]]/Table1_1[[#This Row],[Total_Purchases]]))),2)</f>
        <v>61.23</v>
      </c>
      <c r="AG14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4" s="6">
        <f ca="1">YEAR(TODAY())-B1424</f>
        <v>71</v>
      </c>
      <c r="AI14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24" t="s">
        <v>30</v>
      </c>
    </row>
    <row r="1425" spans="1:36" x14ac:dyDescent="0.3">
      <c r="A1425">
        <v>7004</v>
      </c>
      <c r="B1425">
        <v>1984</v>
      </c>
      <c r="C1425" t="s">
        <v>28</v>
      </c>
      <c r="D1425" t="s">
        <v>31</v>
      </c>
      <c r="E1425">
        <v>11012</v>
      </c>
      <c r="F1425">
        <v>1</v>
      </c>
      <c r="G1425">
        <v>0</v>
      </c>
      <c r="H1425" s="2" t="str">
        <f ca="1">TEXT(Table1_1[[#This Row],[Dt_Customer]],"yyyy-mm-dd")</f>
        <v>2013-03-16</v>
      </c>
      <c r="I1425">
        <v>82</v>
      </c>
      <c r="J1425">
        <v>24</v>
      </c>
      <c r="K1425">
        <v>3</v>
      </c>
      <c r="L1425">
        <v>26</v>
      </c>
      <c r="M1425">
        <v>7</v>
      </c>
      <c r="N1425">
        <v>1</v>
      </c>
      <c r="O1425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f>Table1_1[[#This Row],[MntWines]]+Table1_1[[#This Row],[MntFruits]]+Table1_1[[#This Row],[MntMeatProducts]]+Table1_1[[#This Row],[MntFishProducts]]+Table1_1[[#This Row],[MntSweetProducts]]+Table1_1[[#This Row],[MntGoldProds]]</f>
        <v>84</v>
      </c>
      <c r="AC1425">
        <f>Table1_1[[#This Row],[NumWebPurchases]]+Table1_1[[#This Row],[NumCatalogPurchases]]+Table1_1[[#This Row],[NumStorePurchases]]</f>
        <v>6</v>
      </c>
      <c r="AD1425">
        <f>ROUND(IF(Table1_1[[#This Row],[Total_Purchases]]=0,0,(Table1_1[[#This Row],[Total_Spend]]*(Table1_1[[#This Row],[NumWebPurchases]]/Table1_1[[#This Row],[Total_Purchases]]))),2)</f>
        <v>42</v>
      </c>
      <c r="AE1425">
        <f>ROUND(IF(Table1_1[[#This Row],[Total_Purchases]]=0,0,(Table1_1[[#This Row],[Total_Spend]]*(Table1_1[[#This Row],[NumStorePurchases]]/Table1_1[[#This Row],[Total_Purchases]]))),2)</f>
        <v>28</v>
      </c>
      <c r="AF1425">
        <f>ROUND(IF(Table1_1[[#This Row],[Total_Purchases]]=0,0,(Table1_1[[#This Row],[Total_Spend]]*(Table1_1[[#This Row],[NumCatalogPurchases]]/Table1_1[[#This Row],[Total_Purchases]]))),2)</f>
        <v>14</v>
      </c>
      <c r="AG14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25" s="6">
        <f ca="1">YEAR(TODAY())-B1425</f>
        <v>42</v>
      </c>
      <c r="AI14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5" t="s">
        <v>40</v>
      </c>
    </row>
    <row r="1426" spans="1:36" x14ac:dyDescent="0.3">
      <c r="A1426">
        <v>7005</v>
      </c>
      <c r="B1426">
        <v>1981</v>
      </c>
      <c r="C1426" t="s">
        <v>28</v>
      </c>
      <c r="D1426" t="s">
        <v>31</v>
      </c>
      <c r="E1426">
        <v>58684</v>
      </c>
      <c r="F1426">
        <v>0</v>
      </c>
      <c r="G1426">
        <v>0</v>
      </c>
      <c r="H1426" s="2" t="str">
        <f ca="1">TEXT(Table1_1[[#This Row],[Dt_Customer]],"yyyy-mm-dd")</f>
        <v>2014-06-16</v>
      </c>
      <c r="I1426">
        <v>71</v>
      </c>
      <c r="J1426">
        <v>479</v>
      </c>
      <c r="K1426">
        <v>35</v>
      </c>
      <c r="L1426">
        <v>179</v>
      </c>
      <c r="M1426">
        <v>28</v>
      </c>
      <c r="N1426">
        <v>7</v>
      </c>
      <c r="O1426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f>Table1_1[[#This Row],[MntWines]]+Table1_1[[#This Row],[MntFruits]]+Table1_1[[#This Row],[MntMeatProducts]]+Table1_1[[#This Row],[MntFishProducts]]+Table1_1[[#This Row],[MntSweetProducts]]+Table1_1[[#This Row],[MntGoldProds]]</f>
        <v>813</v>
      </c>
      <c r="AC1426">
        <f>Table1_1[[#This Row],[NumWebPurchases]]+Table1_1[[#This Row],[NumCatalogPurchases]]+Table1_1[[#This Row],[NumStorePurchases]]</f>
        <v>20</v>
      </c>
      <c r="AD1426">
        <f>ROUND(IF(Table1_1[[#This Row],[Total_Purchases]]=0,0,(Table1_1[[#This Row],[Total_Spend]]*(Table1_1[[#This Row],[NumWebPurchases]]/Table1_1[[#This Row],[Total_Purchases]]))),2)</f>
        <v>203.25</v>
      </c>
      <c r="AE1426">
        <f>ROUND(IF(Table1_1[[#This Row],[Total_Purchases]]=0,0,(Table1_1[[#This Row],[Total_Spend]]*(Table1_1[[#This Row],[NumStorePurchases]]/Table1_1[[#This Row],[Total_Purchases]]))),2)</f>
        <v>487.8</v>
      </c>
      <c r="AF1426">
        <f>ROUND(IF(Table1_1[[#This Row],[Total_Purchases]]=0,0,(Table1_1[[#This Row],[Total_Spend]]*(Table1_1[[#This Row],[NumCatalogPurchases]]/Table1_1[[#This Row],[Total_Purchases]]))),2)</f>
        <v>121.95</v>
      </c>
      <c r="AG14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6" s="6">
        <f ca="1">YEAR(TODAY())-B1426</f>
        <v>45</v>
      </c>
      <c r="AI14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6" t="s">
        <v>43</v>
      </c>
    </row>
    <row r="1427" spans="1:36" x14ac:dyDescent="0.3">
      <c r="A1427">
        <v>7007</v>
      </c>
      <c r="B1427">
        <v>1968</v>
      </c>
      <c r="C1427" t="s">
        <v>41</v>
      </c>
      <c r="D1427" t="s">
        <v>33</v>
      </c>
      <c r="E1427">
        <v>29543</v>
      </c>
      <c r="F1427">
        <v>2</v>
      </c>
      <c r="G1427">
        <v>0</v>
      </c>
      <c r="H1427" s="2" t="str">
        <f ca="1">TEXT(Table1_1[[#This Row],[Dt_Customer]],"yyyy-mm-dd")</f>
        <v>2014-04-01</v>
      </c>
      <c r="I1427">
        <v>47</v>
      </c>
      <c r="J1427">
        <v>17</v>
      </c>
      <c r="K1427">
        <v>3</v>
      </c>
      <c r="L1427">
        <v>18</v>
      </c>
      <c r="M1427">
        <v>3</v>
      </c>
      <c r="N1427">
        <v>4</v>
      </c>
      <c r="O1427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427">
        <f>Table1_1[[#This Row],[NumWebPurchases]]+Table1_1[[#This Row],[NumCatalogPurchases]]+Table1_1[[#This Row],[NumStorePurchases]]</f>
        <v>6</v>
      </c>
      <c r="AD1427">
        <f>ROUND(IF(Table1_1[[#This Row],[Total_Purchases]]=0,0,(Table1_1[[#This Row],[Total_Spend]]*(Table1_1[[#This Row],[NumWebPurchases]]/Table1_1[[#This Row],[Total_Purchases]]))),2)</f>
        <v>31.5</v>
      </c>
      <c r="AE1427">
        <f>ROUND(IF(Table1_1[[#This Row],[Total_Purchases]]=0,0,(Table1_1[[#This Row],[Total_Spend]]*(Table1_1[[#This Row],[NumStorePurchases]]/Table1_1[[#This Row],[Total_Purchases]]))),2)</f>
        <v>21</v>
      </c>
      <c r="AF1427">
        <f>ROUND(IF(Table1_1[[#This Row],[Total_Purchases]]=0,0,(Table1_1[[#This Row],[Total_Spend]]*(Table1_1[[#This Row],[NumCatalogPurchases]]/Table1_1[[#This Row],[Total_Purchases]]))),2)</f>
        <v>10.5</v>
      </c>
      <c r="AG14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27" s="6">
        <f ca="1">YEAR(TODAY())-B1427</f>
        <v>58</v>
      </c>
      <c r="AI14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27" t="s">
        <v>30</v>
      </c>
    </row>
    <row r="1428" spans="1:36" x14ac:dyDescent="0.3">
      <c r="A1428">
        <v>7010</v>
      </c>
      <c r="B1428">
        <v>1965</v>
      </c>
      <c r="C1428" t="s">
        <v>38</v>
      </c>
      <c r="D1428" t="s">
        <v>33</v>
      </c>
      <c r="E1428">
        <v>70924</v>
      </c>
      <c r="F1428">
        <v>0</v>
      </c>
      <c r="G1428">
        <v>0</v>
      </c>
      <c r="H1428" s="2" t="str">
        <f ca="1">TEXT(Table1_1[[#This Row],[Dt_Customer]],"yyyy-mm-dd")</f>
        <v>2014-04-07</v>
      </c>
      <c r="I1428">
        <v>41</v>
      </c>
      <c r="J1428">
        <v>635</v>
      </c>
      <c r="K1428">
        <v>114</v>
      </c>
      <c r="L1428">
        <v>254</v>
      </c>
      <c r="M1428">
        <v>132</v>
      </c>
      <c r="N1428">
        <v>152</v>
      </c>
      <c r="O1428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f>Table1_1[[#This Row],[MntWines]]+Table1_1[[#This Row],[MntFruits]]+Table1_1[[#This Row],[MntMeatProducts]]+Table1_1[[#This Row],[MntFishProducts]]+Table1_1[[#This Row],[MntSweetProducts]]+Table1_1[[#This Row],[MntGoldProds]]</f>
        <v>1363</v>
      </c>
      <c r="AC1428">
        <f>Table1_1[[#This Row],[NumWebPurchases]]+Table1_1[[#This Row],[NumCatalogPurchases]]+Table1_1[[#This Row],[NumStorePurchases]]</f>
        <v>19</v>
      </c>
      <c r="AD1428">
        <f>ROUND(IF(Table1_1[[#This Row],[Total_Purchases]]=0,0,(Table1_1[[#This Row],[Total_Spend]]*(Table1_1[[#This Row],[NumWebPurchases]]/Table1_1[[#This Row],[Total_Purchases]]))),2)</f>
        <v>430.42</v>
      </c>
      <c r="AE1428">
        <f>ROUND(IF(Table1_1[[#This Row],[Total_Purchases]]=0,0,(Table1_1[[#This Row],[Total_Spend]]*(Table1_1[[#This Row],[NumStorePurchases]]/Table1_1[[#This Row],[Total_Purchases]]))),2)</f>
        <v>502.16</v>
      </c>
      <c r="AF1428">
        <f>ROUND(IF(Table1_1[[#This Row],[Total_Purchases]]=0,0,(Table1_1[[#This Row],[Total_Spend]]*(Table1_1[[#This Row],[NumCatalogPurchases]]/Table1_1[[#This Row],[Total_Purchases]]))),2)</f>
        <v>430.42</v>
      </c>
      <c r="AG14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28" s="6">
        <f ca="1">YEAR(TODAY())-B1428</f>
        <v>61</v>
      </c>
      <c r="AI14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28" t="s">
        <v>30</v>
      </c>
    </row>
    <row r="1429" spans="1:36" x14ac:dyDescent="0.3">
      <c r="A1429">
        <v>7011</v>
      </c>
      <c r="B1429">
        <v>1973</v>
      </c>
      <c r="C1429" t="s">
        <v>28</v>
      </c>
      <c r="D1429" t="s">
        <v>33</v>
      </c>
      <c r="E1429">
        <v>33471</v>
      </c>
      <c r="F1429">
        <v>1</v>
      </c>
      <c r="G1429">
        <v>0</v>
      </c>
      <c r="H1429" s="2" t="str">
        <f ca="1">TEXT(Table1_1[[#This Row],[Dt_Customer]],"yyyy-mm-dd")</f>
        <v>2012-10-12</v>
      </c>
      <c r="I1429">
        <v>47</v>
      </c>
      <c r="J1429">
        <v>43</v>
      </c>
      <c r="K1429">
        <v>2</v>
      </c>
      <c r="L1429">
        <v>27</v>
      </c>
      <c r="M1429">
        <v>0</v>
      </c>
      <c r="N1429">
        <v>9</v>
      </c>
      <c r="O1429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f>Table1_1[[#This Row],[MntWines]]+Table1_1[[#This Row],[MntFruits]]+Table1_1[[#This Row],[MntMeatProducts]]+Table1_1[[#This Row],[MntFishProducts]]+Table1_1[[#This Row],[MntSweetProducts]]+Table1_1[[#This Row],[MntGoldProds]]</f>
        <v>93</v>
      </c>
      <c r="AC1429">
        <f>Table1_1[[#This Row],[NumWebPurchases]]+Table1_1[[#This Row],[NumCatalogPurchases]]+Table1_1[[#This Row],[NumStorePurchases]]</f>
        <v>7</v>
      </c>
      <c r="AD1429">
        <f>ROUND(IF(Table1_1[[#This Row],[Total_Purchases]]=0,0,(Table1_1[[#This Row],[Total_Spend]]*(Table1_1[[#This Row],[NumWebPurchases]]/Table1_1[[#This Row],[Total_Purchases]]))),2)</f>
        <v>39.86</v>
      </c>
      <c r="AE1429">
        <f>ROUND(IF(Table1_1[[#This Row],[Total_Purchases]]=0,0,(Table1_1[[#This Row],[Total_Spend]]*(Table1_1[[#This Row],[NumStorePurchases]]/Table1_1[[#This Row],[Total_Purchases]]))),2)</f>
        <v>53.14</v>
      </c>
      <c r="AF1429">
        <f>ROUND(IF(Table1_1[[#This Row],[Total_Purchases]]=0,0,(Table1_1[[#This Row],[Total_Spend]]*(Table1_1[[#This Row],[NumCatalogPurchases]]/Table1_1[[#This Row],[Total_Purchases]]))),2)</f>
        <v>0</v>
      </c>
      <c r="AG14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29" s="6">
        <f ca="1">YEAR(TODAY())-B1429</f>
        <v>53</v>
      </c>
      <c r="AI14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29" t="s">
        <v>43</v>
      </c>
    </row>
    <row r="1430" spans="1:36" x14ac:dyDescent="0.3">
      <c r="A1430">
        <v>7019</v>
      </c>
      <c r="B1430">
        <v>1963</v>
      </c>
      <c r="C1430" t="s">
        <v>28</v>
      </c>
      <c r="D1430" t="s">
        <v>35</v>
      </c>
      <c r="E1430">
        <v>54414</v>
      </c>
      <c r="F1430">
        <v>1</v>
      </c>
      <c r="G1430">
        <v>1</v>
      </c>
      <c r="H1430" s="2" t="str">
        <f ca="1">TEXT(Table1_1[[#This Row],[Dt_Customer]],"yyyy-mm-dd")</f>
        <v>2013-01-23</v>
      </c>
      <c r="I1430">
        <v>49</v>
      </c>
      <c r="J1430">
        <v>109</v>
      </c>
      <c r="K1430">
        <v>18</v>
      </c>
      <c r="L1430">
        <v>16</v>
      </c>
      <c r="M1430">
        <v>24</v>
      </c>
      <c r="N1430">
        <v>26</v>
      </c>
      <c r="O1430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f>Table1_1[[#This Row],[MntWines]]+Table1_1[[#This Row],[MntFruits]]+Table1_1[[#This Row],[MntMeatProducts]]+Table1_1[[#This Row],[MntFishProducts]]+Table1_1[[#This Row],[MntSweetProducts]]+Table1_1[[#This Row],[MntGoldProds]]</f>
        <v>211</v>
      </c>
      <c r="AC1430">
        <f>Table1_1[[#This Row],[NumWebPurchases]]+Table1_1[[#This Row],[NumCatalogPurchases]]+Table1_1[[#This Row],[NumStorePurchases]]</f>
        <v>9</v>
      </c>
      <c r="AD1430">
        <f>ROUND(IF(Table1_1[[#This Row],[Total_Purchases]]=0,0,(Table1_1[[#This Row],[Total_Spend]]*(Table1_1[[#This Row],[NumWebPurchases]]/Table1_1[[#This Row],[Total_Purchases]]))),2)</f>
        <v>70.33</v>
      </c>
      <c r="AE1430">
        <f>ROUND(IF(Table1_1[[#This Row],[Total_Purchases]]=0,0,(Table1_1[[#This Row],[Total_Spend]]*(Table1_1[[#This Row],[NumStorePurchases]]/Table1_1[[#This Row],[Total_Purchases]]))),2)</f>
        <v>117.22</v>
      </c>
      <c r="AF1430">
        <f>ROUND(IF(Table1_1[[#This Row],[Total_Purchases]]=0,0,(Table1_1[[#This Row],[Total_Spend]]*(Table1_1[[#This Row],[NumCatalogPurchases]]/Table1_1[[#This Row],[Total_Purchases]]))),2)</f>
        <v>23.44</v>
      </c>
      <c r="AG14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0" s="6">
        <f ca="1">YEAR(TODAY())-B1430</f>
        <v>63</v>
      </c>
      <c r="AI14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30" t="s">
        <v>43</v>
      </c>
    </row>
    <row r="1431" spans="1:36" x14ac:dyDescent="0.3">
      <c r="A1431">
        <v>7022</v>
      </c>
      <c r="B1431">
        <v>1971</v>
      </c>
      <c r="C1431" t="s">
        <v>28</v>
      </c>
      <c r="D1431" t="s">
        <v>33</v>
      </c>
      <c r="E1431">
        <v>76445</v>
      </c>
      <c r="F1431">
        <v>1</v>
      </c>
      <c r="G1431">
        <v>0</v>
      </c>
      <c r="H1431" s="2" t="str">
        <f ca="1">TEXT(Table1_1[[#This Row],[Dt_Customer]],"yyyy-mm-dd")</f>
        <v>2012-09-28</v>
      </c>
      <c r="I1431">
        <v>2</v>
      </c>
      <c r="J1431">
        <v>739</v>
      </c>
      <c r="K1431">
        <v>107</v>
      </c>
      <c r="L1431">
        <v>309</v>
      </c>
      <c r="M1431">
        <v>140</v>
      </c>
      <c r="N1431">
        <v>80</v>
      </c>
      <c r="O1431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f>Table1_1[[#This Row],[MntWines]]+Table1_1[[#This Row],[MntFruits]]+Table1_1[[#This Row],[MntMeatProducts]]+Table1_1[[#This Row],[MntFishProducts]]+Table1_1[[#This Row],[MntSweetProducts]]+Table1_1[[#This Row],[MntGoldProds]]</f>
        <v>1410</v>
      </c>
      <c r="AC1431">
        <f>Table1_1[[#This Row],[NumWebPurchases]]+Table1_1[[#This Row],[NumCatalogPurchases]]+Table1_1[[#This Row],[NumStorePurchases]]</f>
        <v>20</v>
      </c>
      <c r="AD1431">
        <f>ROUND(IF(Table1_1[[#This Row],[Total_Purchases]]=0,0,(Table1_1[[#This Row],[Total_Spend]]*(Table1_1[[#This Row],[NumWebPurchases]]/Table1_1[[#This Row],[Total_Purchases]]))),2)</f>
        <v>141</v>
      </c>
      <c r="AE1431">
        <f>ROUND(IF(Table1_1[[#This Row],[Total_Purchases]]=0,0,(Table1_1[[#This Row],[Total_Spend]]*(Table1_1[[#This Row],[NumStorePurchases]]/Table1_1[[#This Row],[Total_Purchases]]))),2)</f>
        <v>916.5</v>
      </c>
      <c r="AF1431">
        <f>ROUND(IF(Table1_1[[#This Row],[Total_Purchases]]=0,0,(Table1_1[[#This Row],[Total_Spend]]*(Table1_1[[#This Row],[NumCatalogPurchases]]/Table1_1[[#This Row],[Total_Purchases]]))),2)</f>
        <v>352.5</v>
      </c>
      <c r="AG14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1" s="6">
        <f ca="1">YEAR(TODAY())-B1431</f>
        <v>55</v>
      </c>
      <c r="AI14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31" t="s">
        <v>43</v>
      </c>
    </row>
    <row r="1432" spans="1:36" x14ac:dyDescent="0.3">
      <c r="A1432">
        <v>7023</v>
      </c>
      <c r="B1432">
        <v>1953</v>
      </c>
      <c r="C1432" t="s">
        <v>37</v>
      </c>
      <c r="D1432" t="s">
        <v>31</v>
      </c>
      <c r="E1432">
        <v>46231</v>
      </c>
      <c r="F1432">
        <v>2</v>
      </c>
      <c r="G1432">
        <v>1</v>
      </c>
      <c r="H1432" s="2" t="str">
        <f ca="1">TEXT(Table1_1[[#This Row],[Dt_Customer]],"yyyy-mm-dd")</f>
        <v>2012-11-26</v>
      </c>
      <c r="I1432">
        <v>87</v>
      </c>
      <c r="J1432">
        <v>189</v>
      </c>
      <c r="K1432">
        <v>2</v>
      </c>
      <c r="L1432">
        <v>55</v>
      </c>
      <c r="M1432">
        <v>0</v>
      </c>
      <c r="N1432">
        <v>5</v>
      </c>
      <c r="O143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f>Table1_1[[#This Row],[MntWines]]+Table1_1[[#This Row],[MntFruits]]+Table1_1[[#This Row],[MntMeatProducts]]+Table1_1[[#This Row],[MntFishProducts]]+Table1_1[[#This Row],[MntSweetProducts]]+Table1_1[[#This Row],[MntGoldProds]]</f>
        <v>263</v>
      </c>
      <c r="AC1432">
        <f>Table1_1[[#This Row],[NumWebPurchases]]+Table1_1[[#This Row],[NumCatalogPurchases]]+Table1_1[[#This Row],[NumStorePurchases]]</f>
        <v>11</v>
      </c>
      <c r="AD1432">
        <f>ROUND(IF(Table1_1[[#This Row],[Total_Purchases]]=0,0,(Table1_1[[#This Row],[Total_Spend]]*(Table1_1[[#This Row],[NumWebPurchases]]/Table1_1[[#This Row],[Total_Purchases]]))),2)</f>
        <v>143.44999999999999</v>
      </c>
      <c r="AE1432">
        <f>ROUND(IF(Table1_1[[#This Row],[Total_Purchases]]=0,0,(Table1_1[[#This Row],[Total_Spend]]*(Table1_1[[#This Row],[NumStorePurchases]]/Table1_1[[#This Row],[Total_Purchases]]))),2)</f>
        <v>95.64</v>
      </c>
      <c r="AF1432">
        <f>ROUND(IF(Table1_1[[#This Row],[Total_Purchases]]=0,0,(Table1_1[[#This Row],[Total_Spend]]*(Table1_1[[#This Row],[NumCatalogPurchases]]/Table1_1[[#This Row],[Total_Purchases]]))),2)</f>
        <v>23.91</v>
      </c>
      <c r="AG14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32" s="6">
        <f ca="1">YEAR(TODAY())-B1432</f>
        <v>73</v>
      </c>
      <c r="AI14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32" t="s">
        <v>43</v>
      </c>
    </row>
    <row r="1433" spans="1:36" x14ac:dyDescent="0.3">
      <c r="A1433">
        <v>7030</v>
      </c>
      <c r="B1433">
        <v>1955</v>
      </c>
      <c r="C1433" t="s">
        <v>37</v>
      </c>
      <c r="D1433" t="s">
        <v>33</v>
      </c>
      <c r="E1433">
        <v>66465</v>
      </c>
      <c r="F1433">
        <v>0</v>
      </c>
      <c r="G1433">
        <v>1</v>
      </c>
      <c r="H1433" s="2" t="str">
        <f ca="1">TEXT(Table1_1[[#This Row],[Dt_Customer]],"yyyy-mm-dd")</f>
        <v>2013-03-30</v>
      </c>
      <c r="I1433">
        <v>1</v>
      </c>
      <c r="J1433">
        <v>1200</v>
      </c>
      <c r="K1433">
        <v>0</v>
      </c>
      <c r="L1433">
        <v>204</v>
      </c>
      <c r="M1433">
        <v>38</v>
      </c>
      <c r="N1433">
        <v>29</v>
      </c>
      <c r="O1433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f>Table1_1[[#This Row],[MntWines]]+Table1_1[[#This Row],[MntFruits]]+Table1_1[[#This Row],[MntMeatProducts]]+Table1_1[[#This Row],[MntFishProducts]]+Table1_1[[#This Row],[MntSweetProducts]]+Table1_1[[#This Row],[MntGoldProds]]</f>
        <v>1485</v>
      </c>
      <c r="AC1433">
        <f>Table1_1[[#This Row],[NumWebPurchases]]+Table1_1[[#This Row],[NumCatalogPurchases]]+Table1_1[[#This Row],[NumStorePurchases]]</f>
        <v>32</v>
      </c>
      <c r="AD1433">
        <f>ROUND(IF(Table1_1[[#This Row],[Total_Purchases]]=0,0,(Table1_1[[#This Row],[Total_Spend]]*(Table1_1[[#This Row],[NumWebPurchases]]/Table1_1[[#This Row],[Total_Purchases]]))),2)</f>
        <v>510.47</v>
      </c>
      <c r="AE1433">
        <f>ROUND(IF(Table1_1[[#This Row],[Total_Purchases]]=0,0,(Table1_1[[#This Row],[Total_Spend]]*(Table1_1[[#This Row],[NumStorePurchases]]/Table1_1[[#This Row],[Total_Purchases]]))),2)</f>
        <v>556.88</v>
      </c>
      <c r="AF1433">
        <f>ROUND(IF(Table1_1[[#This Row],[Total_Purchases]]=0,0,(Table1_1[[#This Row],[Total_Spend]]*(Table1_1[[#This Row],[NumCatalogPurchases]]/Table1_1[[#This Row],[Total_Purchases]]))),2)</f>
        <v>417.66</v>
      </c>
      <c r="AG14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3" s="6">
        <f ca="1">YEAR(TODAY())-B1433</f>
        <v>71</v>
      </c>
      <c r="AI14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33" t="s">
        <v>30</v>
      </c>
    </row>
    <row r="1434" spans="1:36" x14ac:dyDescent="0.3">
      <c r="A1434">
        <v>7034</v>
      </c>
      <c r="B1434">
        <v>1978</v>
      </c>
      <c r="C1434" t="s">
        <v>38</v>
      </c>
      <c r="D1434" t="s">
        <v>33</v>
      </c>
      <c r="E1434">
        <v>25804</v>
      </c>
      <c r="F1434">
        <v>1</v>
      </c>
      <c r="G1434">
        <v>0</v>
      </c>
      <c r="H1434" s="2" t="str">
        <f ca="1">TEXT(Table1_1[[#This Row],[Dt_Customer]],"yyyy-mm-dd")</f>
        <v>2013-09-01</v>
      </c>
      <c r="I1434">
        <v>34</v>
      </c>
      <c r="J1434">
        <v>8</v>
      </c>
      <c r="K1434">
        <v>7</v>
      </c>
      <c r="L1434">
        <v>9</v>
      </c>
      <c r="M1434">
        <v>13</v>
      </c>
      <c r="N1434">
        <v>6</v>
      </c>
      <c r="O1434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434">
        <f>Table1_1[[#This Row],[NumWebPurchases]]+Table1_1[[#This Row],[NumCatalogPurchases]]+Table1_1[[#This Row],[NumStorePurchases]]</f>
        <v>5</v>
      </c>
      <c r="AD1434">
        <f>ROUND(IF(Table1_1[[#This Row],[Total_Purchases]]=0,0,(Table1_1[[#This Row],[Total_Spend]]*(Table1_1[[#This Row],[NumWebPurchases]]/Table1_1[[#This Row],[Total_Purchases]]))),2)</f>
        <v>22</v>
      </c>
      <c r="AE1434">
        <f>ROUND(IF(Table1_1[[#This Row],[Total_Purchases]]=0,0,(Table1_1[[#This Row],[Total_Spend]]*(Table1_1[[#This Row],[NumStorePurchases]]/Table1_1[[#This Row],[Total_Purchases]]))),2)</f>
        <v>33</v>
      </c>
      <c r="AF1434">
        <f>ROUND(IF(Table1_1[[#This Row],[Total_Purchases]]=0,0,(Table1_1[[#This Row],[Total_Spend]]*(Table1_1[[#This Row],[NumCatalogPurchases]]/Table1_1[[#This Row],[Total_Purchases]]))),2)</f>
        <v>0</v>
      </c>
      <c r="AG14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34" s="6">
        <f ca="1">YEAR(TODAY())-B1434</f>
        <v>48</v>
      </c>
      <c r="AI14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34" t="s">
        <v>32</v>
      </c>
    </row>
    <row r="1435" spans="1:36" x14ac:dyDescent="0.3">
      <c r="A1435">
        <v>7037</v>
      </c>
      <c r="B1435">
        <v>1974</v>
      </c>
      <c r="C1435" t="s">
        <v>37</v>
      </c>
      <c r="D1435" t="s">
        <v>33</v>
      </c>
      <c r="E1435">
        <v>37087</v>
      </c>
      <c r="F1435">
        <v>1</v>
      </c>
      <c r="G1435">
        <v>0</v>
      </c>
      <c r="H1435" s="2" t="str">
        <f ca="1">TEXT(Table1_1[[#This Row],[Dt_Customer]],"yyyy-mm-dd")</f>
        <v>2013-08-11</v>
      </c>
      <c r="I1435">
        <v>50</v>
      </c>
      <c r="J1435">
        <v>194</v>
      </c>
      <c r="K1435">
        <v>55</v>
      </c>
      <c r="L1435">
        <v>134</v>
      </c>
      <c r="M1435">
        <v>15</v>
      </c>
      <c r="N1435">
        <v>0</v>
      </c>
      <c r="O1435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f>Table1_1[[#This Row],[MntWines]]+Table1_1[[#This Row],[MntFruits]]+Table1_1[[#This Row],[MntMeatProducts]]+Table1_1[[#This Row],[MntFishProducts]]+Table1_1[[#This Row],[MntSweetProducts]]+Table1_1[[#This Row],[MntGoldProds]]</f>
        <v>401</v>
      </c>
      <c r="AC1435">
        <f>Table1_1[[#This Row],[NumWebPurchases]]+Table1_1[[#This Row],[NumCatalogPurchases]]+Table1_1[[#This Row],[NumStorePurchases]]</f>
        <v>14</v>
      </c>
      <c r="AD1435">
        <f>ROUND(IF(Table1_1[[#This Row],[Total_Purchases]]=0,0,(Table1_1[[#This Row],[Total_Spend]]*(Table1_1[[#This Row],[NumWebPurchases]]/Table1_1[[#This Row],[Total_Purchases]]))),2)</f>
        <v>114.57</v>
      </c>
      <c r="AE1435">
        <f>ROUND(IF(Table1_1[[#This Row],[Total_Purchases]]=0,0,(Table1_1[[#This Row],[Total_Spend]]*(Table1_1[[#This Row],[NumStorePurchases]]/Table1_1[[#This Row],[Total_Purchases]]))),2)</f>
        <v>229.14</v>
      </c>
      <c r="AF1435">
        <f>ROUND(IF(Table1_1[[#This Row],[Total_Purchases]]=0,0,(Table1_1[[#This Row],[Total_Spend]]*(Table1_1[[#This Row],[NumCatalogPurchases]]/Table1_1[[#This Row],[Total_Purchases]]))),2)</f>
        <v>57.29</v>
      </c>
      <c r="AG14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35" s="6">
        <f ca="1">YEAR(TODAY())-B1435</f>
        <v>52</v>
      </c>
      <c r="AI14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35" t="s">
        <v>43</v>
      </c>
    </row>
    <row r="1436" spans="1:36" x14ac:dyDescent="0.3">
      <c r="A1436">
        <v>7042</v>
      </c>
      <c r="B1436">
        <v>1983</v>
      </c>
      <c r="C1436" t="s">
        <v>28</v>
      </c>
      <c r="D1436" t="s">
        <v>33</v>
      </c>
      <c r="E1436">
        <v>36790</v>
      </c>
      <c r="F1436">
        <v>0</v>
      </c>
      <c r="G1436">
        <v>0</v>
      </c>
      <c r="H1436" s="2" t="str">
        <f ca="1">TEXT(Table1_1[[#This Row],[Dt_Customer]],"yyyy-mm-dd")</f>
        <v>2013-03-01</v>
      </c>
      <c r="I1436">
        <v>14</v>
      </c>
      <c r="J1436">
        <v>3</v>
      </c>
      <c r="K1436">
        <v>3</v>
      </c>
      <c r="L1436">
        <v>14</v>
      </c>
      <c r="M1436">
        <v>15</v>
      </c>
      <c r="N1436">
        <v>21</v>
      </c>
      <c r="O1436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1436">
        <f>Table1_1[[#This Row],[NumWebPurchases]]+Table1_1[[#This Row],[NumCatalogPurchases]]+Table1_1[[#This Row],[NumStorePurchases]]</f>
        <v>5</v>
      </c>
      <c r="AD1436">
        <f>ROUND(IF(Table1_1[[#This Row],[Total_Purchases]]=0,0,(Table1_1[[#This Row],[Total_Spend]]*(Table1_1[[#This Row],[NumWebPurchases]]/Table1_1[[#This Row],[Total_Purchases]]))),2)</f>
        <v>26.4</v>
      </c>
      <c r="AE1436">
        <f>ROUND(IF(Table1_1[[#This Row],[Total_Purchases]]=0,0,(Table1_1[[#This Row],[Total_Spend]]*(Table1_1[[#This Row],[NumStorePurchases]]/Table1_1[[#This Row],[Total_Purchases]]))),2)</f>
        <v>26.4</v>
      </c>
      <c r="AF1436">
        <f>ROUND(IF(Table1_1[[#This Row],[Total_Purchases]]=0,0,(Table1_1[[#This Row],[Total_Spend]]*(Table1_1[[#This Row],[NumCatalogPurchases]]/Table1_1[[#This Row],[Total_Purchases]]))),2)</f>
        <v>13.2</v>
      </c>
      <c r="AG14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36" s="6">
        <f ca="1">YEAR(TODAY())-B1436</f>
        <v>43</v>
      </c>
      <c r="AI14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36" t="s">
        <v>30</v>
      </c>
    </row>
    <row r="1437" spans="1:36" x14ac:dyDescent="0.3">
      <c r="A1437">
        <v>7053</v>
      </c>
      <c r="B1437">
        <v>1966</v>
      </c>
      <c r="C1437" t="s">
        <v>37</v>
      </c>
      <c r="D1437" t="s">
        <v>31</v>
      </c>
      <c r="E1437">
        <v>78420</v>
      </c>
      <c r="F1437">
        <v>0</v>
      </c>
      <c r="G1437">
        <v>0</v>
      </c>
      <c r="H1437" s="2" t="str">
        <f ca="1">TEXT(Table1_1[[#This Row],[Dt_Customer]],"yyyy-mm-dd")</f>
        <v>2013-06-29</v>
      </c>
      <c r="I1437">
        <v>75</v>
      </c>
      <c r="J1437">
        <v>604</v>
      </c>
      <c r="K1437">
        <v>28</v>
      </c>
      <c r="L1437">
        <v>674</v>
      </c>
      <c r="M1437">
        <v>91</v>
      </c>
      <c r="N1437">
        <v>28</v>
      </c>
      <c r="O1437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f>Table1_1[[#This Row],[MntWines]]+Table1_1[[#This Row],[MntFruits]]+Table1_1[[#This Row],[MntMeatProducts]]+Table1_1[[#This Row],[MntFishProducts]]+Table1_1[[#This Row],[MntSweetProducts]]+Table1_1[[#This Row],[MntGoldProds]]</f>
        <v>1453</v>
      </c>
      <c r="AC1437">
        <f>Table1_1[[#This Row],[NumWebPurchases]]+Table1_1[[#This Row],[NumCatalogPurchases]]+Table1_1[[#This Row],[NumStorePurchases]]</f>
        <v>21</v>
      </c>
      <c r="AD1437">
        <f>ROUND(IF(Table1_1[[#This Row],[Total_Purchases]]=0,0,(Table1_1[[#This Row],[Total_Spend]]*(Table1_1[[#This Row],[NumWebPurchases]]/Table1_1[[#This Row],[Total_Purchases]]))),2)</f>
        <v>207.57</v>
      </c>
      <c r="AE1437">
        <f>ROUND(IF(Table1_1[[#This Row],[Total_Purchases]]=0,0,(Table1_1[[#This Row],[Total_Spend]]*(Table1_1[[#This Row],[NumStorePurchases]]/Table1_1[[#This Row],[Total_Purchases]]))),2)</f>
        <v>553.52</v>
      </c>
      <c r="AF1437">
        <f>ROUND(IF(Table1_1[[#This Row],[Total_Purchases]]=0,0,(Table1_1[[#This Row],[Total_Spend]]*(Table1_1[[#This Row],[NumCatalogPurchases]]/Table1_1[[#This Row],[Total_Purchases]]))),2)</f>
        <v>691.9</v>
      </c>
      <c r="AG14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7" s="6">
        <f ca="1">YEAR(TODAY())-B1437</f>
        <v>60</v>
      </c>
      <c r="AI14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37" t="s">
        <v>43</v>
      </c>
    </row>
    <row r="1438" spans="1:36" x14ac:dyDescent="0.3">
      <c r="A1438">
        <v>7055</v>
      </c>
      <c r="B1438">
        <v>1952</v>
      </c>
      <c r="C1438" t="s">
        <v>37</v>
      </c>
      <c r="D1438" t="s">
        <v>35</v>
      </c>
      <c r="E1438">
        <v>61010</v>
      </c>
      <c r="F1438">
        <v>0</v>
      </c>
      <c r="G1438">
        <v>1</v>
      </c>
      <c r="H1438" s="2" t="str">
        <f ca="1">TEXT(Table1_1[[#This Row],[Dt_Customer]],"yyyy-mm-dd")</f>
        <v>2012-10-09</v>
      </c>
      <c r="I1438">
        <v>57</v>
      </c>
      <c r="J1438">
        <v>888</v>
      </c>
      <c r="K1438">
        <v>0</v>
      </c>
      <c r="L1438">
        <v>57</v>
      </c>
      <c r="M1438">
        <v>0</v>
      </c>
      <c r="N1438">
        <v>0</v>
      </c>
      <c r="O1438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>Table1_1[[#This Row],[MntWines]]+Table1_1[[#This Row],[MntFruits]]+Table1_1[[#This Row],[MntMeatProducts]]+Table1_1[[#This Row],[MntFishProducts]]+Table1_1[[#This Row],[MntSweetProducts]]+Table1_1[[#This Row],[MntGoldProds]]</f>
        <v>1021</v>
      </c>
      <c r="AC1438">
        <f>Table1_1[[#This Row],[NumWebPurchases]]+Table1_1[[#This Row],[NumCatalogPurchases]]+Table1_1[[#This Row],[NumStorePurchases]]</f>
        <v>24</v>
      </c>
      <c r="AD1438">
        <f>ROUND(IF(Table1_1[[#This Row],[Total_Purchases]]=0,0,(Table1_1[[#This Row],[Total_Spend]]*(Table1_1[[#This Row],[NumWebPurchases]]/Table1_1[[#This Row],[Total_Purchases]]))),2)</f>
        <v>340.33</v>
      </c>
      <c r="AE1438">
        <f>ROUND(IF(Table1_1[[#This Row],[Total_Purchases]]=0,0,(Table1_1[[#This Row],[Total_Spend]]*(Table1_1[[#This Row],[NumStorePurchases]]/Table1_1[[#This Row],[Total_Purchases]]))),2)</f>
        <v>467.96</v>
      </c>
      <c r="AF1438">
        <f>ROUND(IF(Table1_1[[#This Row],[Total_Purchases]]=0,0,(Table1_1[[#This Row],[Total_Spend]]*(Table1_1[[#This Row],[NumCatalogPurchases]]/Table1_1[[#This Row],[Total_Purchases]]))),2)</f>
        <v>212.71</v>
      </c>
      <c r="AG14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8" s="6">
        <f ca="1">YEAR(TODAY())-B1438</f>
        <v>74</v>
      </c>
      <c r="AI14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38" t="s">
        <v>32</v>
      </c>
    </row>
    <row r="1439" spans="1:36" x14ac:dyDescent="0.3">
      <c r="A1439">
        <v>7059</v>
      </c>
      <c r="B1439">
        <v>1963</v>
      </c>
      <c r="C1439" t="s">
        <v>28</v>
      </c>
      <c r="D1439" t="s">
        <v>33</v>
      </c>
      <c r="E1439">
        <v>80124</v>
      </c>
      <c r="F1439">
        <v>0</v>
      </c>
      <c r="G1439">
        <v>0</v>
      </c>
      <c r="H1439" s="2" t="str">
        <f ca="1">TEXT(Table1_1[[#This Row],[Dt_Customer]],"yyyy-mm-dd")</f>
        <v>2014-06-26</v>
      </c>
      <c r="I1439">
        <v>47</v>
      </c>
      <c r="J1439">
        <v>483</v>
      </c>
      <c r="K1439">
        <v>84</v>
      </c>
      <c r="L1439">
        <v>398</v>
      </c>
      <c r="M1439">
        <v>205</v>
      </c>
      <c r="N1439">
        <v>84</v>
      </c>
      <c r="O1439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f>Table1_1[[#This Row],[MntWines]]+Table1_1[[#This Row],[MntFruits]]+Table1_1[[#This Row],[MntMeatProducts]]+Table1_1[[#This Row],[MntFishProducts]]+Table1_1[[#This Row],[MntSweetProducts]]+Table1_1[[#This Row],[MntGoldProds]]</f>
        <v>1495</v>
      </c>
      <c r="AC1439">
        <f>Table1_1[[#This Row],[NumWebPurchases]]+Table1_1[[#This Row],[NumCatalogPurchases]]+Table1_1[[#This Row],[NumStorePurchases]]</f>
        <v>18</v>
      </c>
      <c r="AD1439">
        <f>ROUND(IF(Table1_1[[#This Row],[Total_Purchases]]=0,0,(Table1_1[[#This Row],[Total_Spend]]*(Table1_1[[#This Row],[NumWebPurchases]]/Table1_1[[#This Row],[Total_Purchases]]))),2)</f>
        <v>249.17</v>
      </c>
      <c r="AE1439">
        <f>ROUND(IF(Table1_1[[#This Row],[Total_Purchases]]=0,0,(Table1_1[[#This Row],[Total_Spend]]*(Table1_1[[#This Row],[NumStorePurchases]]/Table1_1[[#This Row],[Total_Purchases]]))),2)</f>
        <v>664.44</v>
      </c>
      <c r="AF1439">
        <f>ROUND(IF(Table1_1[[#This Row],[Total_Purchases]]=0,0,(Table1_1[[#This Row],[Total_Spend]]*(Table1_1[[#This Row],[NumCatalogPurchases]]/Table1_1[[#This Row],[Total_Purchases]]))),2)</f>
        <v>581.39</v>
      </c>
      <c r="AG14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39" s="6">
        <f ca="1">YEAR(TODAY())-B1439</f>
        <v>63</v>
      </c>
      <c r="AI14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39" t="s">
        <v>30</v>
      </c>
    </row>
    <row r="1440" spans="1:36" x14ac:dyDescent="0.3">
      <c r="A1440">
        <v>7072</v>
      </c>
      <c r="B1440">
        <v>1973</v>
      </c>
      <c r="C1440" t="s">
        <v>28</v>
      </c>
      <c r="D1440" t="s">
        <v>33</v>
      </c>
      <c r="E1440">
        <v>67432</v>
      </c>
      <c r="F1440">
        <v>0</v>
      </c>
      <c r="G1440">
        <v>1</v>
      </c>
      <c r="H1440" s="2" t="str">
        <f ca="1">TEXT(Table1_1[[#This Row],[Dt_Customer]],"yyyy-mm-dd")</f>
        <v>2013-03-29</v>
      </c>
      <c r="I1440">
        <v>69</v>
      </c>
      <c r="J1440">
        <v>432</v>
      </c>
      <c r="K1440">
        <v>79</v>
      </c>
      <c r="L1440">
        <v>341</v>
      </c>
      <c r="M1440">
        <v>177</v>
      </c>
      <c r="N1440">
        <v>136</v>
      </c>
      <c r="O1440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f>Table1_1[[#This Row],[MntWines]]+Table1_1[[#This Row],[MntFruits]]+Table1_1[[#This Row],[MntMeatProducts]]+Table1_1[[#This Row],[MntFishProducts]]+Table1_1[[#This Row],[MntSweetProducts]]+Table1_1[[#This Row],[MntGoldProds]]</f>
        <v>1335</v>
      </c>
      <c r="AC1440">
        <f>Table1_1[[#This Row],[NumWebPurchases]]+Table1_1[[#This Row],[NumCatalogPurchases]]+Table1_1[[#This Row],[NumStorePurchases]]</f>
        <v>17</v>
      </c>
      <c r="AD1440">
        <f>ROUND(IF(Table1_1[[#This Row],[Total_Purchases]]=0,0,(Table1_1[[#This Row],[Total_Spend]]*(Table1_1[[#This Row],[NumWebPurchases]]/Table1_1[[#This Row],[Total_Purchases]]))),2)</f>
        <v>628.24</v>
      </c>
      <c r="AE1440">
        <f>ROUND(IF(Table1_1[[#This Row],[Total_Purchases]]=0,0,(Table1_1[[#This Row],[Total_Spend]]*(Table1_1[[#This Row],[NumStorePurchases]]/Table1_1[[#This Row],[Total_Purchases]]))),2)</f>
        <v>314.12</v>
      </c>
      <c r="AF1440">
        <f>ROUND(IF(Table1_1[[#This Row],[Total_Purchases]]=0,0,(Table1_1[[#This Row],[Total_Spend]]*(Table1_1[[#This Row],[NumCatalogPurchases]]/Table1_1[[#This Row],[Total_Purchases]]))),2)</f>
        <v>392.65</v>
      </c>
      <c r="AG14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0" s="6">
        <f ca="1">YEAR(TODAY())-B1440</f>
        <v>53</v>
      </c>
      <c r="AI14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40" t="s">
        <v>36</v>
      </c>
    </row>
    <row r="1441" spans="1:36" x14ac:dyDescent="0.3">
      <c r="A1441">
        <v>7079</v>
      </c>
      <c r="B1441">
        <v>1962</v>
      </c>
      <c r="C1441" t="s">
        <v>28</v>
      </c>
      <c r="D1441" t="s">
        <v>29</v>
      </c>
      <c r="E1441">
        <v>63887</v>
      </c>
      <c r="F1441">
        <v>0</v>
      </c>
      <c r="G1441">
        <v>1</v>
      </c>
      <c r="H1441" s="2" t="str">
        <f ca="1">TEXT(Table1_1[[#This Row],[Dt_Customer]],"yyyy-mm-dd")</f>
        <v>2012-09-08</v>
      </c>
      <c r="I1441">
        <v>38</v>
      </c>
      <c r="J1441">
        <v>897</v>
      </c>
      <c r="K1441">
        <v>23</v>
      </c>
      <c r="L1441">
        <v>207</v>
      </c>
      <c r="M1441">
        <v>15</v>
      </c>
      <c r="N1441">
        <v>11</v>
      </c>
      <c r="O1441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f>Table1_1[[#This Row],[MntWines]]+Table1_1[[#This Row],[MntFruits]]+Table1_1[[#This Row],[MntMeatProducts]]+Table1_1[[#This Row],[MntFishProducts]]+Table1_1[[#This Row],[MntSweetProducts]]+Table1_1[[#This Row],[MntGoldProds]]</f>
        <v>1245</v>
      </c>
      <c r="AC1441">
        <f>Table1_1[[#This Row],[NumWebPurchases]]+Table1_1[[#This Row],[NumCatalogPurchases]]+Table1_1[[#This Row],[NumStorePurchases]]</f>
        <v>27</v>
      </c>
      <c r="AD1441">
        <f>ROUND(IF(Table1_1[[#This Row],[Total_Purchases]]=0,0,(Table1_1[[#This Row],[Total_Spend]]*(Table1_1[[#This Row],[NumWebPurchases]]/Table1_1[[#This Row],[Total_Purchases]]))),2)</f>
        <v>415</v>
      </c>
      <c r="AE1441">
        <f>ROUND(IF(Table1_1[[#This Row],[Total_Purchases]]=0,0,(Table1_1[[#This Row],[Total_Spend]]*(Table1_1[[#This Row],[NumStorePurchases]]/Table1_1[[#This Row],[Total_Purchases]]))),2)</f>
        <v>553.33000000000004</v>
      </c>
      <c r="AF1441">
        <f>ROUND(IF(Table1_1[[#This Row],[Total_Purchases]]=0,0,(Table1_1[[#This Row],[Total_Spend]]*(Table1_1[[#This Row],[NumCatalogPurchases]]/Table1_1[[#This Row],[Total_Purchases]]))),2)</f>
        <v>276.67</v>
      </c>
      <c r="AG14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1" s="6">
        <f ca="1">YEAR(TODAY())-B1441</f>
        <v>64</v>
      </c>
      <c r="AI14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41" t="s">
        <v>43</v>
      </c>
    </row>
    <row r="1442" spans="1:36" x14ac:dyDescent="0.3">
      <c r="A1442">
        <v>7093</v>
      </c>
      <c r="B1442">
        <v>1985</v>
      </c>
      <c r="C1442" t="s">
        <v>28</v>
      </c>
      <c r="D1442" t="s">
        <v>33</v>
      </c>
      <c r="E1442">
        <v>19986</v>
      </c>
      <c r="F1442">
        <v>1</v>
      </c>
      <c r="G1442">
        <v>0</v>
      </c>
      <c r="H1442" s="2" t="str">
        <f ca="1">TEXT(Table1_1[[#This Row],[Dt_Customer]],"yyyy-mm-dd")</f>
        <v>2013-11-14</v>
      </c>
      <c r="I1442">
        <v>74</v>
      </c>
      <c r="J1442">
        <v>3</v>
      </c>
      <c r="K1442">
        <v>6</v>
      </c>
      <c r="L1442">
        <v>5</v>
      </c>
      <c r="M1442">
        <v>0</v>
      </c>
      <c r="N1442">
        <v>2</v>
      </c>
      <c r="O144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442">
        <f>Table1_1[[#This Row],[NumWebPurchases]]+Table1_1[[#This Row],[NumCatalogPurchases]]+Table1_1[[#This Row],[NumStorePurchases]]</f>
        <v>3</v>
      </c>
      <c r="AD1442">
        <f>ROUND(IF(Table1_1[[#This Row],[Total_Purchases]]=0,0,(Table1_1[[#This Row],[Total_Spend]]*(Table1_1[[#This Row],[NumWebPurchases]]/Table1_1[[#This Row],[Total_Purchases]]))),2)</f>
        <v>0</v>
      </c>
      <c r="AE1442">
        <f>ROUND(IF(Table1_1[[#This Row],[Total_Purchases]]=0,0,(Table1_1[[#This Row],[Total_Spend]]*(Table1_1[[#This Row],[NumStorePurchases]]/Table1_1[[#This Row],[Total_Purchases]]))),2)</f>
        <v>22</v>
      </c>
      <c r="AF1442">
        <f>ROUND(IF(Table1_1[[#This Row],[Total_Purchases]]=0,0,(Table1_1[[#This Row],[Total_Spend]]*(Table1_1[[#This Row],[NumCatalogPurchases]]/Table1_1[[#This Row],[Total_Purchases]]))),2)</f>
        <v>0</v>
      </c>
      <c r="AG144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42" s="6">
        <f ca="1">YEAR(TODAY())-B1442</f>
        <v>41</v>
      </c>
      <c r="AI14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42" t="s">
        <v>30</v>
      </c>
    </row>
    <row r="1443" spans="1:36" x14ac:dyDescent="0.3">
      <c r="A1443">
        <v>7094</v>
      </c>
      <c r="B1443">
        <v>1975</v>
      </c>
      <c r="C1443" t="s">
        <v>28</v>
      </c>
      <c r="D1443" t="s">
        <v>42</v>
      </c>
      <c r="E1443">
        <v>58330</v>
      </c>
      <c r="F1443">
        <v>0</v>
      </c>
      <c r="G1443">
        <v>1</v>
      </c>
      <c r="H1443" s="2" t="str">
        <f ca="1">TEXT(Table1_1[[#This Row],[Dt_Customer]],"yyyy-mm-dd")</f>
        <v>2013-12-25</v>
      </c>
      <c r="I1443">
        <v>87</v>
      </c>
      <c r="J1443">
        <v>445</v>
      </c>
      <c r="K1443">
        <v>53</v>
      </c>
      <c r="L1443">
        <v>213</v>
      </c>
      <c r="M1443">
        <v>104</v>
      </c>
      <c r="N1443">
        <v>98</v>
      </c>
      <c r="O1443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f>Table1_1[[#This Row],[MntWines]]+Table1_1[[#This Row],[MntFruits]]+Table1_1[[#This Row],[MntMeatProducts]]+Table1_1[[#This Row],[MntFishProducts]]+Table1_1[[#This Row],[MntSweetProducts]]+Table1_1[[#This Row],[MntGoldProds]]</f>
        <v>1064</v>
      </c>
      <c r="AC1443">
        <f>Table1_1[[#This Row],[NumWebPurchases]]+Table1_1[[#This Row],[NumCatalogPurchases]]+Table1_1[[#This Row],[NumStorePurchases]]</f>
        <v>23</v>
      </c>
      <c r="AD1443">
        <f>ROUND(IF(Table1_1[[#This Row],[Total_Purchases]]=0,0,(Table1_1[[#This Row],[Total_Spend]]*(Table1_1[[#This Row],[NumWebPurchases]]/Table1_1[[#This Row],[Total_Purchases]]))),2)</f>
        <v>277.57</v>
      </c>
      <c r="AE1443">
        <f>ROUND(IF(Table1_1[[#This Row],[Total_Purchases]]=0,0,(Table1_1[[#This Row],[Total_Spend]]*(Table1_1[[#This Row],[NumStorePurchases]]/Table1_1[[#This Row],[Total_Purchases]]))),2)</f>
        <v>601.39</v>
      </c>
      <c r="AF1443">
        <f>ROUND(IF(Table1_1[[#This Row],[Total_Purchases]]=0,0,(Table1_1[[#This Row],[Total_Spend]]*(Table1_1[[#This Row],[NumCatalogPurchases]]/Table1_1[[#This Row],[Total_Purchases]]))),2)</f>
        <v>185.04</v>
      </c>
      <c r="AG14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3" s="6">
        <f ca="1">YEAR(TODAY())-B1443</f>
        <v>51</v>
      </c>
      <c r="AI14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43" t="s">
        <v>39</v>
      </c>
    </row>
    <row r="1444" spans="1:36" x14ac:dyDescent="0.3">
      <c r="A1444">
        <v>7101</v>
      </c>
      <c r="B1444">
        <v>1963</v>
      </c>
      <c r="C1444" t="s">
        <v>37</v>
      </c>
      <c r="D1444" t="s">
        <v>42</v>
      </c>
      <c r="E1444">
        <v>52278</v>
      </c>
      <c r="F1444">
        <v>0</v>
      </c>
      <c r="G1444">
        <v>1</v>
      </c>
      <c r="H1444" s="2" t="str">
        <f ca="1">TEXT(Table1_1[[#This Row],[Dt_Customer]],"yyyy-mm-dd")</f>
        <v>2013-01-25</v>
      </c>
      <c r="I1444">
        <v>24</v>
      </c>
      <c r="J1444">
        <v>953</v>
      </c>
      <c r="K1444">
        <v>0</v>
      </c>
      <c r="L1444">
        <v>71</v>
      </c>
      <c r="M1444">
        <v>0</v>
      </c>
      <c r="N1444">
        <v>0</v>
      </c>
      <c r="O1444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>Table1_1[[#This Row],[MntWines]]+Table1_1[[#This Row],[MntFruits]]+Table1_1[[#This Row],[MntMeatProducts]]+Table1_1[[#This Row],[MntFishProducts]]+Table1_1[[#This Row],[MntSweetProducts]]+Table1_1[[#This Row],[MntGoldProds]]</f>
        <v>1198</v>
      </c>
      <c r="AC1444">
        <f>Table1_1[[#This Row],[NumWebPurchases]]+Table1_1[[#This Row],[NumCatalogPurchases]]+Table1_1[[#This Row],[NumStorePurchases]]</f>
        <v>25</v>
      </c>
      <c r="AD1444">
        <f>ROUND(IF(Table1_1[[#This Row],[Total_Purchases]]=0,0,(Table1_1[[#This Row],[Total_Spend]]*(Table1_1[[#This Row],[NumWebPurchases]]/Table1_1[[#This Row],[Total_Purchases]]))),2)</f>
        <v>479.2</v>
      </c>
      <c r="AE1444">
        <f>ROUND(IF(Table1_1[[#This Row],[Total_Purchases]]=0,0,(Table1_1[[#This Row],[Total_Spend]]*(Table1_1[[#This Row],[NumStorePurchases]]/Table1_1[[#This Row],[Total_Purchases]]))),2)</f>
        <v>479.2</v>
      </c>
      <c r="AF1444">
        <f>ROUND(IF(Table1_1[[#This Row],[Total_Purchases]]=0,0,(Table1_1[[#This Row],[Total_Spend]]*(Table1_1[[#This Row],[NumCatalogPurchases]]/Table1_1[[#This Row],[Total_Purchases]]))),2)</f>
        <v>239.6</v>
      </c>
      <c r="AG14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4" s="6">
        <f ca="1">YEAR(TODAY())-B1444</f>
        <v>63</v>
      </c>
      <c r="AI14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44" t="s">
        <v>30</v>
      </c>
    </row>
    <row r="1445" spans="1:36" x14ac:dyDescent="0.3">
      <c r="A1445">
        <v>7106</v>
      </c>
      <c r="B1445">
        <v>1943</v>
      </c>
      <c r="C1445" t="s">
        <v>37</v>
      </c>
      <c r="D1445" t="s">
        <v>33</v>
      </c>
      <c r="E1445">
        <v>75865</v>
      </c>
      <c r="F1445">
        <v>0</v>
      </c>
      <c r="G1445">
        <v>0</v>
      </c>
      <c r="H1445" s="2" t="str">
        <f ca="1">TEXT(Table1_1[[#This Row],[Dt_Customer]],"yyyy-mm-dd")</f>
        <v>2014-03-31</v>
      </c>
      <c r="I1445">
        <v>73</v>
      </c>
      <c r="J1445">
        <v>483</v>
      </c>
      <c r="K1445">
        <v>0</v>
      </c>
      <c r="L1445">
        <v>591</v>
      </c>
      <c r="M1445">
        <v>156</v>
      </c>
      <c r="N1445">
        <v>0</v>
      </c>
      <c r="O1445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f>Table1_1[[#This Row],[MntWines]]+Table1_1[[#This Row],[MntFruits]]+Table1_1[[#This Row],[MntMeatProducts]]+Table1_1[[#This Row],[MntFishProducts]]+Table1_1[[#This Row],[MntSweetProducts]]+Table1_1[[#This Row],[MntGoldProds]]</f>
        <v>1242</v>
      </c>
      <c r="AC1445">
        <f>Table1_1[[#This Row],[NumWebPurchases]]+Table1_1[[#This Row],[NumCatalogPurchases]]+Table1_1[[#This Row],[NumStorePurchases]]</f>
        <v>18</v>
      </c>
      <c r="AD1445">
        <f>ROUND(IF(Table1_1[[#This Row],[Total_Purchases]]=0,0,(Table1_1[[#This Row],[Total_Spend]]*(Table1_1[[#This Row],[NumWebPurchases]]/Table1_1[[#This Row],[Total_Purchases]]))),2)</f>
        <v>207</v>
      </c>
      <c r="AE1445">
        <f>ROUND(IF(Table1_1[[#This Row],[Total_Purchases]]=0,0,(Table1_1[[#This Row],[Total_Spend]]*(Table1_1[[#This Row],[NumStorePurchases]]/Table1_1[[#This Row],[Total_Purchases]]))),2)</f>
        <v>690</v>
      </c>
      <c r="AF1445">
        <f>ROUND(IF(Table1_1[[#This Row],[Total_Purchases]]=0,0,(Table1_1[[#This Row],[Total_Spend]]*(Table1_1[[#This Row],[NumCatalogPurchases]]/Table1_1[[#This Row],[Total_Purchases]]))),2)</f>
        <v>345</v>
      </c>
      <c r="AG14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5" s="6">
        <f ca="1">YEAR(TODAY())-B1445</f>
        <v>83</v>
      </c>
      <c r="AI14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45" t="s">
        <v>30</v>
      </c>
    </row>
    <row r="1446" spans="1:36" x14ac:dyDescent="0.3">
      <c r="A1446">
        <v>7108</v>
      </c>
      <c r="B1446">
        <v>1965</v>
      </c>
      <c r="C1446" t="s">
        <v>41</v>
      </c>
      <c r="D1446" t="s">
        <v>42</v>
      </c>
      <c r="E1446">
        <v>51390</v>
      </c>
      <c r="F1446">
        <v>1</v>
      </c>
      <c r="G1446">
        <v>1</v>
      </c>
      <c r="H1446" s="2" t="str">
        <f ca="1">TEXT(Table1_1[[#This Row],[Dt_Customer]],"yyyy-mm-dd")</f>
        <v>2012-09-08</v>
      </c>
      <c r="I1446">
        <v>54</v>
      </c>
      <c r="J1446">
        <v>205</v>
      </c>
      <c r="K1446">
        <v>20</v>
      </c>
      <c r="L1446">
        <v>47</v>
      </c>
      <c r="M1446">
        <v>23</v>
      </c>
      <c r="N1446">
        <v>2</v>
      </c>
      <c r="O1446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f>Table1_1[[#This Row],[MntWines]]+Table1_1[[#This Row],[MntFruits]]+Table1_1[[#This Row],[MntMeatProducts]]+Table1_1[[#This Row],[MntFishProducts]]+Table1_1[[#This Row],[MntSweetProducts]]+Table1_1[[#This Row],[MntGoldProds]]</f>
        <v>353</v>
      </c>
      <c r="AC1446">
        <f>Table1_1[[#This Row],[NumWebPurchases]]+Table1_1[[#This Row],[NumCatalogPurchases]]+Table1_1[[#This Row],[NumStorePurchases]]</f>
        <v>12</v>
      </c>
      <c r="AD1446">
        <f>ROUND(IF(Table1_1[[#This Row],[Total_Purchases]]=0,0,(Table1_1[[#This Row],[Total_Spend]]*(Table1_1[[#This Row],[NumWebPurchases]]/Table1_1[[#This Row],[Total_Purchases]]))),2)</f>
        <v>147.08000000000001</v>
      </c>
      <c r="AE1446">
        <f>ROUND(IF(Table1_1[[#This Row],[Total_Purchases]]=0,0,(Table1_1[[#This Row],[Total_Spend]]*(Table1_1[[#This Row],[NumStorePurchases]]/Table1_1[[#This Row],[Total_Purchases]]))),2)</f>
        <v>147.08000000000001</v>
      </c>
      <c r="AF1446">
        <f>ROUND(IF(Table1_1[[#This Row],[Total_Purchases]]=0,0,(Table1_1[[#This Row],[Total_Spend]]*(Table1_1[[#This Row],[NumCatalogPurchases]]/Table1_1[[#This Row],[Total_Purchases]]))),2)</f>
        <v>58.83</v>
      </c>
      <c r="AG14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6" s="6">
        <f ca="1">YEAR(TODAY())-B1446</f>
        <v>61</v>
      </c>
      <c r="AI14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46" t="s">
        <v>43</v>
      </c>
    </row>
    <row r="1447" spans="1:36" x14ac:dyDescent="0.3">
      <c r="A1447">
        <v>7118</v>
      </c>
      <c r="B1447">
        <v>1957</v>
      </c>
      <c r="C1447" t="s">
        <v>28</v>
      </c>
      <c r="D1447" t="s">
        <v>33</v>
      </c>
      <c r="E1447">
        <v>73803</v>
      </c>
      <c r="F1447">
        <v>0</v>
      </c>
      <c r="G1447">
        <v>1</v>
      </c>
      <c r="H1447" s="2" t="str">
        <f ca="1">TEXT(Table1_1[[#This Row],[Dt_Customer]],"yyyy-mm-dd")</f>
        <v>2012-08-01</v>
      </c>
      <c r="I1447">
        <v>61</v>
      </c>
      <c r="J1447">
        <v>833</v>
      </c>
      <c r="K1447">
        <v>80</v>
      </c>
      <c r="L1447">
        <v>363</v>
      </c>
      <c r="M1447">
        <v>52</v>
      </c>
      <c r="N1447">
        <v>26</v>
      </c>
      <c r="O1447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f>Table1_1[[#This Row],[MntWines]]+Table1_1[[#This Row],[MntFruits]]+Table1_1[[#This Row],[MntMeatProducts]]+Table1_1[[#This Row],[MntFishProducts]]+Table1_1[[#This Row],[MntSweetProducts]]+Table1_1[[#This Row],[MntGoldProds]]</f>
        <v>1528</v>
      </c>
      <c r="AC1447">
        <f>Table1_1[[#This Row],[NumWebPurchases]]+Table1_1[[#This Row],[NumCatalogPurchases]]+Table1_1[[#This Row],[NumStorePurchases]]</f>
        <v>20</v>
      </c>
      <c r="AD1447">
        <f>ROUND(IF(Table1_1[[#This Row],[Total_Purchases]]=0,0,(Table1_1[[#This Row],[Total_Spend]]*(Table1_1[[#This Row],[NumWebPurchases]]/Table1_1[[#This Row],[Total_Purchases]]))),2)</f>
        <v>687.6</v>
      </c>
      <c r="AE1447">
        <f>ROUND(IF(Table1_1[[#This Row],[Total_Purchases]]=0,0,(Table1_1[[#This Row],[Total_Spend]]*(Table1_1[[#This Row],[NumStorePurchases]]/Table1_1[[#This Row],[Total_Purchases]]))),2)</f>
        <v>458.4</v>
      </c>
      <c r="AF1447">
        <f>ROUND(IF(Table1_1[[#This Row],[Total_Purchases]]=0,0,(Table1_1[[#This Row],[Total_Spend]]*(Table1_1[[#This Row],[NumCatalogPurchases]]/Table1_1[[#This Row],[Total_Purchases]]))),2)</f>
        <v>382</v>
      </c>
      <c r="AG14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7" s="6">
        <f ca="1">YEAR(TODAY())-B1447</f>
        <v>69</v>
      </c>
      <c r="AI14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47" t="s">
        <v>32</v>
      </c>
    </row>
    <row r="1448" spans="1:36" x14ac:dyDescent="0.3">
      <c r="A1448">
        <v>7119</v>
      </c>
      <c r="B1448">
        <v>1982</v>
      </c>
      <c r="C1448" t="s">
        <v>28</v>
      </c>
      <c r="D1448" t="s">
        <v>31</v>
      </c>
      <c r="E1448">
        <v>68627</v>
      </c>
      <c r="F1448">
        <v>0</v>
      </c>
      <c r="G1448">
        <v>0</v>
      </c>
      <c r="H1448" s="2" t="str">
        <f ca="1">TEXT(Table1_1[[#This Row],[Dt_Customer]],"yyyy-mm-dd")</f>
        <v>2013-01-12</v>
      </c>
      <c r="I1448">
        <v>45</v>
      </c>
      <c r="J1448">
        <v>395</v>
      </c>
      <c r="K1448">
        <v>15</v>
      </c>
      <c r="L1448">
        <v>263</v>
      </c>
      <c r="M1448">
        <v>60</v>
      </c>
      <c r="N1448">
        <v>54</v>
      </c>
      <c r="O1448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f>Table1_1[[#This Row],[MntWines]]+Table1_1[[#This Row],[MntFruits]]+Table1_1[[#This Row],[MntMeatProducts]]+Table1_1[[#This Row],[MntFishProducts]]+Table1_1[[#This Row],[MntSweetProducts]]+Table1_1[[#This Row],[MntGoldProds]]</f>
        <v>825</v>
      </c>
      <c r="AC1448">
        <f>Table1_1[[#This Row],[NumWebPurchases]]+Table1_1[[#This Row],[NumCatalogPurchases]]+Table1_1[[#This Row],[NumStorePurchases]]</f>
        <v>11</v>
      </c>
      <c r="AD1448">
        <f>ROUND(IF(Table1_1[[#This Row],[Total_Purchases]]=0,0,(Table1_1[[#This Row],[Total_Spend]]*(Table1_1[[#This Row],[NumWebPurchases]]/Table1_1[[#This Row],[Total_Purchases]]))),2)</f>
        <v>150</v>
      </c>
      <c r="AE1448">
        <f>ROUND(IF(Table1_1[[#This Row],[Total_Purchases]]=0,0,(Table1_1[[#This Row],[Total_Spend]]*(Table1_1[[#This Row],[NumStorePurchases]]/Table1_1[[#This Row],[Total_Purchases]]))),2)</f>
        <v>450</v>
      </c>
      <c r="AF1448">
        <f>ROUND(IF(Table1_1[[#This Row],[Total_Purchases]]=0,0,(Table1_1[[#This Row],[Total_Spend]]*(Table1_1[[#This Row],[NumCatalogPurchases]]/Table1_1[[#This Row],[Total_Purchases]]))),2)</f>
        <v>225</v>
      </c>
      <c r="AG14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48" s="6">
        <f ca="1">YEAR(TODAY())-B1448</f>
        <v>44</v>
      </c>
      <c r="AI14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48" t="s">
        <v>43</v>
      </c>
    </row>
    <row r="1449" spans="1:36" x14ac:dyDescent="0.3">
      <c r="A1449">
        <v>7124</v>
      </c>
      <c r="B1449">
        <v>1968</v>
      </c>
      <c r="C1449" t="s">
        <v>28</v>
      </c>
      <c r="D1449" t="s">
        <v>29</v>
      </c>
      <c r="E1449">
        <v>36997</v>
      </c>
      <c r="F1449">
        <v>1</v>
      </c>
      <c r="G1449">
        <v>1</v>
      </c>
      <c r="H1449" s="2" t="str">
        <f ca="1">TEXT(Table1_1[[#This Row],[Dt_Customer]],"yyyy-mm-dd")</f>
        <v>2013-02-01</v>
      </c>
      <c r="I1449">
        <v>72</v>
      </c>
      <c r="J1449">
        <v>43</v>
      </c>
      <c r="K1449">
        <v>4</v>
      </c>
      <c r="L1449">
        <v>12</v>
      </c>
      <c r="M1449">
        <v>8</v>
      </c>
      <c r="N1449">
        <v>0</v>
      </c>
      <c r="O1449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f>Table1_1[[#This Row],[MntWines]]+Table1_1[[#This Row],[MntFruits]]+Table1_1[[#This Row],[MntMeatProducts]]+Table1_1[[#This Row],[MntFishProducts]]+Table1_1[[#This Row],[MntSweetProducts]]+Table1_1[[#This Row],[MntGoldProds]]</f>
        <v>94</v>
      </c>
      <c r="AC1449">
        <f>Table1_1[[#This Row],[NumWebPurchases]]+Table1_1[[#This Row],[NumCatalogPurchases]]+Table1_1[[#This Row],[NumStorePurchases]]</f>
        <v>7</v>
      </c>
      <c r="AD1449">
        <f>ROUND(IF(Table1_1[[#This Row],[Total_Purchases]]=0,0,(Table1_1[[#This Row],[Total_Spend]]*(Table1_1[[#This Row],[NumWebPurchases]]/Table1_1[[#This Row],[Total_Purchases]]))),2)</f>
        <v>26.86</v>
      </c>
      <c r="AE1449">
        <f>ROUND(IF(Table1_1[[#This Row],[Total_Purchases]]=0,0,(Table1_1[[#This Row],[Total_Spend]]*(Table1_1[[#This Row],[NumStorePurchases]]/Table1_1[[#This Row],[Total_Purchases]]))),2)</f>
        <v>53.71</v>
      </c>
      <c r="AF1449">
        <f>ROUND(IF(Table1_1[[#This Row],[Total_Purchases]]=0,0,(Table1_1[[#This Row],[Total_Spend]]*(Table1_1[[#This Row],[NumCatalogPurchases]]/Table1_1[[#This Row],[Total_Purchases]]))),2)</f>
        <v>13.43</v>
      </c>
      <c r="AG14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49" s="6">
        <f ca="1">YEAR(TODAY())-B1449</f>
        <v>58</v>
      </c>
      <c r="AI14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49" t="s">
        <v>32</v>
      </c>
    </row>
    <row r="1450" spans="1:36" x14ac:dyDescent="0.3">
      <c r="A1450">
        <v>7128</v>
      </c>
      <c r="B1450">
        <v>1977</v>
      </c>
      <c r="C1450" t="s">
        <v>37</v>
      </c>
      <c r="D1450" t="s">
        <v>31</v>
      </c>
      <c r="E1450">
        <v>42997</v>
      </c>
      <c r="F1450">
        <v>1</v>
      </c>
      <c r="G1450">
        <v>1</v>
      </c>
      <c r="H1450" s="2" t="str">
        <f ca="1">TEXT(Table1_1[[#This Row],[Dt_Customer]],"yyyy-mm-dd")</f>
        <v>2013-12-07</v>
      </c>
      <c r="I1450">
        <v>91</v>
      </c>
      <c r="J1450">
        <v>4</v>
      </c>
      <c r="K1450">
        <v>0</v>
      </c>
      <c r="L1450">
        <v>5</v>
      </c>
      <c r="M1450">
        <v>0</v>
      </c>
      <c r="N1450">
        <v>1</v>
      </c>
      <c r="O1450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450">
        <f>Table1_1[[#This Row],[NumWebPurchases]]+Table1_1[[#This Row],[NumCatalogPurchases]]+Table1_1[[#This Row],[NumStorePurchases]]</f>
        <v>3</v>
      </c>
      <c r="AD1450">
        <f>ROUND(IF(Table1_1[[#This Row],[Total_Purchases]]=0,0,(Table1_1[[#This Row],[Total_Spend]]*(Table1_1[[#This Row],[NumWebPurchases]]/Table1_1[[#This Row],[Total_Purchases]]))),2)</f>
        <v>5</v>
      </c>
      <c r="AE1450">
        <f>ROUND(IF(Table1_1[[#This Row],[Total_Purchases]]=0,0,(Table1_1[[#This Row],[Total_Spend]]*(Table1_1[[#This Row],[NumStorePurchases]]/Table1_1[[#This Row],[Total_Purchases]]))),2)</f>
        <v>10</v>
      </c>
      <c r="AF1450">
        <f>ROUND(IF(Table1_1[[#This Row],[Total_Purchases]]=0,0,(Table1_1[[#This Row],[Total_Spend]]*(Table1_1[[#This Row],[NumCatalogPurchases]]/Table1_1[[#This Row],[Total_Purchases]]))),2)</f>
        <v>0</v>
      </c>
      <c r="AG14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50" s="6">
        <f ca="1">YEAR(TODAY())-B1450</f>
        <v>49</v>
      </c>
      <c r="AI14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50" t="s">
        <v>30</v>
      </c>
    </row>
    <row r="1451" spans="1:36" x14ac:dyDescent="0.3">
      <c r="A1451">
        <v>7129</v>
      </c>
      <c r="B1451">
        <v>1962</v>
      </c>
      <c r="C1451" t="s">
        <v>37</v>
      </c>
      <c r="D1451" t="s">
        <v>33</v>
      </c>
      <c r="E1451">
        <v>54693</v>
      </c>
      <c r="F1451">
        <v>0</v>
      </c>
      <c r="G1451">
        <v>1</v>
      </c>
      <c r="H1451" s="2" t="str">
        <f ca="1">TEXT(Table1_1[[#This Row],[Dt_Customer]],"yyyy-mm-dd")</f>
        <v>2013-02-17</v>
      </c>
      <c r="I1451">
        <v>72</v>
      </c>
      <c r="J1451">
        <v>686</v>
      </c>
      <c r="K1451">
        <v>17</v>
      </c>
      <c r="L1451">
        <v>142</v>
      </c>
      <c r="M1451">
        <v>23</v>
      </c>
      <c r="N1451">
        <v>26</v>
      </c>
      <c r="O1451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f>Table1_1[[#This Row],[MntWines]]+Table1_1[[#This Row],[MntFruits]]+Table1_1[[#This Row],[MntMeatProducts]]+Table1_1[[#This Row],[MntFishProducts]]+Table1_1[[#This Row],[MntSweetProducts]]+Table1_1[[#This Row],[MntGoldProds]]</f>
        <v>929</v>
      </c>
      <c r="AC1451">
        <f>Table1_1[[#This Row],[NumWebPurchases]]+Table1_1[[#This Row],[NumCatalogPurchases]]+Table1_1[[#This Row],[NumStorePurchases]]</f>
        <v>23</v>
      </c>
      <c r="AD1451">
        <f>ROUND(IF(Table1_1[[#This Row],[Total_Purchases]]=0,0,(Table1_1[[#This Row],[Total_Spend]]*(Table1_1[[#This Row],[NumWebPurchases]]/Table1_1[[#This Row],[Total_Purchases]]))),2)</f>
        <v>242.35</v>
      </c>
      <c r="AE1451">
        <f>ROUND(IF(Table1_1[[#This Row],[Total_Purchases]]=0,0,(Table1_1[[#This Row],[Total_Spend]]*(Table1_1[[#This Row],[NumStorePurchases]]/Table1_1[[#This Row],[Total_Purchases]]))),2)</f>
        <v>525.09</v>
      </c>
      <c r="AF1451">
        <f>ROUND(IF(Table1_1[[#This Row],[Total_Purchases]]=0,0,(Table1_1[[#This Row],[Total_Spend]]*(Table1_1[[#This Row],[NumCatalogPurchases]]/Table1_1[[#This Row],[Total_Purchases]]))),2)</f>
        <v>161.57</v>
      </c>
      <c r="AG14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51" s="6">
        <f ca="1">YEAR(TODAY())-B1451</f>
        <v>64</v>
      </c>
      <c r="AI14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51" t="s">
        <v>30</v>
      </c>
    </row>
    <row r="1452" spans="1:36" x14ac:dyDescent="0.3">
      <c r="A1452">
        <v>7141</v>
      </c>
      <c r="B1452">
        <v>1986</v>
      </c>
      <c r="C1452" t="s">
        <v>41</v>
      </c>
      <c r="D1452" t="s">
        <v>31</v>
      </c>
      <c r="E1452">
        <v>21888</v>
      </c>
      <c r="F1452">
        <v>1</v>
      </c>
      <c r="G1452">
        <v>0</v>
      </c>
      <c r="H1452" s="2" t="str">
        <f ca="1">TEXT(Table1_1[[#This Row],[Dt_Customer]],"yyyy-mm-dd")</f>
        <v>2012-12-29</v>
      </c>
      <c r="I1452">
        <v>15</v>
      </c>
      <c r="J1452">
        <v>88</v>
      </c>
      <c r="K1452">
        <v>10</v>
      </c>
      <c r="L1452">
        <v>46</v>
      </c>
      <c r="M1452">
        <v>2</v>
      </c>
      <c r="N1452">
        <v>3</v>
      </c>
      <c r="O145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f>Table1_1[[#This Row],[MntWines]]+Table1_1[[#This Row],[MntFruits]]+Table1_1[[#This Row],[MntMeatProducts]]+Table1_1[[#This Row],[MntFishProducts]]+Table1_1[[#This Row],[MntSweetProducts]]+Table1_1[[#This Row],[MntGoldProds]]</f>
        <v>213</v>
      </c>
      <c r="AC1452">
        <f>Table1_1[[#This Row],[NumWebPurchases]]+Table1_1[[#This Row],[NumCatalogPurchases]]+Table1_1[[#This Row],[NumStorePurchases]]</f>
        <v>8</v>
      </c>
      <c r="AD1452">
        <f>ROUND(IF(Table1_1[[#This Row],[Total_Purchases]]=0,0,(Table1_1[[#This Row],[Total_Spend]]*(Table1_1[[#This Row],[NumWebPurchases]]/Table1_1[[#This Row],[Total_Purchases]]))),2)</f>
        <v>133.13</v>
      </c>
      <c r="AE1452">
        <f>ROUND(IF(Table1_1[[#This Row],[Total_Purchases]]=0,0,(Table1_1[[#This Row],[Total_Spend]]*(Table1_1[[#This Row],[NumStorePurchases]]/Table1_1[[#This Row],[Total_Purchases]]))),2)</f>
        <v>53.25</v>
      </c>
      <c r="AF1452">
        <f>ROUND(IF(Table1_1[[#This Row],[Total_Purchases]]=0,0,(Table1_1[[#This Row],[Total_Spend]]*(Table1_1[[#This Row],[NumCatalogPurchases]]/Table1_1[[#This Row],[Total_Purchases]]))),2)</f>
        <v>26.63</v>
      </c>
      <c r="AG14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52" s="6">
        <f ca="1">YEAR(TODAY())-B1452</f>
        <v>40</v>
      </c>
      <c r="AI14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52" t="s">
        <v>30</v>
      </c>
    </row>
    <row r="1453" spans="1:36" x14ac:dyDescent="0.3">
      <c r="A1453">
        <v>7143</v>
      </c>
      <c r="B1453">
        <v>1955</v>
      </c>
      <c r="C1453" t="s">
        <v>38</v>
      </c>
      <c r="D1453" t="s">
        <v>35</v>
      </c>
      <c r="E1453">
        <v>74805</v>
      </c>
      <c r="F1453">
        <v>0</v>
      </c>
      <c r="G1453">
        <v>1</v>
      </c>
      <c r="H1453" s="2" t="str">
        <f ca="1">TEXT(Table1_1[[#This Row],[Dt_Customer]],"yyyy-mm-dd")</f>
        <v>2013-11-06</v>
      </c>
      <c r="I1453">
        <v>14</v>
      </c>
      <c r="J1453">
        <v>209</v>
      </c>
      <c r="K1453">
        <v>162</v>
      </c>
      <c r="L1453">
        <v>209</v>
      </c>
      <c r="M1453">
        <v>41</v>
      </c>
      <c r="N1453">
        <v>162</v>
      </c>
      <c r="O1453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f>Table1_1[[#This Row],[MntWines]]+Table1_1[[#This Row],[MntFruits]]+Table1_1[[#This Row],[MntMeatProducts]]+Table1_1[[#This Row],[MntFishProducts]]+Table1_1[[#This Row],[MntSweetProducts]]+Table1_1[[#This Row],[MntGoldProds]]</f>
        <v>820</v>
      </c>
      <c r="AC1453">
        <f>Table1_1[[#This Row],[NumWebPurchases]]+Table1_1[[#This Row],[NumCatalogPurchases]]+Table1_1[[#This Row],[NumStorePurchases]]</f>
        <v>21</v>
      </c>
      <c r="AD1453">
        <f>ROUND(IF(Table1_1[[#This Row],[Total_Purchases]]=0,0,(Table1_1[[#This Row],[Total_Spend]]*(Table1_1[[#This Row],[NumWebPurchases]]/Table1_1[[#This Row],[Total_Purchases]]))),2)</f>
        <v>156.19</v>
      </c>
      <c r="AE1453">
        <f>ROUND(IF(Table1_1[[#This Row],[Total_Purchases]]=0,0,(Table1_1[[#This Row],[Total_Spend]]*(Table1_1[[#This Row],[NumStorePurchases]]/Table1_1[[#This Row],[Total_Purchases]]))),2)</f>
        <v>390.48</v>
      </c>
      <c r="AF1453">
        <f>ROUND(IF(Table1_1[[#This Row],[Total_Purchases]]=0,0,(Table1_1[[#This Row],[Total_Spend]]*(Table1_1[[#This Row],[NumCatalogPurchases]]/Table1_1[[#This Row],[Total_Purchases]]))),2)</f>
        <v>273.33</v>
      </c>
      <c r="AG14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53" s="6">
        <f ca="1">YEAR(TODAY())-B1453</f>
        <v>71</v>
      </c>
      <c r="AI14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53" t="s">
        <v>30</v>
      </c>
    </row>
    <row r="1454" spans="1:36" x14ac:dyDescent="0.3">
      <c r="A1454">
        <v>7152</v>
      </c>
      <c r="B1454">
        <v>1983</v>
      </c>
      <c r="C1454" t="s">
        <v>41</v>
      </c>
      <c r="D1454" t="s">
        <v>33</v>
      </c>
      <c r="E1454">
        <v>27100</v>
      </c>
      <c r="F1454">
        <v>1</v>
      </c>
      <c r="G1454">
        <v>0</v>
      </c>
      <c r="H1454" s="2" t="str">
        <f ca="1">TEXT(Table1_1[[#This Row],[Dt_Customer]],"yyyy-mm-dd")</f>
        <v>2013-04-05</v>
      </c>
      <c r="I1454">
        <v>64</v>
      </c>
      <c r="J1454">
        <v>12</v>
      </c>
      <c r="K1454">
        <v>0</v>
      </c>
      <c r="L1454">
        <v>13</v>
      </c>
      <c r="M1454">
        <v>2</v>
      </c>
      <c r="N1454">
        <v>0</v>
      </c>
      <c r="O1454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454">
        <f>Table1_1[[#This Row],[NumWebPurchases]]+Table1_1[[#This Row],[NumCatalogPurchases]]+Table1_1[[#This Row],[NumStorePurchases]]</f>
        <v>4</v>
      </c>
      <c r="AD1454">
        <f>ROUND(IF(Table1_1[[#This Row],[Total_Purchases]]=0,0,(Table1_1[[#This Row],[Total_Spend]]*(Table1_1[[#This Row],[NumWebPurchases]]/Table1_1[[#This Row],[Total_Purchases]]))),2)</f>
        <v>9.25</v>
      </c>
      <c r="AE1454">
        <f>ROUND(IF(Table1_1[[#This Row],[Total_Purchases]]=0,0,(Table1_1[[#This Row],[Total_Spend]]*(Table1_1[[#This Row],[NumStorePurchases]]/Table1_1[[#This Row],[Total_Purchases]]))),2)</f>
        <v>27.75</v>
      </c>
      <c r="AF1454">
        <f>ROUND(IF(Table1_1[[#This Row],[Total_Purchases]]=0,0,(Table1_1[[#This Row],[Total_Spend]]*(Table1_1[[#This Row],[NumCatalogPurchases]]/Table1_1[[#This Row],[Total_Purchases]]))),2)</f>
        <v>0</v>
      </c>
      <c r="AG14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54" s="6">
        <f ca="1">YEAR(TODAY())-B1454</f>
        <v>43</v>
      </c>
      <c r="AI14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54" t="s">
        <v>39</v>
      </c>
    </row>
    <row r="1455" spans="1:36" x14ac:dyDescent="0.3">
      <c r="A1455">
        <v>7165</v>
      </c>
      <c r="B1455">
        <v>1972</v>
      </c>
      <c r="C1455" t="s">
        <v>28</v>
      </c>
      <c r="D1455" t="s">
        <v>35</v>
      </c>
      <c r="E1455">
        <v>64474</v>
      </c>
      <c r="F1455">
        <v>0</v>
      </c>
      <c r="G1455">
        <v>1</v>
      </c>
      <c r="H1455" s="2" t="str">
        <f ca="1">TEXT(Table1_1[[#This Row],[Dt_Customer]],"yyyy-mm-dd")</f>
        <v>2013-10-22</v>
      </c>
      <c r="I1455">
        <v>59</v>
      </c>
      <c r="J1455">
        <v>381</v>
      </c>
      <c r="K1455">
        <v>35</v>
      </c>
      <c r="L1455">
        <v>172</v>
      </c>
      <c r="M1455">
        <v>56</v>
      </c>
      <c r="N1455">
        <v>86</v>
      </c>
      <c r="O1455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f>Table1_1[[#This Row],[MntWines]]+Table1_1[[#This Row],[MntFruits]]+Table1_1[[#This Row],[MntMeatProducts]]+Table1_1[[#This Row],[MntFishProducts]]+Table1_1[[#This Row],[MntSweetProducts]]+Table1_1[[#This Row],[MntGoldProds]]</f>
        <v>823</v>
      </c>
      <c r="AC1455">
        <f>Table1_1[[#This Row],[NumWebPurchases]]+Table1_1[[#This Row],[NumCatalogPurchases]]+Table1_1[[#This Row],[NumStorePurchases]]</f>
        <v>20</v>
      </c>
      <c r="AD1455">
        <f>ROUND(IF(Table1_1[[#This Row],[Total_Purchases]]=0,0,(Table1_1[[#This Row],[Total_Spend]]*(Table1_1[[#This Row],[NumWebPurchases]]/Table1_1[[#This Row],[Total_Purchases]]))),2)</f>
        <v>329.2</v>
      </c>
      <c r="AE1455">
        <f>ROUND(IF(Table1_1[[#This Row],[Total_Purchases]]=0,0,(Table1_1[[#This Row],[Total_Spend]]*(Table1_1[[#This Row],[NumStorePurchases]]/Table1_1[[#This Row],[Total_Purchases]]))),2)</f>
        <v>411.5</v>
      </c>
      <c r="AF1455">
        <f>ROUND(IF(Table1_1[[#This Row],[Total_Purchases]]=0,0,(Table1_1[[#This Row],[Total_Spend]]*(Table1_1[[#This Row],[NumCatalogPurchases]]/Table1_1[[#This Row],[Total_Purchases]]))),2)</f>
        <v>82.3</v>
      </c>
      <c r="AG14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55" s="6">
        <f ca="1">YEAR(TODAY())-B1455</f>
        <v>54</v>
      </c>
      <c r="AI14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55" t="s">
        <v>30</v>
      </c>
    </row>
    <row r="1456" spans="1:36" x14ac:dyDescent="0.3">
      <c r="A1456">
        <v>7181</v>
      </c>
      <c r="B1456">
        <v>1977</v>
      </c>
      <c r="C1456" t="s">
        <v>28</v>
      </c>
      <c r="D1456" t="s">
        <v>33</v>
      </c>
      <c r="E1456">
        <v>30368</v>
      </c>
      <c r="F1456">
        <v>0</v>
      </c>
      <c r="G1456">
        <v>1</v>
      </c>
      <c r="H1456" s="2" t="str">
        <f ca="1">TEXT(Table1_1[[#This Row],[Dt_Customer]],"yyyy-mm-dd")</f>
        <v>2013-11-07</v>
      </c>
      <c r="I1456">
        <v>97</v>
      </c>
      <c r="J1456">
        <v>35</v>
      </c>
      <c r="K1456">
        <v>0</v>
      </c>
      <c r="L1456">
        <v>13</v>
      </c>
      <c r="M1456">
        <v>2</v>
      </c>
      <c r="N1456">
        <v>0</v>
      </c>
      <c r="O1456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f>Table1_1[[#This Row],[MntWines]]+Table1_1[[#This Row],[MntFruits]]+Table1_1[[#This Row],[MntMeatProducts]]+Table1_1[[#This Row],[MntFishProducts]]+Table1_1[[#This Row],[MntSweetProducts]]+Table1_1[[#This Row],[MntGoldProds]]</f>
        <v>52</v>
      </c>
      <c r="AC1456">
        <f>Table1_1[[#This Row],[NumWebPurchases]]+Table1_1[[#This Row],[NumCatalogPurchases]]+Table1_1[[#This Row],[NumStorePurchases]]</f>
        <v>5</v>
      </c>
      <c r="AD1456">
        <f>ROUND(IF(Table1_1[[#This Row],[Total_Purchases]]=0,0,(Table1_1[[#This Row],[Total_Spend]]*(Table1_1[[#This Row],[NumWebPurchases]]/Table1_1[[#This Row],[Total_Purchases]]))),2)</f>
        <v>20.8</v>
      </c>
      <c r="AE1456">
        <f>ROUND(IF(Table1_1[[#This Row],[Total_Purchases]]=0,0,(Table1_1[[#This Row],[Total_Spend]]*(Table1_1[[#This Row],[NumStorePurchases]]/Table1_1[[#This Row],[Total_Purchases]]))),2)</f>
        <v>31.2</v>
      </c>
      <c r="AF1456">
        <f>ROUND(IF(Table1_1[[#This Row],[Total_Purchases]]=0,0,(Table1_1[[#This Row],[Total_Spend]]*(Table1_1[[#This Row],[NumCatalogPurchases]]/Table1_1[[#This Row],[Total_Purchases]]))),2)</f>
        <v>0</v>
      </c>
      <c r="AG14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56" s="6">
        <f ca="1">YEAR(TODAY())-B1456</f>
        <v>49</v>
      </c>
      <c r="AI14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56" t="s">
        <v>30</v>
      </c>
    </row>
    <row r="1457" spans="1:36" x14ac:dyDescent="0.3">
      <c r="A1457">
        <v>7186</v>
      </c>
      <c r="B1457">
        <v>1966</v>
      </c>
      <c r="C1457" t="s">
        <v>37</v>
      </c>
      <c r="D1457" t="s">
        <v>35</v>
      </c>
      <c r="E1457">
        <v>30843</v>
      </c>
      <c r="F1457">
        <v>1</v>
      </c>
      <c r="G1457">
        <v>1</v>
      </c>
      <c r="H1457" s="2" t="str">
        <f ca="1">TEXT(Table1_1[[#This Row],[Dt_Customer]],"yyyy-mm-dd")</f>
        <v>2014-05-26</v>
      </c>
      <c r="I1457">
        <v>43</v>
      </c>
      <c r="J1457">
        <v>24</v>
      </c>
      <c r="K1457">
        <v>0</v>
      </c>
      <c r="L1457">
        <v>2</v>
      </c>
      <c r="M1457">
        <v>0</v>
      </c>
      <c r="N1457">
        <v>0</v>
      </c>
      <c r="O1457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1457">
        <f>Table1_1[[#This Row],[NumWebPurchases]]+Table1_1[[#This Row],[NumCatalogPurchases]]+Table1_1[[#This Row],[NumStorePurchases]]</f>
        <v>4</v>
      </c>
      <c r="AD1457">
        <f>ROUND(IF(Table1_1[[#This Row],[Total_Purchases]]=0,0,(Table1_1[[#This Row],[Total_Spend]]*(Table1_1[[#This Row],[NumWebPurchases]]/Table1_1[[#This Row],[Total_Purchases]]))),2)</f>
        <v>8.75</v>
      </c>
      <c r="AE1457">
        <f>ROUND(IF(Table1_1[[#This Row],[Total_Purchases]]=0,0,(Table1_1[[#This Row],[Total_Spend]]*(Table1_1[[#This Row],[NumStorePurchases]]/Table1_1[[#This Row],[Total_Purchases]]))),2)</f>
        <v>17.5</v>
      </c>
      <c r="AF1457">
        <f>ROUND(IF(Table1_1[[#This Row],[Total_Purchases]]=0,0,(Table1_1[[#This Row],[Total_Spend]]*(Table1_1[[#This Row],[NumCatalogPurchases]]/Table1_1[[#This Row],[Total_Purchases]]))),2)</f>
        <v>8.75</v>
      </c>
      <c r="AG14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57" s="6">
        <f ca="1">YEAR(TODAY())-B1457</f>
        <v>60</v>
      </c>
      <c r="AI14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57" t="s">
        <v>40</v>
      </c>
    </row>
    <row r="1458" spans="1:36" x14ac:dyDescent="0.3">
      <c r="A1458">
        <v>7187</v>
      </c>
      <c r="B1458">
        <v>1969</v>
      </c>
      <c r="C1458" t="s">
        <v>41</v>
      </c>
      <c r="D1458" t="s">
        <v>35</v>
      </c>
      <c r="E1458">
        <v>51381.5</v>
      </c>
      <c r="F1458">
        <v>1</v>
      </c>
      <c r="G1458">
        <v>1</v>
      </c>
      <c r="H1458" s="2" t="str">
        <f ca="1">TEXT(Table1_1[[#This Row],[Dt_Customer]],"yyyy-mm-dd")</f>
        <v>2013-05-18</v>
      </c>
      <c r="I1458">
        <v>52</v>
      </c>
      <c r="J1458">
        <v>375</v>
      </c>
      <c r="K1458">
        <v>42</v>
      </c>
      <c r="L1458">
        <v>48</v>
      </c>
      <c r="M1458">
        <v>94</v>
      </c>
      <c r="N1458">
        <v>66</v>
      </c>
      <c r="O1458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f>Table1_1[[#This Row],[MntWines]]+Table1_1[[#This Row],[MntFruits]]+Table1_1[[#This Row],[MntMeatProducts]]+Table1_1[[#This Row],[MntFishProducts]]+Table1_1[[#This Row],[MntSweetProducts]]+Table1_1[[#This Row],[MntGoldProds]]</f>
        <v>721</v>
      </c>
      <c r="AC1458">
        <f>Table1_1[[#This Row],[NumWebPurchases]]+Table1_1[[#This Row],[NumCatalogPurchases]]+Table1_1[[#This Row],[NumStorePurchases]]</f>
        <v>18</v>
      </c>
      <c r="AD1458">
        <f>ROUND(IF(Table1_1[[#This Row],[Total_Purchases]]=0,0,(Table1_1[[#This Row],[Total_Spend]]*(Table1_1[[#This Row],[NumWebPurchases]]/Table1_1[[#This Row],[Total_Purchases]]))),2)</f>
        <v>160.22</v>
      </c>
      <c r="AE1458">
        <f>ROUND(IF(Table1_1[[#This Row],[Total_Purchases]]=0,0,(Table1_1[[#This Row],[Total_Spend]]*(Table1_1[[#This Row],[NumStorePurchases]]/Table1_1[[#This Row],[Total_Purchases]]))),2)</f>
        <v>160.22</v>
      </c>
      <c r="AF1458">
        <f>ROUND(IF(Table1_1[[#This Row],[Total_Purchases]]=0,0,(Table1_1[[#This Row],[Total_Spend]]*(Table1_1[[#This Row],[NumCatalogPurchases]]/Table1_1[[#This Row],[Total_Purchases]]))),2)</f>
        <v>400.56</v>
      </c>
      <c r="AG14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58" s="6">
        <f ca="1">YEAR(TODAY())-B1458</f>
        <v>57</v>
      </c>
      <c r="AI14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58" t="s">
        <v>36</v>
      </c>
    </row>
    <row r="1459" spans="1:36" x14ac:dyDescent="0.3">
      <c r="A1459">
        <v>7192</v>
      </c>
      <c r="B1459">
        <v>1955</v>
      </c>
      <c r="C1459" t="s">
        <v>28</v>
      </c>
      <c r="D1459" t="s">
        <v>35</v>
      </c>
      <c r="E1459">
        <v>65748</v>
      </c>
      <c r="F1459">
        <v>0</v>
      </c>
      <c r="G1459">
        <v>1</v>
      </c>
      <c r="H1459" s="2" t="str">
        <f ca="1">TEXT(Table1_1[[#This Row],[Dt_Customer]],"yyyy-mm-dd")</f>
        <v>2013-04-15</v>
      </c>
      <c r="I1459">
        <v>58</v>
      </c>
      <c r="J1459">
        <v>172</v>
      </c>
      <c r="K1459">
        <v>73</v>
      </c>
      <c r="L1459">
        <v>93</v>
      </c>
      <c r="M1459">
        <v>95</v>
      </c>
      <c r="N1459">
        <v>78</v>
      </c>
      <c r="O1459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f>Table1_1[[#This Row],[MntWines]]+Table1_1[[#This Row],[MntFruits]]+Table1_1[[#This Row],[MntMeatProducts]]+Table1_1[[#This Row],[MntFishProducts]]+Table1_1[[#This Row],[MntSweetProducts]]+Table1_1[[#This Row],[MntGoldProds]]</f>
        <v>545</v>
      </c>
      <c r="AC1459">
        <f>Table1_1[[#This Row],[NumWebPurchases]]+Table1_1[[#This Row],[NumCatalogPurchases]]+Table1_1[[#This Row],[NumStorePurchases]]</f>
        <v>16</v>
      </c>
      <c r="AD1459">
        <f>ROUND(IF(Table1_1[[#This Row],[Total_Purchases]]=0,0,(Table1_1[[#This Row],[Total_Spend]]*(Table1_1[[#This Row],[NumWebPurchases]]/Table1_1[[#This Row],[Total_Purchases]]))),2)</f>
        <v>68.13</v>
      </c>
      <c r="AE1459">
        <f>ROUND(IF(Table1_1[[#This Row],[Total_Purchases]]=0,0,(Table1_1[[#This Row],[Total_Spend]]*(Table1_1[[#This Row],[NumStorePurchases]]/Table1_1[[#This Row],[Total_Purchases]]))),2)</f>
        <v>340.63</v>
      </c>
      <c r="AF1459">
        <f>ROUND(IF(Table1_1[[#This Row],[Total_Purchases]]=0,0,(Table1_1[[#This Row],[Total_Spend]]*(Table1_1[[#This Row],[NumCatalogPurchases]]/Table1_1[[#This Row],[Total_Purchases]]))),2)</f>
        <v>136.25</v>
      </c>
      <c r="AG14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59" s="6">
        <f ca="1">YEAR(TODAY())-B1459</f>
        <v>71</v>
      </c>
      <c r="AI14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59" t="s">
        <v>30</v>
      </c>
    </row>
    <row r="1460" spans="1:36" x14ac:dyDescent="0.3">
      <c r="A1460">
        <v>7196</v>
      </c>
      <c r="B1460">
        <v>1950</v>
      </c>
      <c r="C1460" t="s">
        <v>37</v>
      </c>
      <c r="D1460" t="s">
        <v>33</v>
      </c>
      <c r="E1460">
        <v>41145</v>
      </c>
      <c r="F1460">
        <v>1</v>
      </c>
      <c r="G1460">
        <v>1</v>
      </c>
      <c r="H1460" s="2" t="str">
        <f ca="1">TEXT(Table1_1[[#This Row],[Dt_Customer]],"yyyy-mm-dd")</f>
        <v>2014-02-08</v>
      </c>
      <c r="I1460">
        <v>20</v>
      </c>
      <c r="J1460">
        <v>9</v>
      </c>
      <c r="K1460">
        <v>0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f>Table1_1[[#This Row],[MntWines]]+Table1_1[[#This Row],[MntFruits]]+Table1_1[[#This Row],[MntMeatProducts]]+Table1_1[[#This Row],[MntFishProducts]]+Table1_1[[#This Row],[MntSweetProducts]]+Table1_1[[#This Row],[MntGoldProds]]</f>
        <v>13</v>
      </c>
      <c r="AC1460">
        <f>Table1_1[[#This Row],[NumWebPurchases]]+Table1_1[[#This Row],[NumCatalogPurchases]]+Table1_1[[#This Row],[NumStorePurchases]]</f>
        <v>3</v>
      </c>
      <c r="AD1460">
        <f>ROUND(IF(Table1_1[[#This Row],[Total_Purchases]]=0,0,(Table1_1[[#This Row],[Total_Spend]]*(Table1_1[[#This Row],[NumWebPurchases]]/Table1_1[[#This Row],[Total_Purchases]]))),2)</f>
        <v>0</v>
      </c>
      <c r="AE1460">
        <f>ROUND(IF(Table1_1[[#This Row],[Total_Purchases]]=0,0,(Table1_1[[#This Row],[Total_Spend]]*(Table1_1[[#This Row],[NumStorePurchases]]/Table1_1[[#This Row],[Total_Purchases]]))),2)</f>
        <v>13</v>
      </c>
      <c r="AF1460">
        <f>ROUND(IF(Table1_1[[#This Row],[Total_Purchases]]=0,0,(Table1_1[[#This Row],[Total_Spend]]*(Table1_1[[#This Row],[NumCatalogPurchases]]/Table1_1[[#This Row],[Total_Purchases]]))),2)</f>
        <v>0</v>
      </c>
      <c r="AG14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60" s="6">
        <f ca="1">YEAR(TODAY())-B1460</f>
        <v>76</v>
      </c>
      <c r="AI14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60" t="s">
        <v>32</v>
      </c>
    </row>
    <row r="1461" spans="1:36" x14ac:dyDescent="0.3">
      <c r="A1461">
        <v>7212</v>
      </c>
      <c r="B1461">
        <v>1966</v>
      </c>
      <c r="C1461" t="s">
        <v>28</v>
      </c>
      <c r="D1461" t="s">
        <v>33</v>
      </c>
      <c r="E1461">
        <v>44794</v>
      </c>
      <c r="F1461">
        <v>0</v>
      </c>
      <c r="G1461">
        <v>1</v>
      </c>
      <c r="H1461" s="2" t="str">
        <f ca="1">TEXT(Table1_1[[#This Row],[Dt_Customer]],"yyyy-mm-dd")</f>
        <v>2014-06-08</v>
      </c>
      <c r="I1461">
        <v>99</v>
      </c>
      <c r="J1461">
        <v>54</v>
      </c>
      <c r="K1461">
        <v>0</v>
      </c>
      <c r="L1461">
        <v>7</v>
      </c>
      <c r="M1461">
        <v>0</v>
      </c>
      <c r="N1461">
        <v>0</v>
      </c>
      <c r="O1461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1461">
        <f>Table1_1[[#This Row],[NumWebPurchases]]+Table1_1[[#This Row],[NumCatalogPurchases]]+Table1_1[[#This Row],[NumStorePurchases]]</f>
        <v>5</v>
      </c>
      <c r="AD1461">
        <f>ROUND(IF(Table1_1[[#This Row],[Total_Purchases]]=0,0,(Table1_1[[#This Row],[Total_Spend]]*(Table1_1[[#This Row],[NumWebPurchases]]/Table1_1[[#This Row],[Total_Purchases]]))),2)</f>
        <v>26</v>
      </c>
      <c r="AE1461">
        <f>ROUND(IF(Table1_1[[#This Row],[Total_Purchases]]=0,0,(Table1_1[[#This Row],[Total_Spend]]*(Table1_1[[#This Row],[NumStorePurchases]]/Table1_1[[#This Row],[Total_Purchases]]))),2)</f>
        <v>39</v>
      </c>
      <c r="AF1461">
        <f>ROUND(IF(Table1_1[[#This Row],[Total_Purchases]]=0,0,(Table1_1[[#This Row],[Total_Spend]]*(Table1_1[[#This Row],[NumCatalogPurchases]]/Table1_1[[#This Row],[Total_Purchases]]))),2)</f>
        <v>0</v>
      </c>
      <c r="AG14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61" s="6">
        <f ca="1">YEAR(TODAY())-B1461</f>
        <v>60</v>
      </c>
      <c r="AI14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61" t="s">
        <v>36</v>
      </c>
    </row>
    <row r="1462" spans="1:36" x14ac:dyDescent="0.3">
      <c r="A1462">
        <v>7214</v>
      </c>
      <c r="B1462">
        <v>1957</v>
      </c>
      <c r="C1462" t="s">
        <v>28</v>
      </c>
      <c r="D1462" t="s">
        <v>33</v>
      </c>
      <c r="E1462">
        <v>62187</v>
      </c>
      <c r="F1462">
        <v>0</v>
      </c>
      <c r="G1462">
        <v>0</v>
      </c>
      <c r="H1462" s="2" t="str">
        <f ca="1">TEXT(Table1_1[[#This Row],[Dt_Customer]],"yyyy-mm-dd")</f>
        <v>2013-07-05</v>
      </c>
      <c r="I1462">
        <v>49</v>
      </c>
      <c r="J1462">
        <v>792</v>
      </c>
      <c r="K1462">
        <v>0</v>
      </c>
      <c r="L1462">
        <v>275</v>
      </c>
      <c r="M1462">
        <v>45</v>
      </c>
      <c r="N1462">
        <v>45</v>
      </c>
      <c r="O146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f>Table1_1[[#This Row],[MntWines]]+Table1_1[[#This Row],[MntFruits]]+Table1_1[[#This Row],[MntMeatProducts]]+Table1_1[[#This Row],[MntFishProducts]]+Table1_1[[#This Row],[MntSweetProducts]]+Table1_1[[#This Row],[MntGoldProds]]</f>
        <v>1283</v>
      </c>
      <c r="AC1462">
        <f>Table1_1[[#This Row],[NumWebPurchases]]+Table1_1[[#This Row],[NumCatalogPurchases]]+Table1_1[[#This Row],[NumStorePurchases]]</f>
        <v>17</v>
      </c>
      <c r="AD1462">
        <f>ROUND(IF(Table1_1[[#This Row],[Total_Purchases]]=0,0,(Table1_1[[#This Row],[Total_Spend]]*(Table1_1[[#This Row],[NumWebPurchases]]/Table1_1[[#This Row],[Total_Purchases]]))),2)</f>
        <v>301.88</v>
      </c>
      <c r="AE1462">
        <f>ROUND(IF(Table1_1[[#This Row],[Total_Purchases]]=0,0,(Table1_1[[#This Row],[Total_Spend]]*(Table1_1[[#This Row],[NumStorePurchases]]/Table1_1[[#This Row],[Total_Purchases]]))),2)</f>
        <v>377.35</v>
      </c>
      <c r="AF1462">
        <f>ROUND(IF(Table1_1[[#This Row],[Total_Purchases]]=0,0,(Table1_1[[#This Row],[Total_Spend]]*(Table1_1[[#This Row],[NumCatalogPurchases]]/Table1_1[[#This Row],[Total_Purchases]]))),2)</f>
        <v>603.76</v>
      </c>
      <c r="AG14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62" s="6">
        <f ca="1">YEAR(TODAY())-B1462</f>
        <v>69</v>
      </c>
      <c r="AI14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62" t="s">
        <v>30</v>
      </c>
    </row>
    <row r="1463" spans="1:36" x14ac:dyDescent="0.3">
      <c r="A1463">
        <v>7215</v>
      </c>
      <c r="B1463">
        <v>1983</v>
      </c>
      <c r="C1463" t="s">
        <v>28</v>
      </c>
      <c r="D1463" t="s">
        <v>31</v>
      </c>
      <c r="E1463">
        <v>101970</v>
      </c>
      <c r="F1463">
        <v>0</v>
      </c>
      <c r="G1463">
        <v>0</v>
      </c>
      <c r="H1463" s="2" t="str">
        <f ca="1">TEXT(Table1_1[[#This Row],[Dt_Customer]],"yyyy-mm-dd")</f>
        <v>2013-03-12</v>
      </c>
      <c r="I1463">
        <v>69</v>
      </c>
      <c r="J1463">
        <v>722</v>
      </c>
      <c r="K1463">
        <v>27</v>
      </c>
      <c r="L1463">
        <v>102</v>
      </c>
      <c r="M1463">
        <v>44</v>
      </c>
      <c r="N1463">
        <v>72</v>
      </c>
      <c r="O1463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1</v>
      </c>
      <c r="AA1463">
        <v>0</v>
      </c>
      <c r="AB1463">
        <f>Table1_1[[#This Row],[MntWines]]+Table1_1[[#This Row],[MntFruits]]+Table1_1[[#This Row],[MntMeatProducts]]+Table1_1[[#This Row],[MntFishProducts]]+Table1_1[[#This Row],[MntSweetProducts]]+Table1_1[[#This Row],[MntGoldProds]]</f>
        <v>1135</v>
      </c>
      <c r="AC1463">
        <f>Table1_1[[#This Row],[NumWebPurchases]]+Table1_1[[#This Row],[NumCatalogPurchases]]+Table1_1[[#This Row],[NumStorePurchases]]</f>
        <v>27</v>
      </c>
      <c r="AD1463">
        <f>ROUND(IF(Table1_1[[#This Row],[Total_Purchases]]=0,0,(Table1_1[[#This Row],[Total_Spend]]*(Table1_1[[#This Row],[NumWebPurchases]]/Table1_1[[#This Row],[Total_Purchases]]))),2)</f>
        <v>252.22</v>
      </c>
      <c r="AE1463">
        <f>ROUND(IF(Table1_1[[#This Row],[Total_Purchases]]=0,0,(Table1_1[[#This Row],[Total_Spend]]*(Table1_1[[#This Row],[NumStorePurchases]]/Table1_1[[#This Row],[Total_Purchases]]))),2)</f>
        <v>546.48</v>
      </c>
      <c r="AF1463">
        <f>ROUND(IF(Table1_1[[#This Row],[Total_Purchases]]=0,0,(Table1_1[[#This Row],[Total_Spend]]*(Table1_1[[#This Row],[NumCatalogPurchases]]/Table1_1[[#This Row],[Total_Purchases]]))),2)</f>
        <v>336.3</v>
      </c>
      <c r="AG1463" t="str">
        <f xml:space="preserve"> IF(Table1_1[[#This Row],[ Income ]]&lt;50000, "Low income", IF(Table1_1[[#This Row],[ Income ]]&lt; 100000, "Lower middle", IF(Table1_1[[#This Row],[ Income ]]&lt; 150000, "Upper middle", "High income")))</f>
        <v>Upper middle</v>
      </c>
      <c r="AH1463" s="6">
        <f ca="1">YEAR(TODAY())-B1463</f>
        <v>43</v>
      </c>
      <c r="AI14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63" t="s">
        <v>32</v>
      </c>
    </row>
    <row r="1464" spans="1:36" x14ac:dyDescent="0.3">
      <c r="A1464">
        <v>7224</v>
      </c>
      <c r="B1464">
        <v>1977</v>
      </c>
      <c r="C1464" t="s">
        <v>28</v>
      </c>
      <c r="D1464" t="s">
        <v>33</v>
      </c>
      <c r="E1464">
        <v>31353</v>
      </c>
      <c r="F1464">
        <v>1</v>
      </c>
      <c r="G1464">
        <v>1</v>
      </c>
      <c r="H1464" s="2" t="str">
        <f ca="1">TEXT(Table1_1[[#This Row],[Dt_Customer]],"yyyy-mm-dd")</f>
        <v>2013-12-29</v>
      </c>
      <c r="I1464">
        <v>24</v>
      </c>
      <c r="J1464">
        <v>10</v>
      </c>
      <c r="K1464">
        <v>0</v>
      </c>
      <c r="L1464">
        <v>10</v>
      </c>
      <c r="M1464">
        <v>3</v>
      </c>
      <c r="N1464">
        <v>1</v>
      </c>
      <c r="O1464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1464">
        <f>Table1_1[[#This Row],[NumWebPurchases]]+Table1_1[[#This Row],[NumCatalogPurchases]]+Table1_1[[#This Row],[NumStorePurchases]]</f>
        <v>4</v>
      </c>
      <c r="AD1464">
        <f>ROUND(IF(Table1_1[[#This Row],[Total_Purchases]]=0,0,(Table1_1[[#This Row],[Total_Spend]]*(Table1_1[[#This Row],[NumWebPurchases]]/Table1_1[[#This Row],[Total_Purchases]]))),2)</f>
        <v>7.75</v>
      </c>
      <c r="AE1464">
        <f>ROUND(IF(Table1_1[[#This Row],[Total_Purchases]]=0,0,(Table1_1[[#This Row],[Total_Spend]]*(Table1_1[[#This Row],[NumStorePurchases]]/Table1_1[[#This Row],[Total_Purchases]]))),2)</f>
        <v>15.5</v>
      </c>
      <c r="AF1464">
        <f>ROUND(IF(Table1_1[[#This Row],[Total_Purchases]]=0,0,(Table1_1[[#This Row],[Total_Spend]]*(Table1_1[[#This Row],[NumCatalogPurchases]]/Table1_1[[#This Row],[Total_Purchases]]))),2)</f>
        <v>7.75</v>
      </c>
      <c r="AG14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64" s="6">
        <f ca="1">YEAR(TODAY())-B1464</f>
        <v>49</v>
      </c>
      <c r="AI14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64" t="s">
        <v>40</v>
      </c>
    </row>
    <row r="1465" spans="1:36" x14ac:dyDescent="0.3">
      <c r="A1465">
        <v>7230</v>
      </c>
      <c r="B1465">
        <v>1960</v>
      </c>
      <c r="C1465" t="s">
        <v>37</v>
      </c>
      <c r="D1465" t="s">
        <v>29</v>
      </c>
      <c r="E1465">
        <v>50611</v>
      </c>
      <c r="F1465">
        <v>0</v>
      </c>
      <c r="G1465">
        <v>1</v>
      </c>
      <c r="H1465" s="2" t="str">
        <f ca="1">TEXT(Table1_1[[#This Row],[Dt_Customer]],"yyyy-mm-dd")</f>
        <v>2012-10-04</v>
      </c>
      <c r="I1465">
        <v>98</v>
      </c>
      <c r="J1465">
        <v>459</v>
      </c>
      <c r="K1465">
        <v>0</v>
      </c>
      <c r="L1465">
        <v>24</v>
      </c>
      <c r="M1465">
        <v>6</v>
      </c>
      <c r="N1465">
        <v>0</v>
      </c>
      <c r="O1465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f>Table1_1[[#This Row],[MntWines]]+Table1_1[[#This Row],[MntFruits]]+Table1_1[[#This Row],[MntMeatProducts]]+Table1_1[[#This Row],[MntFishProducts]]+Table1_1[[#This Row],[MntSweetProducts]]+Table1_1[[#This Row],[MntGoldProds]]</f>
        <v>493</v>
      </c>
      <c r="AC1465">
        <f>Table1_1[[#This Row],[NumWebPurchases]]+Table1_1[[#This Row],[NumCatalogPurchases]]+Table1_1[[#This Row],[NumStorePurchases]]</f>
        <v>16</v>
      </c>
      <c r="AD1465">
        <f>ROUND(IF(Table1_1[[#This Row],[Total_Purchases]]=0,0,(Table1_1[[#This Row],[Total_Spend]]*(Table1_1[[#This Row],[NumWebPurchases]]/Table1_1[[#This Row],[Total_Purchases]]))),2)</f>
        <v>123.25</v>
      </c>
      <c r="AE1465">
        <f>ROUND(IF(Table1_1[[#This Row],[Total_Purchases]]=0,0,(Table1_1[[#This Row],[Total_Spend]]*(Table1_1[[#This Row],[NumStorePurchases]]/Table1_1[[#This Row],[Total_Purchases]]))),2)</f>
        <v>215.69</v>
      </c>
      <c r="AF1465">
        <f>ROUND(IF(Table1_1[[#This Row],[Total_Purchases]]=0,0,(Table1_1[[#This Row],[Total_Spend]]*(Table1_1[[#This Row],[NumCatalogPurchases]]/Table1_1[[#This Row],[Total_Purchases]]))),2)</f>
        <v>154.06</v>
      </c>
      <c r="AG14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65" s="6">
        <f ca="1">YEAR(TODAY())-B1465</f>
        <v>66</v>
      </c>
      <c r="AI14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65" t="s">
        <v>34</v>
      </c>
    </row>
    <row r="1466" spans="1:36" x14ac:dyDescent="0.3">
      <c r="A1466">
        <v>7232</v>
      </c>
      <c r="B1466">
        <v>1973</v>
      </c>
      <c r="C1466" t="s">
        <v>28</v>
      </c>
      <c r="D1466" t="s">
        <v>42</v>
      </c>
      <c r="E1466">
        <v>42429</v>
      </c>
      <c r="F1466">
        <v>0</v>
      </c>
      <c r="G1466">
        <v>1</v>
      </c>
      <c r="H1466" s="2" t="str">
        <f ca="1">TEXT(Table1_1[[#This Row],[Dt_Customer]],"yyyy-mm-dd")</f>
        <v>2014-02-11</v>
      </c>
      <c r="I1466">
        <v>99</v>
      </c>
      <c r="J1466">
        <v>55</v>
      </c>
      <c r="K1466">
        <v>0</v>
      </c>
      <c r="L1466">
        <v>6</v>
      </c>
      <c r="M1466">
        <v>2</v>
      </c>
      <c r="N1466">
        <v>0</v>
      </c>
      <c r="O1466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1466">
        <f>Table1_1[[#This Row],[NumWebPurchases]]+Table1_1[[#This Row],[NumCatalogPurchases]]+Table1_1[[#This Row],[NumStorePurchases]]</f>
        <v>5</v>
      </c>
      <c r="AD1466">
        <f>ROUND(IF(Table1_1[[#This Row],[Total_Purchases]]=0,0,(Table1_1[[#This Row],[Total_Spend]]*(Table1_1[[#This Row],[NumWebPurchases]]/Table1_1[[#This Row],[Total_Purchases]]))),2)</f>
        <v>13.4</v>
      </c>
      <c r="AE1466">
        <f>ROUND(IF(Table1_1[[#This Row],[Total_Purchases]]=0,0,(Table1_1[[#This Row],[Total_Spend]]*(Table1_1[[#This Row],[NumStorePurchases]]/Table1_1[[#This Row],[Total_Purchases]]))),2)</f>
        <v>40.200000000000003</v>
      </c>
      <c r="AF1466">
        <f>ROUND(IF(Table1_1[[#This Row],[Total_Purchases]]=0,0,(Table1_1[[#This Row],[Total_Spend]]*(Table1_1[[#This Row],[NumCatalogPurchases]]/Table1_1[[#This Row],[Total_Purchases]]))),2)</f>
        <v>13.4</v>
      </c>
      <c r="AG14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66" s="6">
        <f ca="1">YEAR(TODAY())-B1466</f>
        <v>53</v>
      </c>
      <c r="AI14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66" t="s">
        <v>30</v>
      </c>
    </row>
    <row r="1467" spans="1:36" x14ac:dyDescent="0.3">
      <c r="A1467">
        <v>7233</v>
      </c>
      <c r="B1467">
        <v>1972</v>
      </c>
      <c r="C1467" t="s">
        <v>28</v>
      </c>
      <c r="D1467" t="s">
        <v>33</v>
      </c>
      <c r="E1467">
        <v>69209</v>
      </c>
      <c r="F1467">
        <v>0</v>
      </c>
      <c r="G1467">
        <v>0</v>
      </c>
      <c r="H1467" s="2" t="str">
        <f ca="1">TEXT(Table1_1[[#This Row],[Dt_Customer]],"yyyy-mm-dd")</f>
        <v>2012-09-17</v>
      </c>
      <c r="I1467">
        <v>4</v>
      </c>
      <c r="J1467">
        <v>496</v>
      </c>
      <c r="K1467">
        <v>32</v>
      </c>
      <c r="L1467">
        <v>849</v>
      </c>
      <c r="M1467">
        <v>229</v>
      </c>
      <c r="N1467">
        <v>48</v>
      </c>
      <c r="O1467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f>Table1_1[[#This Row],[MntWines]]+Table1_1[[#This Row],[MntFruits]]+Table1_1[[#This Row],[MntMeatProducts]]+Table1_1[[#This Row],[MntFishProducts]]+Table1_1[[#This Row],[MntSweetProducts]]+Table1_1[[#This Row],[MntGoldProds]]</f>
        <v>1782</v>
      </c>
      <c r="AC1467">
        <f>Table1_1[[#This Row],[NumWebPurchases]]+Table1_1[[#This Row],[NumCatalogPurchases]]+Table1_1[[#This Row],[NumStorePurchases]]</f>
        <v>14</v>
      </c>
      <c r="AD1467">
        <f>ROUND(IF(Table1_1[[#This Row],[Total_Purchases]]=0,0,(Table1_1[[#This Row],[Total_Spend]]*(Table1_1[[#This Row],[NumWebPurchases]]/Table1_1[[#This Row],[Total_Purchases]]))),2)</f>
        <v>636.42999999999995</v>
      </c>
      <c r="AE1467">
        <f>ROUND(IF(Table1_1[[#This Row],[Total_Purchases]]=0,0,(Table1_1[[#This Row],[Total_Spend]]*(Table1_1[[#This Row],[NumStorePurchases]]/Table1_1[[#This Row],[Total_Purchases]]))),2)</f>
        <v>763.71</v>
      </c>
      <c r="AF1467">
        <f>ROUND(IF(Table1_1[[#This Row],[Total_Purchases]]=0,0,(Table1_1[[#This Row],[Total_Spend]]*(Table1_1[[#This Row],[NumCatalogPurchases]]/Table1_1[[#This Row],[Total_Purchases]]))),2)</f>
        <v>381.86</v>
      </c>
      <c r="AG14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67" s="6">
        <f ca="1">YEAR(TODAY())-B1467</f>
        <v>54</v>
      </c>
      <c r="AI14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67" t="s">
        <v>32</v>
      </c>
    </row>
    <row r="1468" spans="1:36" x14ac:dyDescent="0.3">
      <c r="A1468">
        <v>7235</v>
      </c>
      <c r="B1468">
        <v>1975</v>
      </c>
      <c r="C1468" t="s">
        <v>38</v>
      </c>
      <c r="D1468" t="s">
        <v>33</v>
      </c>
      <c r="E1468">
        <v>17003</v>
      </c>
      <c r="F1468">
        <v>1</v>
      </c>
      <c r="G1468">
        <v>0</v>
      </c>
      <c r="H1468" s="2" t="str">
        <f ca="1">TEXT(Table1_1[[#This Row],[Dt_Customer]],"yyyy-mm-dd")</f>
        <v>2013-12-09</v>
      </c>
      <c r="I1468">
        <v>37</v>
      </c>
      <c r="J1468">
        <v>2</v>
      </c>
      <c r="K1468">
        <v>5</v>
      </c>
      <c r="L1468">
        <v>12</v>
      </c>
      <c r="M1468">
        <v>4</v>
      </c>
      <c r="N1468">
        <v>8</v>
      </c>
      <c r="O1468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1468">
        <f>Table1_1[[#This Row],[NumWebPurchases]]+Table1_1[[#This Row],[NumCatalogPurchases]]+Table1_1[[#This Row],[NumStorePurchases]]</f>
        <v>6</v>
      </c>
      <c r="AD1468">
        <f>ROUND(IF(Table1_1[[#This Row],[Total_Purchases]]=0,0,(Table1_1[[#This Row],[Total_Spend]]*(Table1_1[[#This Row],[NumWebPurchases]]/Table1_1[[#This Row],[Total_Purchases]]))),2)</f>
        <v>12.67</v>
      </c>
      <c r="AE1468">
        <f>ROUND(IF(Table1_1[[#This Row],[Total_Purchases]]=0,0,(Table1_1[[#This Row],[Total_Spend]]*(Table1_1[[#This Row],[NumStorePurchases]]/Table1_1[[#This Row],[Total_Purchases]]))),2)</f>
        <v>25.33</v>
      </c>
      <c r="AF1468">
        <f>ROUND(IF(Table1_1[[#This Row],[Total_Purchases]]=0,0,(Table1_1[[#This Row],[Total_Spend]]*(Table1_1[[#This Row],[NumCatalogPurchases]]/Table1_1[[#This Row],[Total_Purchases]]))),2)</f>
        <v>0</v>
      </c>
      <c r="AG14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68" s="6">
        <f ca="1">YEAR(TODAY())-B1468</f>
        <v>51</v>
      </c>
      <c r="AI14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68" t="s">
        <v>39</v>
      </c>
    </row>
    <row r="1469" spans="1:36" x14ac:dyDescent="0.3">
      <c r="A1469">
        <v>7244</v>
      </c>
      <c r="B1469">
        <v>1951</v>
      </c>
      <c r="C1469" t="s">
        <v>28</v>
      </c>
      <c r="D1469" t="s">
        <v>31</v>
      </c>
      <c r="E1469">
        <v>51381.5</v>
      </c>
      <c r="F1469">
        <v>2</v>
      </c>
      <c r="G1469">
        <v>1</v>
      </c>
      <c r="H1469" s="2" t="str">
        <f ca="1">TEXT(Table1_1[[#This Row],[Dt_Customer]],"yyyy-mm-dd")</f>
        <v>2014-01-01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f>Table1_1[[#This Row],[MntWines]]+Table1_1[[#This Row],[MntFruits]]+Table1_1[[#This Row],[MntMeatProducts]]+Table1_1[[#This Row],[MntFishProducts]]+Table1_1[[#This Row],[MntSweetProducts]]+Table1_1[[#This Row],[MntGoldProds]]</f>
        <v>124</v>
      </c>
      <c r="AC1469">
        <f>Table1_1[[#This Row],[NumWebPurchases]]+Table1_1[[#This Row],[NumCatalogPurchases]]+Table1_1[[#This Row],[NumStorePurchases]]</f>
        <v>7</v>
      </c>
      <c r="AD1469">
        <f>ROUND(IF(Table1_1[[#This Row],[Total_Purchases]]=0,0,(Table1_1[[#This Row],[Total_Spend]]*(Table1_1[[#This Row],[NumWebPurchases]]/Table1_1[[#This Row],[Total_Purchases]]))),2)</f>
        <v>35.43</v>
      </c>
      <c r="AE1469">
        <f>ROUND(IF(Table1_1[[#This Row],[Total_Purchases]]=0,0,(Table1_1[[#This Row],[Total_Spend]]*(Table1_1[[#This Row],[NumStorePurchases]]/Table1_1[[#This Row],[Total_Purchases]]))),2)</f>
        <v>70.86</v>
      </c>
      <c r="AF1469">
        <f>ROUND(IF(Table1_1[[#This Row],[Total_Purchases]]=0,0,(Table1_1[[#This Row],[Total_Spend]]*(Table1_1[[#This Row],[NumCatalogPurchases]]/Table1_1[[#This Row],[Total_Purchases]]))),2)</f>
        <v>17.71</v>
      </c>
      <c r="AG14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69" s="6">
        <f ca="1">YEAR(TODAY())-B1469</f>
        <v>75</v>
      </c>
      <c r="AI14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69" t="s">
        <v>36</v>
      </c>
    </row>
    <row r="1470" spans="1:36" x14ac:dyDescent="0.3">
      <c r="A1470">
        <v>7247</v>
      </c>
      <c r="B1470">
        <v>1960</v>
      </c>
      <c r="C1470" t="s">
        <v>28</v>
      </c>
      <c r="D1470" t="s">
        <v>42</v>
      </c>
      <c r="E1470">
        <v>47916</v>
      </c>
      <c r="F1470">
        <v>0</v>
      </c>
      <c r="G1470">
        <v>1</v>
      </c>
      <c r="H1470" s="2" t="str">
        <f ca="1">TEXT(Table1_1[[#This Row],[Dt_Customer]],"yyyy-mm-dd")</f>
        <v>2012-11-22</v>
      </c>
      <c r="I1470">
        <v>72</v>
      </c>
      <c r="J1470">
        <v>505</v>
      </c>
      <c r="K1470">
        <v>0</v>
      </c>
      <c r="L1470">
        <v>26</v>
      </c>
      <c r="M1470">
        <v>0</v>
      </c>
      <c r="N1470">
        <v>0</v>
      </c>
      <c r="O1470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f>Table1_1[[#This Row],[MntWines]]+Table1_1[[#This Row],[MntFruits]]+Table1_1[[#This Row],[MntMeatProducts]]+Table1_1[[#This Row],[MntFishProducts]]+Table1_1[[#This Row],[MntSweetProducts]]+Table1_1[[#This Row],[MntGoldProds]]</f>
        <v>606</v>
      </c>
      <c r="AC1470">
        <f>Table1_1[[#This Row],[NumWebPurchases]]+Table1_1[[#This Row],[NumCatalogPurchases]]+Table1_1[[#This Row],[NumStorePurchases]]</f>
        <v>17</v>
      </c>
      <c r="AD1470">
        <f>ROUND(IF(Table1_1[[#This Row],[Total_Purchases]]=0,0,(Table1_1[[#This Row],[Total_Spend]]*(Table1_1[[#This Row],[NumWebPurchases]]/Table1_1[[#This Row],[Total_Purchases]]))),2)</f>
        <v>249.53</v>
      </c>
      <c r="AE1470">
        <f>ROUND(IF(Table1_1[[#This Row],[Total_Purchases]]=0,0,(Table1_1[[#This Row],[Total_Spend]]*(Table1_1[[#This Row],[NumStorePurchases]]/Table1_1[[#This Row],[Total_Purchases]]))),2)</f>
        <v>213.88</v>
      </c>
      <c r="AF1470">
        <f>ROUND(IF(Table1_1[[#This Row],[Total_Purchases]]=0,0,(Table1_1[[#This Row],[Total_Spend]]*(Table1_1[[#This Row],[NumCatalogPurchases]]/Table1_1[[#This Row],[Total_Purchases]]))),2)</f>
        <v>142.59</v>
      </c>
      <c r="AG14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70" s="6">
        <f ca="1">YEAR(TODAY())-B1470</f>
        <v>66</v>
      </c>
      <c r="AI14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0" t="s">
        <v>39</v>
      </c>
    </row>
    <row r="1471" spans="1:36" x14ac:dyDescent="0.3">
      <c r="A1471">
        <v>7250</v>
      </c>
      <c r="B1471">
        <v>1978</v>
      </c>
      <c r="C1471" t="s">
        <v>28</v>
      </c>
      <c r="D1471" t="s">
        <v>35</v>
      </c>
      <c r="E1471">
        <v>57867</v>
      </c>
      <c r="F1471">
        <v>1</v>
      </c>
      <c r="G1471">
        <v>0</v>
      </c>
      <c r="H1471" s="2" t="str">
        <f ca="1">TEXT(Table1_1[[#This Row],[Dt_Customer]],"yyyy-mm-dd")</f>
        <v>2013-10-01</v>
      </c>
      <c r="I1471">
        <v>48</v>
      </c>
      <c r="J1471">
        <v>344</v>
      </c>
      <c r="K1471">
        <v>35</v>
      </c>
      <c r="L1471">
        <v>178</v>
      </c>
      <c r="M1471">
        <v>15</v>
      </c>
      <c r="N1471">
        <v>23</v>
      </c>
      <c r="O1471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f>Table1_1[[#This Row],[MntWines]]+Table1_1[[#This Row],[MntFruits]]+Table1_1[[#This Row],[MntMeatProducts]]+Table1_1[[#This Row],[MntFishProducts]]+Table1_1[[#This Row],[MntSweetProducts]]+Table1_1[[#This Row],[MntGoldProds]]</f>
        <v>612</v>
      </c>
      <c r="AC1471">
        <f>Table1_1[[#This Row],[NumWebPurchases]]+Table1_1[[#This Row],[NumCatalogPurchases]]+Table1_1[[#This Row],[NumStorePurchases]]</f>
        <v>18</v>
      </c>
      <c r="AD1471">
        <f>ROUND(IF(Table1_1[[#This Row],[Total_Purchases]]=0,0,(Table1_1[[#This Row],[Total_Spend]]*(Table1_1[[#This Row],[NumWebPurchases]]/Table1_1[[#This Row],[Total_Purchases]]))),2)</f>
        <v>238</v>
      </c>
      <c r="AE1471">
        <f>ROUND(IF(Table1_1[[#This Row],[Total_Purchases]]=0,0,(Table1_1[[#This Row],[Total_Spend]]*(Table1_1[[#This Row],[NumStorePurchases]]/Table1_1[[#This Row],[Total_Purchases]]))),2)</f>
        <v>306</v>
      </c>
      <c r="AF1471">
        <f>ROUND(IF(Table1_1[[#This Row],[Total_Purchases]]=0,0,(Table1_1[[#This Row],[Total_Spend]]*(Table1_1[[#This Row],[NumCatalogPurchases]]/Table1_1[[#This Row],[Total_Purchases]]))),2)</f>
        <v>68</v>
      </c>
      <c r="AG14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1" s="6">
        <f ca="1">YEAR(TODAY())-B1471</f>
        <v>48</v>
      </c>
      <c r="AI14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71" t="s">
        <v>32</v>
      </c>
    </row>
    <row r="1472" spans="1:36" x14ac:dyDescent="0.3">
      <c r="A1472">
        <v>7254</v>
      </c>
      <c r="B1472">
        <v>1969</v>
      </c>
      <c r="C1472" t="s">
        <v>28</v>
      </c>
      <c r="D1472" t="s">
        <v>35</v>
      </c>
      <c r="E1472">
        <v>38361</v>
      </c>
      <c r="F1472">
        <v>1</v>
      </c>
      <c r="G1472">
        <v>0</v>
      </c>
      <c r="H1472" s="2" t="str">
        <f ca="1">TEXT(Table1_1[[#This Row],[Dt_Customer]],"yyyy-mm-dd")</f>
        <v>2013-12-27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1472">
        <f>Table1_1[[#This Row],[NumWebPurchases]]+Table1_1[[#This Row],[NumCatalogPurchases]]+Table1_1[[#This Row],[NumStorePurchases]]</f>
        <v>7</v>
      </c>
      <c r="AD1472">
        <f>ROUND(IF(Table1_1[[#This Row],[Total_Purchases]]=0,0,(Table1_1[[#This Row],[Total_Spend]]*(Table1_1[[#This Row],[NumWebPurchases]]/Table1_1[[#This Row],[Total_Purchases]]))),2)</f>
        <v>58.71</v>
      </c>
      <c r="AE1472">
        <f>ROUND(IF(Table1_1[[#This Row],[Total_Purchases]]=0,0,(Table1_1[[#This Row],[Total_Spend]]*(Table1_1[[#This Row],[NumStorePurchases]]/Table1_1[[#This Row],[Total_Purchases]]))),2)</f>
        <v>58.71</v>
      </c>
      <c r="AF1472">
        <f>ROUND(IF(Table1_1[[#This Row],[Total_Purchases]]=0,0,(Table1_1[[#This Row],[Total_Spend]]*(Table1_1[[#This Row],[NumCatalogPurchases]]/Table1_1[[#This Row],[Total_Purchases]]))),2)</f>
        <v>19.57</v>
      </c>
      <c r="AG14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72" s="6">
        <f ca="1">YEAR(TODAY())-B1472</f>
        <v>57</v>
      </c>
      <c r="AI14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2" t="s">
        <v>43</v>
      </c>
    </row>
    <row r="1473" spans="1:36" x14ac:dyDescent="0.3">
      <c r="A1473">
        <v>7261</v>
      </c>
      <c r="B1473">
        <v>1971</v>
      </c>
      <c r="C1473" t="s">
        <v>28</v>
      </c>
      <c r="D1473" t="s">
        <v>35</v>
      </c>
      <c r="E1473">
        <v>34600</v>
      </c>
      <c r="F1473">
        <v>1</v>
      </c>
      <c r="G1473">
        <v>1</v>
      </c>
      <c r="H1473" s="2" t="str">
        <f ca="1">TEXT(Table1_1[[#This Row],[Dt_Customer]],"yyyy-mm-dd")</f>
        <v>2013-01-01</v>
      </c>
      <c r="I1473">
        <v>8</v>
      </c>
      <c r="J1473">
        <v>199</v>
      </c>
      <c r="K1473">
        <v>33</v>
      </c>
      <c r="L1473">
        <v>60</v>
      </c>
      <c r="M1473">
        <v>8</v>
      </c>
      <c r="N1473">
        <v>3</v>
      </c>
      <c r="O1473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f>Table1_1[[#This Row],[MntWines]]+Table1_1[[#This Row],[MntFruits]]+Table1_1[[#This Row],[MntMeatProducts]]+Table1_1[[#This Row],[MntFishProducts]]+Table1_1[[#This Row],[MntSweetProducts]]+Table1_1[[#This Row],[MntGoldProds]]</f>
        <v>318</v>
      </c>
      <c r="AC1473">
        <f>Table1_1[[#This Row],[NumWebPurchases]]+Table1_1[[#This Row],[NumCatalogPurchases]]+Table1_1[[#This Row],[NumStorePurchases]]</f>
        <v>12</v>
      </c>
      <c r="AD1473">
        <f>ROUND(IF(Table1_1[[#This Row],[Total_Purchases]]=0,0,(Table1_1[[#This Row],[Total_Spend]]*(Table1_1[[#This Row],[NumWebPurchases]]/Table1_1[[#This Row],[Total_Purchases]]))),2)</f>
        <v>132.5</v>
      </c>
      <c r="AE1473">
        <f>ROUND(IF(Table1_1[[#This Row],[Total_Purchases]]=0,0,(Table1_1[[#This Row],[Total_Spend]]*(Table1_1[[#This Row],[NumStorePurchases]]/Table1_1[[#This Row],[Total_Purchases]]))),2)</f>
        <v>132.5</v>
      </c>
      <c r="AF1473">
        <f>ROUND(IF(Table1_1[[#This Row],[Total_Purchases]]=0,0,(Table1_1[[#This Row],[Total_Spend]]*(Table1_1[[#This Row],[NumCatalogPurchases]]/Table1_1[[#This Row],[Total_Purchases]]))),2)</f>
        <v>53</v>
      </c>
      <c r="AG14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73" s="6">
        <f ca="1">YEAR(TODAY())-B1473</f>
        <v>55</v>
      </c>
      <c r="AI14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3" t="s">
        <v>30</v>
      </c>
    </row>
    <row r="1474" spans="1:36" x14ac:dyDescent="0.3">
      <c r="A1474">
        <v>7264</v>
      </c>
      <c r="B1474">
        <v>1978</v>
      </c>
      <c r="C1474" t="s">
        <v>38</v>
      </c>
      <c r="D1474" t="s">
        <v>31</v>
      </c>
      <c r="E1474">
        <v>52195</v>
      </c>
      <c r="F1474">
        <v>2</v>
      </c>
      <c r="G1474">
        <v>1</v>
      </c>
      <c r="H1474" s="2" t="str">
        <f ca="1">TEXT(Table1_1[[#This Row],[Dt_Customer]],"yyyy-mm-dd")</f>
        <v>2014-05-12</v>
      </c>
      <c r="I1474">
        <v>2</v>
      </c>
      <c r="J1474">
        <v>12</v>
      </c>
      <c r="K1474">
        <v>0</v>
      </c>
      <c r="L1474">
        <v>4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1474">
        <f>Table1_1[[#This Row],[NumWebPurchases]]+Table1_1[[#This Row],[NumCatalogPurchases]]+Table1_1[[#This Row],[NumStorePurchases]]</f>
        <v>3</v>
      </c>
      <c r="AD1474">
        <f>ROUND(IF(Table1_1[[#This Row],[Total_Purchases]]=0,0,(Table1_1[[#This Row],[Total_Spend]]*(Table1_1[[#This Row],[NumWebPurchases]]/Table1_1[[#This Row],[Total_Purchases]]))),2)</f>
        <v>5.67</v>
      </c>
      <c r="AE1474">
        <f>ROUND(IF(Table1_1[[#This Row],[Total_Purchases]]=0,0,(Table1_1[[#This Row],[Total_Spend]]*(Table1_1[[#This Row],[NumStorePurchases]]/Table1_1[[#This Row],[Total_Purchases]]))),2)</f>
        <v>11.33</v>
      </c>
      <c r="AF1474">
        <f>ROUND(IF(Table1_1[[#This Row],[Total_Purchases]]=0,0,(Table1_1[[#This Row],[Total_Spend]]*(Table1_1[[#This Row],[NumCatalogPurchases]]/Table1_1[[#This Row],[Total_Purchases]]))),2)</f>
        <v>0</v>
      </c>
      <c r="AG14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4" s="6">
        <f ca="1">YEAR(TODAY())-B1474</f>
        <v>48</v>
      </c>
      <c r="AI14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74" t="s">
        <v>43</v>
      </c>
    </row>
    <row r="1475" spans="1:36" x14ac:dyDescent="0.3">
      <c r="A1475">
        <v>7270</v>
      </c>
      <c r="B1475">
        <v>1981</v>
      </c>
      <c r="C1475" t="s">
        <v>28</v>
      </c>
      <c r="D1475" t="s">
        <v>29</v>
      </c>
      <c r="E1475">
        <v>56981</v>
      </c>
      <c r="F1475">
        <v>0</v>
      </c>
      <c r="G1475">
        <v>0</v>
      </c>
      <c r="H1475" s="2" t="str">
        <f ca="1">TEXT(Table1_1[[#This Row],[Dt_Customer]],"yyyy-mm-dd")</f>
        <v>2014-01-25</v>
      </c>
      <c r="I1475">
        <v>91</v>
      </c>
      <c r="J1475">
        <v>908</v>
      </c>
      <c r="K1475">
        <v>48</v>
      </c>
      <c r="L1475">
        <v>217</v>
      </c>
      <c r="M1475">
        <v>32</v>
      </c>
      <c r="N1475">
        <v>12</v>
      </c>
      <c r="O1475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f>Table1_1[[#This Row],[MntWines]]+Table1_1[[#This Row],[MntFruits]]+Table1_1[[#This Row],[MntMeatProducts]]+Table1_1[[#This Row],[MntFishProducts]]+Table1_1[[#This Row],[MntSweetProducts]]+Table1_1[[#This Row],[MntGoldProds]]</f>
        <v>1241</v>
      </c>
      <c r="AC1475">
        <f>Table1_1[[#This Row],[NumWebPurchases]]+Table1_1[[#This Row],[NumCatalogPurchases]]+Table1_1[[#This Row],[NumStorePurchases]]</f>
        <v>18</v>
      </c>
      <c r="AD1475">
        <f>ROUND(IF(Table1_1[[#This Row],[Total_Purchases]]=0,0,(Table1_1[[#This Row],[Total_Spend]]*(Table1_1[[#This Row],[NumWebPurchases]]/Table1_1[[#This Row],[Total_Purchases]]))),2)</f>
        <v>137.88999999999999</v>
      </c>
      <c r="AE1475">
        <f>ROUND(IF(Table1_1[[#This Row],[Total_Purchases]]=0,0,(Table1_1[[#This Row],[Total_Spend]]*(Table1_1[[#This Row],[NumStorePurchases]]/Table1_1[[#This Row],[Total_Purchases]]))),2)</f>
        <v>896.28</v>
      </c>
      <c r="AF1475">
        <f>ROUND(IF(Table1_1[[#This Row],[Total_Purchases]]=0,0,(Table1_1[[#This Row],[Total_Spend]]*(Table1_1[[#This Row],[NumCatalogPurchases]]/Table1_1[[#This Row],[Total_Purchases]]))),2)</f>
        <v>206.83</v>
      </c>
      <c r="AG14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5" s="6">
        <f ca="1">YEAR(TODAY())-B1475</f>
        <v>45</v>
      </c>
      <c r="AI14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75" t="s">
        <v>43</v>
      </c>
    </row>
    <row r="1476" spans="1:36" x14ac:dyDescent="0.3">
      <c r="A1476">
        <v>7274</v>
      </c>
      <c r="B1476">
        <v>1957</v>
      </c>
      <c r="C1476" t="s">
        <v>28</v>
      </c>
      <c r="D1476" t="s">
        <v>33</v>
      </c>
      <c r="E1476">
        <v>78618</v>
      </c>
      <c r="F1476">
        <v>0</v>
      </c>
      <c r="G1476">
        <v>0</v>
      </c>
      <c r="H1476" s="2" t="str">
        <f ca="1">TEXT(Table1_1[[#This Row],[Dt_Customer]],"yyyy-mm-dd")</f>
        <v>2012-09-28</v>
      </c>
      <c r="I1476">
        <v>87</v>
      </c>
      <c r="J1476">
        <v>736</v>
      </c>
      <c r="K1476">
        <v>163</v>
      </c>
      <c r="L1476">
        <v>818</v>
      </c>
      <c r="M1476">
        <v>212</v>
      </c>
      <c r="N1476">
        <v>163</v>
      </c>
      <c r="O1476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f>Table1_1[[#This Row],[MntWines]]+Table1_1[[#This Row],[MntFruits]]+Table1_1[[#This Row],[MntMeatProducts]]+Table1_1[[#This Row],[MntFishProducts]]+Table1_1[[#This Row],[MntSweetProducts]]+Table1_1[[#This Row],[MntGoldProds]]</f>
        <v>2153</v>
      </c>
      <c r="AC1476">
        <f>Table1_1[[#This Row],[NumWebPurchases]]+Table1_1[[#This Row],[NumCatalogPurchases]]+Table1_1[[#This Row],[NumStorePurchases]]</f>
        <v>21</v>
      </c>
      <c r="AD1476">
        <f>ROUND(IF(Table1_1[[#This Row],[Total_Purchases]]=0,0,(Table1_1[[#This Row],[Total_Spend]]*(Table1_1[[#This Row],[NumWebPurchases]]/Table1_1[[#This Row],[Total_Purchases]]))),2)</f>
        <v>410.1</v>
      </c>
      <c r="AE1476">
        <f>ROUND(IF(Table1_1[[#This Row],[Total_Purchases]]=0,0,(Table1_1[[#This Row],[Total_Spend]]*(Table1_1[[#This Row],[NumStorePurchases]]/Table1_1[[#This Row],[Total_Purchases]]))),2)</f>
        <v>1025.24</v>
      </c>
      <c r="AF1476">
        <f>ROUND(IF(Table1_1[[#This Row],[Total_Purchases]]=0,0,(Table1_1[[#This Row],[Total_Spend]]*(Table1_1[[#This Row],[NumCatalogPurchases]]/Table1_1[[#This Row],[Total_Purchases]]))),2)</f>
        <v>717.67</v>
      </c>
      <c r="AG14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6" s="6">
        <f ca="1">YEAR(TODAY())-B1476</f>
        <v>69</v>
      </c>
      <c r="AI14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6" t="s">
        <v>30</v>
      </c>
    </row>
    <row r="1477" spans="1:36" x14ac:dyDescent="0.3">
      <c r="A1477">
        <v>7275</v>
      </c>
      <c r="B1477">
        <v>1971</v>
      </c>
      <c r="C1477" t="s">
        <v>41</v>
      </c>
      <c r="D1477" t="s">
        <v>31</v>
      </c>
      <c r="E1477">
        <v>33316</v>
      </c>
      <c r="F1477">
        <v>1</v>
      </c>
      <c r="G1477">
        <v>1</v>
      </c>
      <c r="H1477" s="2" t="str">
        <f ca="1">TEXT(Table1_1[[#This Row],[Dt_Customer]],"yyyy-mm-dd")</f>
        <v>2013-10-04</v>
      </c>
      <c r="I1477">
        <v>34</v>
      </c>
      <c r="J1477">
        <v>79</v>
      </c>
      <c r="K1477">
        <v>1</v>
      </c>
      <c r="L1477">
        <v>31</v>
      </c>
      <c r="M1477">
        <v>4</v>
      </c>
      <c r="N1477">
        <v>4</v>
      </c>
      <c r="O1477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f>Table1_1[[#This Row],[MntWines]]+Table1_1[[#This Row],[MntFruits]]+Table1_1[[#This Row],[MntMeatProducts]]+Table1_1[[#This Row],[MntFishProducts]]+Table1_1[[#This Row],[MntSweetProducts]]+Table1_1[[#This Row],[MntGoldProds]]</f>
        <v>131</v>
      </c>
      <c r="AC1477">
        <f>Table1_1[[#This Row],[NumWebPurchases]]+Table1_1[[#This Row],[NumCatalogPurchases]]+Table1_1[[#This Row],[NumStorePurchases]]</f>
        <v>7</v>
      </c>
      <c r="AD1477">
        <f>ROUND(IF(Table1_1[[#This Row],[Total_Purchases]]=0,0,(Table1_1[[#This Row],[Total_Spend]]*(Table1_1[[#This Row],[NumWebPurchases]]/Table1_1[[#This Row],[Total_Purchases]]))),2)</f>
        <v>37.43</v>
      </c>
      <c r="AE1477">
        <f>ROUND(IF(Table1_1[[#This Row],[Total_Purchases]]=0,0,(Table1_1[[#This Row],[Total_Spend]]*(Table1_1[[#This Row],[NumStorePurchases]]/Table1_1[[#This Row],[Total_Purchases]]))),2)</f>
        <v>74.86</v>
      </c>
      <c r="AF1477">
        <f>ROUND(IF(Table1_1[[#This Row],[Total_Purchases]]=0,0,(Table1_1[[#This Row],[Total_Spend]]*(Table1_1[[#This Row],[NumCatalogPurchases]]/Table1_1[[#This Row],[Total_Purchases]]))),2)</f>
        <v>18.71</v>
      </c>
      <c r="AG14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77" s="6">
        <f ca="1">YEAR(TODAY())-B1477</f>
        <v>55</v>
      </c>
      <c r="AI14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7" t="s">
        <v>34</v>
      </c>
    </row>
    <row r="1478" spans="1:36" x14ac:dyDescent="0.3">
      <c r="A1478">
        <v>7279</v>
      </c>
      <c r="B1478">
        <v>1969</v>
      </c>
      <c r="C1478" t="s">
        <v>37</v>
      </c>
      <c r="D1478" t="s">
        <v>35</v>
      </c>
      <c r="E1478">
        <v>69476</v>
      </c>
      <c r="F1478">
        <v>0</v>
      </c>
      <c r="G1478">
        <v>0</v>
      </c>
      <c r="H1478" s="2" t="str">
        <f ca="1">TEXT(Table1_1[[#This Row],[Dt_Customer]],"yyyy-mm-dd")</f>
        <v>2013-09-30</v>
      </c>
      <c r="I1478">
        <v>3</v>
      </c>
      <c r="J1478">
        <v>260</v>
      </c>
      <c r="K1478">
        <v>86</v>
      </c>
      <c r="L1478">
        <v>559</v>
      </c>
      <c r="M1478">
        <v>63</v>
      </c>
      <c r="N1478">
        <v>9</v>
      </c>
      <c r="O1478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f>Table1_1[[#This Row],[MntWines]]+Table1_1[[#This Row],[MntFruits]]+Table1_1[[#This Row],[MntMeatProducts]]+Table1_1[[#This Row],[MntFishProducts]]+Table1_1[[#This Row],[MntSweetProducts]]+Table1_1[[#This Row],[MntGoldProds]]</f>
        <v>1044</v>
      </c>
      <c r="AC1478">
        <f>Table1_1[[#This Row],[NumWebPurchases]]+Table1_1[[#This Row],[NumCatalogPurchases]]+Table1_1[[#This Row],[NumStorePurchases]]</f>
        <v>14</v>
      </c>
      <c r="AD1478">
        <f>ROUND(IF(Table1_1[[#This Row],[Total_Purchases]]=0,0,(Table1_1[[#This Row],[Total_Spend]]*(Table1_1[[#This Row],[NumWebPurchases]]/Table1_1[[#This Row],[Total_Purchases]]))),2)</f>
        <v>298.29000000000002</v>
      </c>
      <c r="AE1478">
        <f>ROUND(IF(Table1_1[[#This Row],[Total_Purchases]]=0,0,(Table1_1[[#This Row],[Total_Spend]]*(Table1_1[[#This Row],[NumStorePurchases]]/Table1_1[[#This Row],[Total_Purchases]]))),2)</f>
        <v>298.29000000000002</v>
      </c>
      <c r="AF1478">
        <f>ROUND(IF(Table1_1[[#This Row],[Total_Purchases]]=0,0,(Table1_1[[#This Row],[Total_Spend]]*(Table1_1[[#This Row],[NumCatalogPurchases]]/Table1_1[[#This Row],[Total_Purchases]]))),2)</f>
        <v>447.43</v>
      </c>
      <c r="AG14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8" s="6">
        <f ca="1">YEAR(TODAY())-B1478</f>
        <v>57</v>
      </c>
      <c r="AI14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8" t="s">
        <v>34</v>
      </c>
    </row>
    <row r="1479" spans="1:36" x14ac:dyDescent="0.3">
      <c r="A1479">
        <v>7281</v>
      </c>
      <c r="B1479">
        <v>1959</v>
      </c>
      <c r="C1479" t="s">
        <v>37</v>
      </c>
      <c r="D1479" t="s">
        <v>31</v>
      </c>
      <c r="E1479">
        <v>51381.5</v>
      </c>
      <c r="F1479">
        <v>0</v>
      </c>
      <c r="G1479">
        <v>0</v>
      </c>
      <c r="H1479" s="2" t="str">
        <f ca="1">TEXT(Table1_1[[#This Row],[Dt_Customer]],"yyyy-mm-dd")</f>
        <v>2013-11-05</v>
      </c>
      <c r="I1479">
        <v>80</v>
      </c>
      <c r="J1479">
        <v>81</v>
      </c>
      <c r="K1479">
        <v>11</v>
      </c>
      <c r="L1479">
        <v>50</v>
      </c>
      <c r="M1479">
        <v>3</v>
      </c>
      <c r="N1479">
        <v>2</v>
      </c>
      <c r="O1479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f>Table1_1[[#This Row],[MntWines]]+Table1_1[[#This Row],[MntFruits]]+Table1_1[[#This Row],[MntMeatProducts]]+Table1_1[[#This Row],[MntFishProducts]]+Table1_1[[#This Row],[MntSweetProducts]]+Table1_1[[#This Row],[MntGoldProds]]</f>
        <v>186</v>
      </c>
      <c r="AC1479">
        <f>Table1_1[[#This Row],[NumWebPurchases]]+Table1_1[[#This Row],[NumCatalogPurchases]]+Table1_1[[#This Row],[NumStorePurchases]]</f>
        <v>8</v>
      </c>
      <c r="AD1479">
        <f>ROUND(IF(Table1_1[[#This Row],[Total_Purchases]]=0,0,(Table1_1[[#This Row],[Total_Spend]]*(Table1_1[[#This Row],[NumWebPurchases]]/Table1_1[[#This Row],[Total_Purchases]]))),2)</f>
        <v>23.25</v>
      </c>
      <c r="AE1479">
        <f>ROUND(IF(Table1_1[[#This Row],[Total_Purchases]]=0,0,(Table1_1[[#This Row],[Total_Spend]]*(Table1_1[[#This Row],[NumStorePurchases]]/Table1_1[[#This Row],[Total_Purchases]]))),2)</f>
        <v>93</v>
      </c>
      <c r="AF1479">
        <f>ROUND(IF(Table1_1[[#This Row],[Total_Purchases]]=0,0,(Table1_1[[#This Row],[Total_Spend]]*(Table1_1[[#This Row],[NumCatalogPurchases]]/Table1_1[[#This Row],[Total_Purchases]]))),2)</f>
        <v>69.75</v>
      </c>
      <c r="AG14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79" s="6">
        <f ca="1">YEAR(TODAY())-B1479</f>
        <v>67</v>
      </c>
      <c r="AI14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79" t="s">
        <v>36</v>
      </c>
    </row>
    <row r="1480" spans="1:36" x14ac:dyDescent="0.3">
      <c r="A1480">
        <v>7284</v>
      </c>
      <c r="B1480">
        <v>1953</v>
      </c>
      <c r="C1480" t="s">
        <v>28</v>
      </c>
      <c r="D1480" t="s">
        <v>33</v>
      </c>
      <c r="E1480">
        <v>48686</v>
      </c>
      <c r="F1480">
        <v>1</v>
      </c>
      <c r="G1480">
        <v>2</v>
      </c>
      <c r="H1480" s="2" t="str">
        <f ca="1">TEXT(Table1_1[[#This Row],[Dt_Customer]],"yyyy-mm-dd")</f>
        <v>2013-12-04</v>
      </c>
      <c r="I1480">
        <v>8</v>
      </c>
      <c r="J1480">
        <v>10</v>
      </c>
      <c r="K1480">
        <v>0</v>
      </c>
      <c r="L1480">
        <v>7</v>
      </c>
      <c r="M1480">
        <v>2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1480">
        <f>Table1_1[[#This Row],[NumWebPurchases]]+Table1_1[[#This Row],[NumCatalogPurchases]]+Table1_1[[#This Row],[NumStorePurchases]]</f>
        <v>3</v>
      </c>
      <c r="AD1480">
        <f>ROUND(IF(Table1_1[[#This Row],[Total_Purchases]]=0,0,(Table1_1[[#This Row],[Total_Spend]]*(Table1_1[[#This Row],[NumWebPurchases]]/Table1_1[[#This Row],[Total_Purchases]]))),2)</f>
        <v>6.67</v>
      </c>
      <c r="AE1480">
        <f>ROUND(IF(Table1_1[[#This Row],[Total_Purchases]]=0,0,(Table1_1[[#This Row],[Total_Spend]]*(Table1_1[[#This Row],[NumStorePurchases]]/Table1_1[[#This Row],[Total_Purchases]]))),2)</f>
        <v>13.33</v>
      </c>
      <c r="AF1480">
        <f>ROUND(IF(Table1_1[[#This Row],[Total_Purchases]]=0,0,(Table1_1[[#This Row],[Total_Spend]]*(Table1_1[[#This Row],[NumCatalogPurchases]]/Table1_1[[#This Row],[Total_Purchases]]))),2)</f>
        <v>0</v>
      </c>
      <c r="AG14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80" s="6">
        <f ca="1">YEAR(TODAY())-B1480</f>
        <v>73</v>
      </c>
      <c r="AI14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80" t="s">
        <v>30</v>
      </c>
    </row>
    <row r="1481" spans="1:36" x14ac:dyDescent="0.3">
      <c r="A1481">
        <v>7286</v>
      </c>
      <c r="B1481">
        <v>1968</v>
      </c>
      <c r="C1481" t="s">
        <v>28</v>
      </c>
      <c r="D1481" t="s">
        <v>35</v>
      </c>
      <c r="E1481">
        <v>41728</v>
      </c>
      <c r="F1481">
        <v>1</v>
      </c>
      <c r="G1481">
        <v>0</v>
      </c>
      <c r="H1481" s="2" t="str">
        <f ca="1">TEXT(Table1_1[[#This Row],[Dt_Customer]],"yyyy-mm-dd")</f>
        <v>2013-05-24</v>
      </c>
      <c r="I1481">
        <v>92</v>
      </c>
      <c r="J1481">
        <v>13</v>
      </c>
      <c r="K1481">
        <v>6</v>
      </c>
      <c r="L1481">
        <v>15</v>
      </c>
      <c r="M1481">
        <v>3</v>
      </c>
      <c r="N1481">
        <v>5</v>
      </c>
      <c r="O1481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481">
        <f>Table1_1[[#This Row],[NumWebPurchases]]+Table1_1[[#This Row],[NumCatalogPurchases]]+Table1_1[[#This Row],[NumStorePurchases]]</f>
        <v>4</v>
      </c>
      <c r="AD1481">
        <f>ROUND(IF(Table1_1[[#This Row],[Total_Purchases]]=0,0,(Table1_1[[#This Row],[Total_Spend]]*(Table1_1[[#This Row],[NumWebPurchases]]/Table1_1[[#This Row],[Total_Purchases]]))),2)</f>
        <v>27.5</v>
      </c>
      <c r="AE1481">
        <f>ROUND(IF(Table1_1[[#This Row],[Total_Purchases]]=0,0,(Table1_1[[#This Row],[Total_Spend]]*(Table1_1[[#This Row],[NumStorePurchases]]/Table1_1[[#This Row],[Total_Purchases]]))),2)</f>
        <v>27.5</v>
      </c>
      <c r="AF1481">
        <f>ROUND(IF(Table1_1[[#This Row],[Total_Purchases]]=0,0,(Table1_1[[#This Row],[Total_Spend]]*(Table1_1[[#This Row],[NumCatalogPurchases]]/Table1_1[[#This Row],[Total_Purchases]]))),2)</f>
        <v>0</v>
      </c>
      <c r="AG14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81" s="6">
        <f ca="1">YEAR(TODAY())-B1481</f>
        <v>58</v>
      </c>
      <c r="AI14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81" t="s">
        <v>36</v>
      </c>
    </row>
    <row r="1482" spans="1:36" x14ac:dyDescent="0.3">
      <c r="A1482">
        <v>7290</v>
      </c>
      <c r="B1482">
        <v>1985</v>
      </c>
      <c r="C1482" t="s">
        <v>28</v>
      </c>
      <c r="D1482" t="s">
        <v>31</v>
      </c>
      <c r="E1482">
        <v>70596</v>
      </c>
      <c r="F1482">
        <v>0</v>
      </c>
      <c r="G1482">
        <v>0</v>
      </c>
      <c r="H1482" s="2" t="str">
        <f ca="1">TEXT(Table1_1[[#This Row],[Dt_Customer]],"yyyy-mm-dd")</f>
        <v>2012-10-05</v>
      </c>
      <c r="I1482">
        <v>68</v>
      </c>
      <c r="J1482">
        <v>347</v>
      </c>
      <c r="K1482">
        <v>44</v>
      </c>
      <c r="L1482">
        <v>534</v>
      </c>
      <c r="M1482">
        <v>17</v>
      </c>
      <c r="N1482">
        <v>0</v>
      </c>
      <c r="O148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f>Table1_1[[#This Row],[MntWines]]+Table1_1[[#This Row],[MntFruits]]+Table1_1[[#This Row],[MntMeatProducts]]+Table1_1[[#This Row],[MntFishProducts]]+Table1_1[[#This Row],[MntSweetProducts]]+Table1_1[[#This Row],[MntGoldProds]]</f>
        <v>968</v>
      </c>
      <c r="AC1482">
        <f>Table1_1[[#This Row],[NumWebPurchases]]+Table1_1[[#This Row],[NumCatalogPurchases]]+Table1_1[[#This Row],[NumStorePurchases]]</f>
        <v>20</v>
      </c>
      <c r="AD1482">
        <f>ROUND(IF(Table1_1[[#This Row],[Total_Purchases]]=0,0,(Table1_1[[#This Row],[Total_Spend]]*(Table1_1[[#This Row],[NumWebPurchases]]/Table1_1[[#This Row],[Total_Purchases]]))),2)</f>
        <v>145.19999999999999</v>
      </c>
      <c r="AE1482">
        <f>ROUND(IF(Table1_1[[#This Row],[Total_Purchases]]=0,0,(Table1_1[[#This Row],[Total_Spend]]*(Table1_1[[#This Row],[NumStorePurchases]]/Table1_1[[#This Row],[Total_Purchases]]))),2)</f>
        <v>580.79999999999995</v>
      </c>
      <c r="AF1482">
        <f>ROUND(IF(Table1_1[[#This Row],[Total_Purchases]]=0,0,(Table1_1[[#This Row],[Total_Spend]]*(Table1_1[[#This Row],[NumCatalogPurchases]]/Table1_1[[#This Row],[Total_Purchases]]))),2)</f>
        <v>242</v>
      </c>
      <c r="AG14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82" s="6">
        <f ca="1">YEAR(TODAY())-B1482</f>
        <v>41</v>
      </c>
      <c r="AI14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82" t="s">
        <v>30</v>
      </c>
    </row>
    <row r="1483" spans="1:36" x14ac:dyDescent="0.3">
      <c r="A1483">
        <v>7297</v>
      </c>
      <c r="B1483">
        <v>1973</v>
      </c>
      <c r="C1483" t="s">
        <v>28</v>
      </c>
      <c r="D1483" t="s">
        <v>31</v>
      </c>
      <c r="E1483">
        <v>7500</v>
      </c>
      <c r="F1483">
        <v>1</v>
      </c>
      <c r="G1483">
        <v>0</v>
      </c>
      <c r="H1483" s="2" t="str">
        <f ca="1">TEXT(Table1_1[[#This Row],[Dt_Customer]],"yyyy-mm-dd")</f>
        <v>2013-12-26</v>
      </c>
      <c r="I1483">
        <v>54</v>
      </c>
      <c r="J1483">
        <v>5</v>
      </c>
      <c r="K1483">
        <v>3</v>
      </c>
      <c r="L1483">
        <v>10</v>
      </c>
      <c r="M1483">
        <v>12</v>
      </c>
      <c r="N1483">
        <v>7</v>
      </c>
      <c r="O1483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1483">
        <f>Table1_1[[#This Row],[NumWebPurchases]]+Table1_1[[#This Row],[NumCatalogPurchases]]+Table1_1[[#This Row],[NumStorePurchases]]</f>
        <v>7</v>
      </c>
      <c r="AD1483">
        <f>ROUND(IF(Table1_1[[#This Row],[Total_Purchases]]=0,0,(Table1_1[[#This Row],[Total_Spend]]*(Table1_1[[#This Row],[NumWebPurchases]]/Table1_1[[#This Row],[Total_Purchases]]))),2)</f>
        <v>24.43</v>
      </c>
      <c r="AE1483">
        <f>ROUND(IF(Table1_1[[#This Row],[Total_Purchases]]=0,0,(Table1_1[[#This Row],[Total_Spend]]*(Table1_1[[#This Row],[NumStorePurchases]]/Table1_1[[#This Row],[Total_Purchases]]))),2)</f>
        <v>24.43</v>
      </c>
      <c r="AF1483">
        <f>ROUND(IF(Table1_1[[#This Row],[Total_Purchases]]=0,0,(Table1_1[[#This Row],[Total_Spend]]*(Table1_1[[#This Row],[NumCatalogPurchases]]/Table1_1[[#This Row],[Total_Purchases]]))),2)</f>
        <v>8.14</v>
      </c>
      <c r="AG14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83" s="6">
        <f ca="1">YEAR(TODAY())-B1483</f>
        <v>53</v>
      </c>
      <c r="AI14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83" t="s">
        <v>43</v>
      </c>
    </row>
    <row r="1484" spans="1:36" x14ac:dyDescent="0.3">
      <c r="A1484">
        <v>7300</v>
      </c>
      <c r="B1484">
        <v>1952</v>
      </c>
      <c r="C1484" t="s">
        <v>28</v>
      </c>
      <c r="D1484" t="s">
        <v>29</v>
      </c>
      <c r="E1484">
        <v>69142</v>
      </c>
      <c r="F1484">
        <v>0</v>
      </c>
      <c r="G1484">
        <v>1</v>
      </c>
      <c r="H1484" s="2" t="str">
        <f ca="1">TEXT(Table1_1[[#This Row],[Dt_Customer]],"yyyy-mm-dd")</f>
        <v>2014-06-29</v>
      </c>
      <c r="I1484">
        <v>50</v>
      </c>
      <c r="J1484">
        <v>448</v>
      </c>
      <c r="K1484">
        <v>4</v>
      </c>
      <c r="L1484">
        <v>34</v>
      </c>
      <c r="M1484">
        <v>6</v>
      </c>
      <c r="N1484">
        <v>4</v>
      </c>
      <c r="O1484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>Table1_1[[#This Row],[MntWines]]+Table1_1[[#This Row],[MntFruits]]+Table1_1[[#This Row],[MntMeatProducts]]+Table1_1[[#This Row],[MntFishProducts]]+Table1_1[[#This Row],[MntSweetProducts]]+Table1_1[[#This Row],[MntGoldProds]]</f>
        <v>535</v>
      </c>
      <c r="AC1484">
        <f>Table1_1[[#This Row],[NumWebPurchases]]+Table1_1[[#This Row],[NumCatalogPurchases]]+Table1_1[[#This Row],[NumStorePurchases]]</f>
        <v>16</v>
      </c>
      <c r="AD1484">
        <f>ROUND(IF(Table1_1[[#This Row],[Total_Purchases]]=0,0,(Table1_1[[#This Row],[Total_Spend]]*(Table1_1[[#This Row],[NumWebPurchases]]/Table1_1[[#This Row],[Total_Purchases]]))),2)</f>
        <v>267.5</v>
      </c>
      <c r="AE1484">
        <f>ROUND(IF(Table1_1[[#This Row],[Total_Purchases]]=0,0,(Table1_1[[#This Row],[Total_Spend]]*(Table1_1[[#This Row],[NumStorePurchases]]/Table1_1[[#This Row],[Total_Purchases]]))),2)</f>
        <v>234.06</v>
      </c>
      <c r="AF1484">
        <f>ROUND(IF(Table1_1[[#This Row],[Total_Purchases]]=0,0,(Table1_1[[#This Row],[Total_Spend]]*(Table1_1[[#This Row],[NumCatalogPurchases]]/Table1_1[[#This Row],[Total_Purchases]]))),2)</f>
        <v>33.44</v>
      </c>
      <c r="AG14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84" s="6">
        <f ca="1">YEAR(TODAY())-B1484</f>
        <v>74</v>
      </c>
      <c r="AI14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84" t="s">
        <v>40</v>
      </c>
    </row>
    <row r="1485" spans="1:36" x14ac:dyDescent="0.3">
      <c r="A1485">
        <v>7301</v>
      </c>
      <c r="B1485">
        <v>1982</v>
      </c>
      <c r="C1485" t="s">
        <v>38</v>
      </c>
      <c r="D1485" t="s">
        <v>31</v>
      </c>
      <c r="E1485">
        <v>23616</v>
      </c>
      <c r="F1485">
        <v>1</v>
      </c>
      <c r="G1485">
        <v>0</v>
      </c>
      <c r="H1485" s="2" t="str">
        <f ca="1">TEXT(Table1_1[[#This Row],[Dt_Customer]],"yyyy-mm-dd")</f>
        <v>2012-11-17</v>
      </c>
      <c r="I1485">
        <v>76</v>
      </c>
      <c r="J1485">
        <v>4</v>
      </c>
      <c r="K1485">
        <v>22</v>
      </c>
      <c r="L1485">
        <v>11</v>
      </c>
      <c r="M1485">
        <v>3</v>
      </c>
      <c r="N1485">
        <v>7</v>
      </c>
      <c r="O1485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f>Table1_1[[#This Row],[MntWines]]+Table1_1[[#This Row],[MntFruits]]+Table1_1[[#This Row],[MntMeatProducts]]+Table1_1[[#This Row],[MntFishProducts]]+Table1_1[[#This Row],[MntSweetProducts]]+Table1_1[[#This Row],[MntGoldProds]]</f>
        <v>79</v>
      </c>
      <c r="AC1485">
        <f>Table1_1[[#This Row],[NumWebPurchases]]+Table1_1[[#This Row],[NumCatalogPurchases]]+Table1_1[[#This Row],[NumStorePurchases]]</f>
        <v>6</v>
      </c>
      <c r="AD1485">
        <f>ROUND(IF(Table1_1[[#This Row],[Total_Purchases]]=0,0,(Table1_1[[#This Row],[Total_Spend]]*(Table1_1[[#This Row],[NumWebPurchases]]/Table1_1[[#This Row],[Total_Purchases]]))),2)</f>
        <v>39.5</v>
      </c>
      <c r="AE1485">
        <f>ROUND(IF(Table1_1[[#This Row],[Total_Purchases]]=0,0,(Table1_1[[#This Row],[Total_Spend]]*(Table1_1[[#This Row],[NumStorePurchases]]/Table1_1[[#This Row],[Total_Purchases]]))),2)</f>
        <v>39.5</v>
      </c>
      <c r="AF1485">
        <f>ROUND(IF(Table1_1[[#This Row],[Total_Purchases]]=0,0,(Table1_1[[#This Row],[Total_Spend]]*(Table1_1[[#This Row],[NumCatalogPurchases]]/Table1_1[[#This Row],[Total_Purchases]]))),2)</f>
        <v>0</v>
      </c>
      <c r="AG14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85" s="6">
        <f ca="1">YEAR(TODAY())-B1485</f>
        <v>44</v>
      </c>
      <c r="AI14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85" t="s">
        <v>30</v>
      </c>
    </row>
    <row r="1486" spans="1:36" x14ac:dyDescent="0.3">
      <c r="A1486">
        <v>7313</v>
      </c>
      <c r="B1486">
        <v>1949</v>
      </c>
      <c r="C1486" t="s">
        <v>38</v>
      </c>
      <c r="D1486" t="s">
        <v>42</v>
      </c>
      <c r="E1486">
        <v>74859</v>
      </c>
      <c r="F1486">
        <v>0</v>
      </c>
      <c r="G1486">
        <v>0</v>
      </c>
      <c r="H1486" s="2" t="str">
        <f ca="1">TEXT(Table1_1[[#This Row],[Dt_Customer]],"yyyy-mm-dd")</f>
        <v>2013-06-03</v>
      </c>
      <c r="I1486">
        <v>63</v>
      </c>
      <c r="J1486">
        <v>570</v>
      </c>
      <c r="K1486">
        <v>73</v>
      </c>
      <c r="L1486">
        <v>614</v>
      </c>
      <c r="M1486">
        <v>133</v>
      </c>
      <c r="N1486">
        <v>102</v>
      </c>
      <c r="O1486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f>Table1_1[[#This Row],[MntWines]]+Table1_1[[#This Row],[MntFruits]]+Table1_1[[#This Row],[MntMeatProducts]]+Table1_1[[#This Row],[MntFishProducts]]+Table1_1[[#This Row],[MntSweetProducts]]+Table1_1[[#This Row],[MntGoldProds]]</f>
        <v>1565</v>
      </c>
      <c r="AC1486">
        <f>Table1_1[[#This Row],[NumWebPurchases]]+Table1_1[[#This Row],[NumCatalogPurchases]]+Table1_1[[#This Row],[NumStorePurchases]]</f>
        <v>22</v>
      </c>
      <c r="AD1486">
        <f>ROUND(IF(Table1_1[[#This Row],[Total_Purchases]]=0,0,(Table1_1[[#This Row],[Total_Spend]]*(Table1_1[[#This Row],[NumWebPurchases]]/Table1_1[[#This Row],[Total_Purchases]]))),2)</f>
        <v>426.82</v>
      </c>
      <c r="AE1486">
        <f>ROUND(IF(Table1_1[[#This Row],[Total_Purchases]]=0,0,(Table1_1[[#This Row],[Total_Spend]]*(Table1_1[[#This Row],[NumStorePurchases]]/Table1_1[[#This Row],[Total_Purchases]]))),2)</f>
        <v>782.5</v>
      </c>
      <c r="AF1486">
        <f>ROUND(IF(Table1_1[[#This Row],[Total_Purchases]]=0,0,(Table1_1[[#This Row],[Total_Spend]]*(Table1_1[[#This Row],[NumCatalogPurchases]]/Table1_1[[#This Row],[Total_Purchases]]))),2)</f>
        <v>355.68</v>
      </c>
      <c r="AG14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86" s="6">
        <f ca="1">YEAR(TODAY())-B1486</f>
        <v>77</v>
      </c>
      <c r="AI14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86" t="s">
        <v>32</v>
      </c>
    </row>
    <row r="1487" spans="1:36" x14ac:dyDescent="0.3">
      <c r="A1487">
        <v>7321</v>
      </c>
      <c r="B1487">
        <v>1962</v>
      </c>
      <c r="C1487" t="s">
        <v>28</v>
      </c>
      <c r="D1487" t="s">
        <v>35</v>
      </c>
      <c r="E1487">
        <v>76081</v>
      </c>
      <c r="F1487">
        <v>0</v>
      </c>
      <c r="G1487">
        <v>0</v>
      </c>
      <c r="H1487" s="2" t="str">
        <f ca="1">TEXT(Table1_1[[#This Row],[Dt_Customer]],"yyyy-mm-dd")</f>
        <v>2014-05-23</v>
      </c>
      <c r="I1487">
        <v>85</v>
      </c>
      <c r="J1487">
        <v>292</v>
      </c>
      <c r="K1487">
        <v>30</v>
      </c>
      <c r="L1487">
        <v>415</v>
      </c>
      <c r="M1487">
        <v>63</v>
      </c>
      <c r="N1487">
        <v>33</v>
      </c>
      <c r="O1487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f>Table1_1[[#This Row],[MntWines]]+Table1_1[[#This Row],[MntFruits]]+Table1_1[[#This Row],[MntMeatProducts]]+Table1_1[[#This Row],[MntFishProducts]]+Table1_1[[#This Row],[MntSweetProducts]]+Table1_1[[#This Row],[MntGoldProds]]</f>
        <v>1033</v>
      </c>
      <c r="AC1487">
        <f>Table1_1[[#This Row],[NumWebPurchases]]+Table1_1[[#This Row],[NumCatalogPurchases]]+Table1_1[[#This Row],[NumStorePurchases]]</f>
        <v>13</v>
      </c>
      <c r="AD1487">
        <f>ROUND(IF(Table1_1[[#This Row],[Total_Purchases]]=0,0,(Table1_1[[#This Row],[Total_Spend]]*(Table1_1[[#This Row],[NumWebPurchases]]/Table1_1[[#This Row],[Total_Purchases]]))),2)</f>
        <v>317.85000000000002</v>
      </c>
      <c r="AE1487">
        <f>ROUND(IF(Table1_1[[#This Row],[Total_Purchases]]=0,0,(Table1_1[[#This Row],[Total_Spend]]*(Table1_1[[#This Row],[NumStorePurchases]]/Table1_1[[#This Row],[Total_Purchases]]))),2)</f>
        <v>317.85000000000002</v>
      </c>
      <c r="AF1487">
        <f>ROUND(IF(Table1_1[[#This Row],[Total_Purchases]]=0,0,(Table1_1[[#This Row],[Total_Spend]]*(Table1_1[[#This Row],[NumCatalogPurchases]]/Table1_1[[#This Row],[Total_Purchases]]))),2)</f>
        <v>397.31</v>
      </c>
      <c r="AG14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87" s="6">
        <f ca="1">YEAR(TODAY())-B1487</f>
        <v>64</v>
      </c>
      <c r="AI14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87" t="s">
        <v>40</v>
      </c>
    </row>
    <row r="1488" spans="1:36" x14ac:dyDescent="0.3">
      <c r="A1488">
        <v>7325</v>
      </c>
      <c r="B1488">
        <v>1986</v>
      </c>
      <c r="C1488" t="s">
        <v>37</v>
      </c>
      <c r="D1488" t="s">
        <v>35</v>
      </c>
      <c r="E1488">
        <v>38197</v>
      </c>
      <c r="F1488">
        <v>1</v>
      </c>
      <c r="G1488">
        <v>0</v>
      </c>
      <c r="H1488" s="2" t="str">
        <f ca="1">TEXT(Table1_1[[#This Row],[Dt_Customer]],"yyyy-mm-dd")</f>
        <v>2013-06-29</v>
      </c>
      <c r="I1488">
        <v>86</v>
      </c>
      <c r="J1488">
        <v>23</v>
      </c>
      <c r="K1488">
        <v>0</v>
      </c>
      <c r="L1488">
        <v>11</v>
      </c>
      <c r="M1488">
        <v>2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1488">
        <f>Table1_1[[#This Row],[NumWebPurchases]]+Table1_1[[#This Row],[NumCatalogPurchases]]+Table1_1[[#This Row],[NumStorePurchases]]</f>
        <v>4</v>
      </c>
      <c r="AD1488">
        <f>ROUND(IF(Table1_1[[#This Row],[Total_Purchases]]=0,0,(Table1_1[[#This Row],[Total_Spend]]*(Table1_1[[#This Row],[NumWebPurchases]]/Table1_1[[#This Row],[Total_Purchases]]))),2)</f>
        <v>10</v>
      </c>
      <c r="AE1488">
        <f>ROUND(IF(Table1_1[[#This Row],[Total_Purchases]]=0,0,(Table1_1[[#This Row],[Total_Spend]]*(Table1_1[[#This Row],[NumStorePurchases]]/Table1_1[[#This Row],[Total_Purchases]]))),2)</f>
        <v>30</v>
      </c>
      <c r="AF1488">
        <f>ROUND(IF(Table1_1[[#This Row],[Total_Purchases]]=0,0,(Table1_1[[#This Row],[Total_Spend]]*(Table1_1[[#This Row],[NumCatalogPurchases]]/Table1_1[[#This Row],[Total_Purchases]]))),2)</f>
        <v>0</v>
      </c>
      <c r="AG14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88" s="6">
        <f ca="1">YEAR(TODAY())-B1488</f>
        <v>40</v>
      </c>
      <c r="AI14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88" t="s">
        <v>30</v>
      </c>
    </row>
    <row r="1489" spans="1:36" x14ac:dyDescent="0.3">
      <c r="A1489">
        <v>7326</v>
      </c>
      <c r="B1489">
        <v>1971</v>
      </c>
      <c r="C1489" t="s">
        <v>41</v>
      </c>
      <c r="D1489" t="s">
        <v>33</v>
      </c>
      <c r="E1489">
        <v>56850</v>
      </c>
      <c r="F1489">
        <v>0</v>
      </c>
      <c r="G1489">
        <v>1</v>
      </c>
      <c r="H1489" s="2" t="str">
        <f ca="1">TEXT(Table1_1[[#This Row],[Dt_Customer]],"yyyy-mm-dd")</f>
        <v>2014-03-23</v>
      </c>
      <c r="I1489">
        <v>83</v>
      </c>
      <c r="J1489">
        <v>34</v>
      </c>
      <c r="K1489">
        <v>1</v>
      </c>
      <c r="L1489">
        <v>19</v>
      </c>
      <c r="M1489">
        <v>2</v>
      </c>
      <c r="N1489">
        <v>7</v>
      </c>
      <c r="O1489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489">
        <f>Table1_1[[#This Row],[NumWebPurchases]]+Table1_1[[#This Row],[NumCatalogPurchases]]+Table1_1[[#This Row],[NumStorePurchases]]</f>
        <v>5</v>
      </c>
      <c r="AD1489">
        <f>ROUND(IF(Table1_1[[#This Row],[Total_Purchases]]=0,0,(Table1_1[[#This Row],[Total_Spend]]*(Table1_1[[#This Row],[NumWebPurchases]]/Table1_1[[#This Row],[Total_Purchases]]))),2)</f>
        <v>12.6</v>
      </c>
      <c r="AE1489">
        <f>ROUND(IF(Table1_1[[#This Row],[Total_Purchases]]=0,0,(Table1_1[[#This Row],[Total_Spend]]*(Table1_1[[#This Row],[NumStorePurchases]]/Table1_1[[#This Row],[Total_Purchases]]))),2)</f>
        <v>37.799999999999997</v>
      </c>
      <c r="AF1489">
        <f>ROUND(IF(Table1_1[[#This Row],[Total_Purchases]]=0,0,(Table1_1[[#This Row],[Total_Spend]]*(Table1_1[[#This Row],[NumCatalogPurchases]]/Table1_1[[#This Row],[Total_Purchases]]))),2)</f>
        <v>12.6</v>
      </c>
      <c r="AG14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89" s="6">
        <f ca="1">YEAR(TODAY())-B1489</f>
        <v>55</v>
      </c>
      <c r="AI14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89" t="s">
        <v>32</v>
      </c>
    </row>
    <row r="1490" spans="1:36" x14ac:dyDescent="0.3">
      <c r="A1490">
        <v>7327</v>
      </c>
      <c r="B1490">
        <v>1959</v>
      </c>
      <c r="C1490" t="s">
        <v>37</v>
      </c>
      <c r="D1490" t="s">
        <v>33</v>
      </c>
      <c r="E1490">
        <v>36732</v>
      </c>
      <c r="F1490">
        <v>1</v>
      </c>
      <c r="G1490">
        <v>1</v>
      </c>
      <c r="H1490" s="2" t="str">
        <f ca="1">TEXT(Table1_1[[#This Row],[Dt_Customer]],"yyyy-mm-dd")</f>
        <v>2013-12-29</v>
      </c>
      <c r="I1490">
        <v>71</v>
      </c>
      <c r="J1490">
        <v>21</v>
      </c>
      <c r="K1490">
        <v>5</v>
      </c>
      <c r="L1490">
        <v>3</v>
      </c>
      <c r="M1490">
        <v>10</v>
      </c>
      <c r="N1490">
        <v>1</v>
      </c>
      <c r="O1490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1490">
        <f>Table1_1[[#This Row],[NumWebPurchases]]+Table1_1[[#This Row],[NumCatalogPurchases]]+Table1_1[[#This Row],[NumStorePurchases]]</f>
        <v>6</v>
      </c>
      <c r="AD1490">
        <f>ROUND(IF(Table1_1[[#This Row],[Total_Purchases]]=0,0,(Table1_1[[#This Row],[Total_Spend]]*(Table1_1[[#This Row],[NumWebPurchases]]/Table1_1[[#This Row],[Total_Purchases]]))),2)</f>
        <v>7.83</v>
      </c>
      <c r="AE1490">
        <f>ROUND(IF(Table1_1[[#This Row],[Total_Purchases]]=0,0,(Table1_1[[#This Row],[Total_Spend]]*(Table1_1[[#This Row],[NumStorePurchases]]/Table1_1[[#This Row],[Total_Purchases]]))),2)</f>
        <v>31.33</v>
      </c>
      <c r="AF1490">
        <f>ROUND(IF(Table1_1[[#This Row],[Total_Purchases]]=0,0,(Table1_1[[#This Row],[Total_Spend]]*(Table1_1[[#This Row],[NumCatalogPurchases]]/Table1_1[[#This Row],[Total_Purchases]]))),2)</f>
        <v>7.83</v>
      </c>
      <c r="AG14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90" s="6">
        <f ca="1">YEAR(TODAY())-B1490</f>
        <v>67</v>
      </c>
      <c r="AI14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90" t="s">
        <v>30</v>
      </c>
    </row>
    <row r="1491" spans="1:36" x14ac:dyDescent="0.3">
      <c r="A1491">
        <v>7342</v>
      </c>
      <c r="B1491">
        <v>1961</v>
      </c>
      <c r="C1491" t="s">
        <v>38</v>
      </c>
      <c r="D1491" t="s">
        <v>42</v>
      </c>
      <c r="E1491">
        <v>59184</v>
      </c>
      <c r="F1491">
        <v>0</v>
      </c>
      <c r="G1491">
        <v>1</v>
      </c>
      <c r="H1491" s="2" t="str">
        <f ca="1">TEXT(Table1_1[[#This Row],[Dt_Customer]],"yyyy-mm-dd")</f>
        <v>2012-09-09</v>
      </c>
      <c r="I1491">
        <v>6</v>
      </c>
      <c r="J1491">
        <v>341</v>
      </c>
      <c r="K1491">
        <v>142</v>
      </c>
      <c r="L1491">
        <v>113</v>
      </c>
      <c r="M1491">
        <v>259</v>
      </c>
      <c r="N1491">
        <v>151</v>
      </c>
      <c r="O1491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f>Table1_1[[#This Row],[MntWines]]+Table1_1[[#This Row],[MntFruits]]+Table1_1[[#This Row],[MntMeatProducts]]+Table1_1[[#This Row],[MntFishProducts]]+Table1_1[[#This Row],[MntSweetProducts]]+Table1_1[[#This Row],[MntGoldProds]]</f>
        <v>1072</v>
      </c>
      <c r="AC1491">
        <f>Table1_1[[#This Row],[NumWebPurchases]]+Table1_1[[#This Row],[NumCatalogPurchases]]+Table1_1[[#This Row],[NumStorePurchases]]</f>
        <v>24</v>
      </c>
      <c r="AD1491">
        <f>ROUND(IF(Table1_1[[#This Row],[Total_Purchases]]=0,0,(Table1_1[[#This Row],[Total_Spend]]*(Table1_1[[#This Row],[NumWebPurchases]]/Table1_1[[#This Row],[Total_Purchases]]))),2)</f>
        <v>268</v>
      </c>
      <c r="AE1491">
        <f>ROUND(IF(Table1_1[[#This Row],[Total_Purchases]]=0,0,(Table1_1[[#This Row],[Total_Spend]]*(Table1_1[[#This Row],[NumStorePurchases]]/Table1_1[[#This Row],[Total_Purchases]]))),2)</f>
        <v>536</v>
      </c>
      <c r="AF1491">
        <f>ROUND(IF(Table1_1[[#This Row],[Total_Purchases]]=0,0,(Table1_1[[#This Row],[Total_Spend]]*(Table1_1[[#This Row],[NumCatalogPurchases]]/Table1_1[[#This Row],[Total_Purchases]]))),2)</f>
        <v>268</v>
      </c>
      <c r="AG14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91" s="6">
        <f ca="1">YEAR(TODAY())-B1491</f>
        <v>65</v>
      </c>
      <c r="AI14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91" t="s">
        <v>30</v>
      </c>
    </row>
    <row r="1492" spans="1:36" x14ac:dyDescent="0.3">
      <c r="A1492">
        <v>7348</v>
      </c>
      <c r="B1492">
        <v>1958</v>
      </c>
      <c r="C1492" t="s">
        <v>37</v>
      </c>
      <c r="D1492" t="s">
        <v>31</v>
      </c>
      <c r="E1492">
        <v>71691</v>
      </c>
      <c r="F1492">
        <v>0</v>
      </c>
      <c r="G1492">
        <v>0</v>
      </c>
      <c r="H1492" s="2" t="str">
        <f ca="1">TEXT(Table1_1[[#This Row],[Dt_Customer]],"yyyy-mm-dd")</f>
        <v>2014-03-17</v>
      </c>
      <c r="I1492">
        <v>0</v>
      </c>
      <c r="J1492">
        <v>336</v>
      </c>
      <c r="K1492">
        <v>130</v>
      </c>
      <c r="L1492">
        <v>411</v>
      </c>
      <c r="M1492">
        <v>240</v>
      </c>
      <c r="N1492">
        <v>32</v>
      </c>
      <c r="O149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f>Table1_1[[#This Row],[MntWines]]+Table1_1[[#This Row],[MntFruits]]+Table1_1[[#This Row],[MntMeatProducts]]+Table1_1[[#This Row],[MntFishProducts]]+Table1_1[[#This Row],[MntSweetProducts]]+Table1_1[[#This Row],[MntGoldProds]]</f>
        <v>1192</v>
      </c>
      <c r="AC1492">
        <f>Table1_1[[#This Row],[NumWebPurchases]]+Table1_1[[#This Row],[NumCatalogPurchases]]+Table1_1[[#This Row],[NumStorePurchases]]</f>
        <v>16</v>
      </c>
      <c r="AD1492">
        <f>ROUND(IF(Table1_1[[#This Row],[Total_Purchases]]=0,0,(Table1_1[[#This Row],[Total_Spend]]*(Table1_1[[#This Row],[NumWebPurchases]]/Table1_1[[#This Row],[Total_Purchases]]))),2)</f>
        <v>298</v>
      </c>
      <c r="AE1492">
        <f>ROUND(IF(Table1_1[[#This Row],[Total_Purchases]]=0,0,(Table1_1[[#This Row],[Total_Spend]]*(Table1_1[[#This Row],[NumStorePurchases]]/Table1_1[[#This Row],[Total_Purchases]]))),2)</f>
        <v>372.5</v>
      </c>
      <c r="AF1492">
        <f>ROUND(IF(Table1_1[[#This Row],[Total_Purchases]]=0,0,(Table1_1[[#This Row],[Total_Spend]]*(Table1_1[[#This Row],[NumCatalogPurchases]]/Table1_1[[#This Row],[Total_Purchases]]))),2)</f>
        <v>521.5</v>
      </c>
      <c r="AG14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92" s="6">
        <f ca="1">YEAR(TODAY())-B1492</f>
        <v>68</v>
      </c>
      <c r="AI14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92" t="s">
        <v>30</v>
      </c>
    </row>
    <row r="1493" spans="1:36" x14ac:dyDescent="0.3">
      <c r="A1493">
        <v>7349</v>
      </c>
      <c r="B1493">
        <v>1973</v>
      </c>
      <c r="C1493" t="s">
        <v>44</v>
      </c>
      <c r="D1493" t="s">
        <v>35</v>
      </c>
      <c r="E1493">
        <v>9722</v>
      </c>
      <c r="F1493">
        <v>1</v>
      </c>
      <c r="G1493">
        <v>0</v>
      </c>
      <c r="H1493" s="2" t="str">
        <f ca="1">TEXT(Table1_1[[#This Row],[Dt_Customer]],"yyyy-mm-dd")</f>
        <v>2012-10-02</v>
      </c>
      <c r="I1493">
        <v>7</v>
      </c>
      <c r="J1493">
        <v>6</v>
      </c>
      <c r="K1493">
        <v>17</v>
      </c>
      <c r="L1493">
        <v>16</v>
      </c>
      <c r="M1493">
        <v>6</v>
      </c>
      <c r="N1493">
        <v>16</v>
      </c>
      <c r="O1493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1493">
        <f>Table1_1[[#This Row],[NumWebPurchases]]+Table1_1[[#This Row],[NumCatalogPurchases]]+Table1_1[[#This Row],[NumStorePurchases]]</f>
        <v>7</v>
      </c>
      <c r="AD1493">
        <f>ROUND(IF(Table1_1[[#This Row],[Total_Purchases]]=0,0,(Table1_1[[#This Row],[Total_Spend]]*(Table1_1[[#This Row],[NumWebPurchases]]/Table1_1[[#This Row],[Total_Purchases]]))),2)</f>
        <v>44.14</v>
      </c>
      <c r="AE1493">
        <f>ROUND(IF(Table1_1[[#This Row],[Total_Purchases]]=0,0,(Table1_1[[#This Row],[Total_Spend]]*(Table1_1[[#This Row],[NumStorePurchases]]/Table1_1[[#This Row],[Total_Purchases]]))),2)</f>
        <v>44.14</v>
      </c>
      <c r="AF1493">
        <f>ROUND(IF(Table1_1[[#This Row],[Total_Purchases]]=0,0,(Table1_1[[#This Row],[Total_Spend]]*(Table1_1[[#This Row],[NumCatalogPurchases]]/Table1_1[[#This Row],[Total_Purchases]]))),2)</f>
        <v>14.71</v>
      </c>
      <c r="AG14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93" s="6">
        <f ca="1">YEAR(TODAY())-B1493</f>
        <v>53</v>
      </c>
      <c r="AI14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93" t="s">
        <v>30</v>
      </c>
    </row>
    <row r="1494" spans="1:36" x14ac:dyDescent="0.3">
      <c r="A1494">
        <v>7352</v>
      </c>
      <c r="B1494">
        <v>1957</v>
      </c>
      <c r="C1494" t="s">
        <v>28</v>
      </c>
      <c r="D1494" t="s">
        <v>33</v>
      </c>
      <c r="E1494">
        <v>55267</v>
      </c>
      <c r="F1494">
        <v>0</v>
      </c>
      <c r="G1494">
        <v>1</v>
      </c>
      <c r="H1494" s="2" t="str">
        <f ca="1">TEXT(Table1_1[[#This Row],[Dt_Customer]],"yyyy-mm-dd")</f>
        <v>2013-10-21</v>
      </c>
      <c r="I1494">
        <v>28</v>
      </c>
      <c r="J1494">
        <v>161</v>
      </c>
      <c r="K1494">
        <v>28</v>
      </c>
      <c r="L1494">
        <v>136</v>
      </c>
      <c r="M1494">
        <v>32</v>
      </c>
      <c r="N1494">
        <v>3</v>
      </c>
      <c r="O1494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>Table1_1[[#This Row],[MntWines]]+Table1_1[[#This Row],[MntFruits]]+Table1_1[[#This Row],[MntMeatProducts]]+Table1_1[[#This Row],[MntFishProducts]]+Table1_1[[#This Row],[MntSweetProducts]]+Table1_1[[#This Row],[MntGoldProds]]</f>
        <v>405</v>
      </c>
      <c r="AC1494">
        <f>Table1_1[[#This Row],[NumWebPurchases]]+Table1_1[[#This Row],[NumCatalogPurchases]]+Table1_1[[#This Row],[NumStorePurchases]]</f>
        <v>13</v>
      </c>
      <c r="AD1494">
        <f>ROUND(IF(Table1_1[[#This Row],[Total_Purchases]]=0,0,(Table1_1[[#This Row],[Total_Spend]]*(Table1_1[[#This Row],[NumWebPurchases]]/Table1_1[[#This Row],[Total_Purchases]]))),2)</f>
        <v>93.46</v>
      </c>
      <c r="AE1494">
        <f>ROUND(IF(Table1_1[[#This Row],[Total_Purchases]]=0,0,(Table1_1[[#This Row],[Total_Spend]]*(Table1_1[[#This Row],[NumStorePurchases]]/Table1_1[[#This Row],[Total_Purchases]]))),2)</f>
        <v>186.92</v>
      </c>
      <c r="AF1494">
        <f>ROUND(IF(Table1_1[[#This Row],[Total_Purchases]]=0,0,(Table1_1[[#This Row],[Total_Spend]]*(Table1_1[[#This Row],[NumCatalogPurchases]]/Table1_1[[#This Row],[Total_Purchases]]))),2)</f>
        <v>124.62</v>
      </c>
      <c r="AG14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94" s="6">
        <f ca="1">YEAR(TODAY())-B1494</f>
        <v>69</v>
      </c>
      <c r="AI14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494" t="s">
        <v>32</v>
      </c>
    </row>
    <row r="1495" spans="1:36" x14ac:dyDescent="0.3">
      <c r="A1495">
        <v>7366</v>
      </c>
      <c r="B1495">
        <v>1982</v>
      </c>
      <c r="C1495" t="s">
        <v>41</v>
      </c>
      <c r="D1495" t="s">
        <v>31</v>
      </c>
      <c r="E1495">
        <v>75777</v>
      </c>
      <c r="F1495">
        <v>0</v>
      </c>
      <c r="G1495">
        <v>0</v>
      </c>
      <c r="H1495" s="2" t="str">
        <f ca="1">TEXT(Table1_1[[#This Row],[Dt_Customer]],"yyyy-mm-dd")</f>
        <v>2013-07-04</v>
      </c>
      <c r="I1495">
        <v>12</v>
      </c>
      <c r="J1495">
        <v>712</v>
      </c>
      <c r="K1495">
        <v>26</v>
      </c>
      <c r="L1495">
        <v>538</v>
      </c>
      <c r="M1495">
        <v>69</v>
      </c>
      <c r="N1495">
        <v>13</v>
      </c>
      <c r="O1495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f>Table1_1[[#This Row],[MntWines]]+Table1_1[[#This Row],[MntFruits]]+Table1_1[[#This Row],[MntMeatProducts]]+Table1_1[[#This Row],[MntFishProducts]]+Table1_1[[#This Row],[MntSweetProducts]]+Table1_1[[#This Row],[MntGoldProds]]</f>
        <v>1438</v>
      </c>
      <c r="AC1495">
        <f>Table1_1[[#This Row],[NumWebPurchases]]+Table1_1[[#This Row],[NumCatalogPurchases]]+Table1_1[[#This Row],[NumStorePurchases]]</f>
        <v>20</v>
      </c>
      <c r="AD1495">
        <f>ROUND(IF(Table1_1[[#This Row],[Total_Purchases]]=0,0,(Table1_1[[#This Row],[Total_Spend]]*(Table1_1[[#This Row],[NumWebPurchases]]/Table1_1[[#This Row],[Total_Purchases]]))),2)</f>
        <v>215.7</v>
      </c>
      <c r="AE1495">
        <f>ROUND(IF(Table1_1[[#This Row],[Total_Purchases]]=0,0,(Table1_1[[#This Row],[Total_Spend]]*(Table1_1[[#This Row],[NumStorePurchases]]/Table1_1[[#This Row],[Total_Purchases]]))),2)</f>
        <v>790.9</v>
      </c>
      <c r="AF1495">
        <f>ROUND(IF(Table1_1[[#This Row],[Total_Purchases]]=0,0,(Table1_1[[#This Row],[Total_Spend]]*(Table1_1[[#This Row],[NumCatalogPurchases]]/Table1_1[[#This Row],[Total_Purchases]]))),2)</f>
        <v>431.4</v>
      </c>
      <c r="AG14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95" s="6">
        <f ca="1">YEAR(TODAY())-B1495</f>
        <v>44</v>
      </c>
      <c r="AI14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95" t="s">
        <v>40</v>
      </c>
    </row>
    <row r="1496" spans="1:36" x14ac:dyDescent="0.3">
      <c r="A1496">
        <v>7369</v>
      </c>
      <c r="B1496">
        <v>1981</v>
      </c>
      <c r="C1496" t="s">
        <v>41</v>
      </c>
      <c r="D1496" t="s">
        <v>33</v>
      </c>
      <c r="E1496">
        <v>36959</v>
      </c>
      <c r="F1496">
        <v>1</v>
      </c>
      <c r="G1496">
        <v>0</v>
      </c>
      <c r="H1496" s="2" t="str">
        <f ca="1">TEXT(Table1_1[[#This Row],[Dt_Customer]],"yyyy-mm-dd")</f>
        <v>2013-10-02</v>
      </c>
      <c r="I1496">
        <v>56</v>
      </c>
      <c r="J1496">
        <v>25</v>
      </c>
      <c r="K1496">
        <v>6</v>
      </c>
      <c r="L1496">
        <v>25</v>
      </c>
      <c r="M1496">
        <v>6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1496">
        <f>Table1_1[[#This Row],[NumWebPurchases]]+Table1_1[[#This Row],[NumCatalogPurchases]]+Table1_1[[#This Row],[NumStorePurchases]]</f>
        <v>5</v>
      </c>
      <c r="AD1496">
        <f>ROUND(IF(Table1_1[[#This Row],[Total_Purchases]]=0,0,(Table1_1[[#This Row],[Total_Spend]]*(Table1_1[[#This Row],[NumWebPurchases]]/Table1_1[[#This Row],[Total_Purchases]]))),2)</f>
        <v>24.8</v>
      </c>
      <c r="AE1496">
        <f>ROUND(IF(Table1_1[[#This Row],[Total_Purchases]]=0,0,(Table1_1[[#This Row],[Total_Spend]]*(Table1_1[[#This Row],[NumStorePurchases]]/Table1_1[[#This Row],[Total_Purchases]]))),2)</f>
        <v>37.200000000000003</v>
      </c>
      <c r="AF1496">
        <f>ROUND(IF(Table1_1[[#This Row],[Total_Purchases]]=0,0,(Table1_1[[#This Row],[Total_Spend]]*(Table1_1[[#This Row],[NumCatalogPurchases]]/Table1_1[[#This Row],[Total_Purchases]]))),2)</f>
        <v>0</v>
      </c>
      <c r="AG14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96" s="6">
        <f ca="1">YEAR(TODAY())-B1496</f>
        <v>45</v>
      </c>
      <c r="AI14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96" t="s">
        <v>30</v>
      </c>
    </row>
    <row r="1497" spans="1:36" x14ac:dyDescent="0.3">
      <c r="A1497">
        <v>7373</v>
      </c>
      <c r="B1497">
        <v>1952</v>
      </c>
      <c r="C1497" t="s">
        <v>37</v>
      </c>
      <c r="D1497" t="s">
        <v>29</v>
      </c>
      <c r="E1497">
        <v>46610</v>
      </c>
      <c r="F1497">
        <v>0</v>
      </c>
      <c r="G1497">
        <v>2</v>
      </c>
      <c r="H1497" s="2" t="str">
        <f ca="1">TEXT(Table1_1[[#This Row],[Dt_Customer]],"yyyy-mm-dd")</f>
        <v>2012-10-29</v>
      </c>
      <c r="I1497">
        <v>8</v>
      </c>
      <c r="J1497">
        <v>96</v>
      </c>
      <c r="K1497">
        <v>12</v>
      </c>
      <c r="L1497">
        <v>96</v>
      </c>
      <c r="M1497">
        <v>33</v>
      </c>
      <c r="N1497">
        <v>22</v>
      </c>
      <c r="O1497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f>Table1_1[[#This Row],[MntWines]]+Table1_1[[#This Row],[MntFruits]]+Table1_1[[#This Row],[MntMeatProducts]]+Table1_1[[#This Row],[MntFishProducts]]+Table1_1[[#This Row],[MntSweetProducts]]+Table1_1[[#This Row],[MntGoldProds]]</f>
        <v>302</v>
      </c>
      <c r="AC1497">
        <f>Table1_1[[#This Row],[NumWebPurchases]]+Table1_1[[#This Row],[NumCatalogPurchases]]+Table1_1[[#This Row],[NumStorePurchases]]</f>
        <v>11</v>
      </c>
      <c r="AD1497">
        <f>ROUND(IF(Table1_1[[#This Row],[Total_Purchases]]=0,0,(Table1_1[[#This Row],[Total_Spend]]*(Table1_1[[#This Row],[NumWebPurchases]]/Table1_1[[#This Row],[Total_Purchases]]))),2)</f>
        <v>109.82</v>
      </c>
      <c r="AE1497">
        <f>ROUND(IF(Table1_1[[#This Row],[Total_Purchases]]=0,0,(Table1_1[[#This Row],[Total_Spend]]*(Table1_1[[#This Row],[NumStorePurchases]]/Table1_1[[#This Row],[Total_Purchases]]))),2)</f>
        <v>164.73</v>
      </c>
      <c r="AF1497">
        <f>ROUND(IF(Table1_1[[#This Row],[Total_Purchases]]=0,0,(Table1_1[[#This Row],[Total_Spend]]*(Table1_1[[#This Row],[NumCatalogPurchases]]/Table1_1[[#This Row],[Total_Purchases]]))),2)</f>
        <v>27.45</v>
      </c>
      <c r="AG14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97" s="6">
        <f ca="1">YEAR(TODAY())-B1497</f>
        <v>74</v>
      </c>
      <c r="AI14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497" t="s">
        <v>36</v>
      </c>
    </row>
    <row r="1498" spans="1:36" x14ac:dyDescent="0.3">
      <c r="A1498">
        <v>7375</v>
      </c>
      <c r="B1498">
        <v>1976</v>
      </c>
      <c r="C1498" t="s">
        <v>28</v>
      </c>
      <c r="D1498" t="s">
        <v>35</v>
      </c>
      <c r="E1498">
        <v>51369</v>
      </c>
      <c r="F1498">
        <v>0</v>
      </c>
      <c r="G1498">
        <v>1</v>
      </c>
      <c r="H1498" s="2" t="str">
        <f ca="1">TEXT(Table1_1[[#This Row],[Dt_Customer]],"yyyy-mm-dd")</f>
        <v>2012-10-25</v>
      </c>
      <c r="I1498">
        <v>84</v>
      </c>
      <c r="J1498">
        <v>297</v>
      </c>
      <c r="K1498">
        <v>7</v>
      </c>
      <c r="L1498">
        <v>79</v>
      </c>
      <c r="M1498">
        <v>0</v>
      </c>
      <c r="N1498">
        <v>11</v>
      </c>
      <c r="O1498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f>Table1_1[[#This Row],[MntWines]]+Table1_1[[#This Row],[MntFruits]]+Table1_1[[#This Row],[MntMeatProducts]]+Table1_1[[#This Row],[MntFishProducts]]+Table1_1[[#This Row],[MntSweetProducts]]+Table1_1[[#This Row],[MntGoldProds]]</f>
        <v>576</v>
      </c>
      <c r="AC1498">
        <f>Table1_1[[#This Row],[NumWebPurchases]]+Table1_1[[#This Row],[NumCatalogPurchases]]+Table1_1[[#This Row],[NumStorePurchases]]</f>
        <v>14</v>
      </c>
      <c r="AD1498">
        <f>ROUND(IF(Table1_1[[#This Row],[Total_Purchases]]=0,0,(Table1_1[[#This Row],[Total_Spend]]*(Table1_1[[#This Row],[NumWebPurchases]]/Table1_1[[#This Row],[Total_Purchases]]))),2)</f>
        <v>329.14</v>
      </c>
      <c r="AE1498">
        <f>ROUND(IF(Table1_1[[#This Row],[Total_Purchases]]=0,0,(Table1_1[[#This Row],[Total_Spend]]*(Table1_1[[#This Row],[NumStorePurchases]]/Table1_1[[#This Row],[Total_Purchases]]))),2)</f>
        <v>164.57</v>
      </c>
      <c r="AF1498">
        <f>ROUND(IF(Table1_1[[#This Row],[Total_Purchases]]=0,0,(Table1_1[[#This Row],[Total_Spend]]*(Table1_1[[#This Row],[NumCatalogPurchases]]/Table1_1[[#This Row],[Total_Purchases]]))),2)</f>
        <v>82.29</v>
      </c>
      <c r="AG14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498" s="6">
        <f ca="1">YEAR(TODAY())-B1498</f>
        <v>50</v>
      </c>
      <c r="AI14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98" t="s">
        <v>43</v>
      </c>
    </row>
    <row r="1499" spans="1:36" x14ac:dyDescent="0.3">
      <c r="A1499">
        <v>7378</v>
      </c>
      <c r="B1499">
        <v>1981</v>
      </c>
      <c r="C1499" t="s">
        <v>41</v>
      </c>
      <c r="D1499" t="s">
        <v>35</v>
      </c>
      <c r="E1499">
        <v>42021</v>
      </c>
      <c r="F1499">
        <v>1</v>
      </c>
      <c r="G1499">
        <v>0</v>
      </c>
      <c r="H1499" s="2" t="str">
        <f ca="1">TEXT(Table1_1[[#This Row],[Dt_Customer]],"yyyy-mm-dd")</f>
        <v>2012-08-31</v>
      </c>
      <c r="I1499">
        <v>34</v>
      </c>
      <c r="J1499">
        <v>393</v>
      </c>
      <c r="K1499">
        <v>5</v>
      </c>
      <c r="L1499">
        <v>136</v>
      </c>
      <c r="M1499">
        <v>7</v>
      </c>
      <c r="N1499">
        <v>5</v>
      </c>
      <c r="O1499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f>Table1_1[[#This Row],[MntWines]]+Table1_1[[#This Row],[MntFruits]]+Table1_1[[#This Row],[MntMeatProducts]]+Table1_1[[#This Row],[MntFishProducts]]+Table1_1[[#This Row],[MntSweetProducts]]+Table1_1[[#This Row],[MntGoldProds]]</f>
        <v>573</v>
      </c>
      <c r="AC1499">
        <f>Table1_1[[#This Row],[NumWebPurchases]]+Table1_1[[#This Row],[NumCatalogPurchases]]+Table1_1[[#This Row],[NumStorePurchases]]</f>
        <v>17</v>
      </c>
      <c r="AD1499">
        <f>ROUND(IF(Table1_1[[#This Row],[Total_Purchases]]=0,0,(Table1_1[[#This Row],[Total_Spend]]*(Table1_1[[#This Row],[NumWebPurchases]]/Table1_1[[#This Row],[Total_Purchases]]))),2)</f>
        <v>337.06</v>
      </c>
      <c r="AE1499">
        <f>ROUND(IF(Table1_1[[#This Row],[Total_Purchases]]=0,0,(Table1_1[[#This Row],[Total_Spend]]*(Table1_1[[#This Row],[NumStorePurchases]]/Table1_1[[#This Row],[Total_Purchases]]))),2)</f>
        <v>202.24</v>
      </c>
      <c r="AF1499">
        <f>ROUND(IF(Table1_1[[#This Row],[Total_Purchases]]=0,0,(Table1_1[[#This Row],[Total_Spend]]*(Table1_1[[#This Row],[NumCatalogPurchases]]/Table1_1[[#This Row],[Total_Purchases]]))),2)</f>
        <v>33.71</v>
      </c>
      <c r="AG14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499" s="6">
        <f ca="1">YEAR(TODAY())-B1499</f>
        <v>45</v>
      </c>
      <c r="AI14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499" t="s">
        <v>30</v>
      </c>
    </row>
    <row r="1500" spans="1:36" x14ac:dyDescent="0.3">
      <c r="A1500">
        <v>7381</v>
      </c>
      <c r="B1500">
        <v>1968</v>
      </c>
      <c r="C1500" t="s">
        <v>28</v>
      </c>
      <c r="D1500" t="s">
        <v>29</v>
      </c>
      <c r="E1500">
        <v>75693</v>
      </c>
      <c r="F1500">
        <v>0</v>
      </c>
      <c r="G1500">
        <v>0</v>
      </c>
      <c r="H1500" s="2" t="str">
        <f ca="1">TEXT(Table1_1[[#This Row],[Dt_Customer]],"yyyy-mm-dd")</f>
        <v>2012-12-06</v>
      </c>
      <c r="I1500">
        <v>10</v>
      </c>
      <c r="J1500">
        <v>797</v>
      </c>
      <c r="K1500">
        <v>153</v>
      </c>
      <c r="L1500">
        <v>293</v>
      </c>
      <c r="M1500">
        <v>72</v>
      </c>
      <c r="N1500">
        <v>97</v>
      </c>
      <c r="O1500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1</v>
      </c>
      <c r="AA1500">
        <v>0</v>
      </c>
      <c r="AB1500">
        <f>Table1_1[[#This Row],[MntWines]]+Table1_1[[#This Row],[MntFruits]]+Table1_1[[#This Row],[MntMeatProducts]]+Table1_1[[#This Row],[MntFishProducts]]+Table1_1[[#This Row],[MntSweetProducts]]+Table1_1[[#This Row],[MntGoldProds]]</f>
        <v>1442</v>
      </c>
      <c r="AC1500">
        <f>Table1_1[[#This Row],[NumWebPurchases]]+Table1_1[[#This Row],[NumCatalogPurchases]]+Table1_1[[#This Row],[NumStorePurchases]]</f>
        <v>21</v>
      </c>
      <c r="AD1500">
        <f>ROUND(IF(Table1_1[[#This Row],[Total_Purchases]]=0,0,(Table1_1[[#This Row],[Total_Spend]]*(Table1_1[[#This Row],[NumWebPurchases]]/Table1_1[[#This Row],[Total_Purchases]]))),2)</f>
        <v>755.33</v>
      </c>
      <c r="AE1500">
        <f>ROUND(IF(Table1_1[[#This Row],[Total_Purchases]]=0,0,(Table1_1[[#This Row],[Total_Spend]]*(Table1_1[[#This Row],[NumStorePurchases]]/Table1_1[[#This Row],[Total_Purchases]]))),2)</f>
        <v>412</v>
      </c>
      <c r="AF1500">
        <f>ROUND(IF(Table1_1[[#This Row],[Total_Purchases]]=0,0,(Table1_1[[#This Row],[Total_Spend]]*(Table1_1[[#This Row],[NumCatalogPurchases]]/Table1_1[[#This Row],[Total_Purchases]]))),2)</f>
        <v>274.67</v>
      </c>
      <c r="AG15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00" s="6">
        <f ca="1">YEAR(TODAY())-B1500</f>
        <v>58</v>
      </c>
      <c r="AI15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00" t="s">
        <v>30</v>
      </c>
    </row>
    <row r="1501" spans="1:36" x14ac:dyDescent="0.3">
      <c r="A1501">
        <v>7384</v>
      </c>
      <c r="B1501">
        <v>1951</v>
      </c>
      <c r="C1501" t="s">
        <v>41</v>
      </c>
      <c r="D1501" t="s">
        <v>35</v>
      </c>
      <c r="E1501">
        <v>39767</v>
      </c>
      <c r="F1501">
        <v>0</v>
      </c>
      <c r="G1501">
        <v>0</v>
      </c>
      <c r="H1501" s="2" t="str">
        <f ca="1">TEXT(Table1_1[[#This Row],[Dt_Customer]],"yyyy-mm-dd")</f>
        <v>2013-07-21</v>
      </c>
      <c r="I1501">
        <v>18</v>
      </c>
      <c r="J1501">
        <v>113</v>
      </c>
      <c r="K1501">
        <v>61</v>
      </c>
      <c r="L1501">
        <v>204</v>
      </c>
      <c r="M1501">
        <v>34</v>
      </c>
      <c r="N1501">
        <v>26</v>
      </c>
      <c r="O1501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f>Table1_1[[#This Row],[MntWines]]+Table1_1[[#This Row],[MntFruits]]+Table1_1[[#This Row],[MntMeatProducts]]+Table1_1[[#This Row],[MntFishProducts]]+Table1_1[[#This Row],[MntSweetProducts]]+Table1_1[[#This Row],[MntGoldProds]]</f>
        <v>485</v>
      </c>
      <c r="AC1501">
        <f>Table1_1[[#This Row],[NumWebPurchases]]+Table1_1[[#This Row],[NumCatalogPurchases]]+Table1_1[[#This Row],[NumStorePurchases]]</f>
        <v>15</v>
      </c>
      <c r="AD1501">
        <f>ROUND(IF(Table1_1[[#This Row],[Total_Purchases]]=0,0,(Table1_1[[#This Row],[Total_Spend]]*(Table1_1[[#This Row],[NumWebPurchases]]/Table1_1[[#This Row],[Total_Purchases]]))),2)</f>
        <v>226.33</v>
      </c>
      <c r="AE1501">
        <f>ROUND(IF(Table1_1[[#This Row],[Total_Purchases]]=0,0,(Table1_1[[#This Row],[Total_Spend]]*(Table1_1[[#This Row],[NumStorePurchases]]/Table1_1[[#This Row],[Total_Purchases]]))),2)</f>
        <v>226.33</v>
      </c>
      <c r="AF1501">
        <f>ROUND(IF(Table1_1[[#This Row],[Total_Purchases]]=0,0,(Table1_1[[#This Row],[Total_Spend]]*(Table1_1[[#This Row],[NumCatalogPurchases]]/Table1_1[[#This Row],[Total_Purchases]]))),2)</f>
        <v>32.33</v>
      </c>
      <c r="AG15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1" s="6">
        <f ca="1">YEAR(TODAY())-B1501</f>
        <v>75</v>
      </c>
      <c r="AI15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01" t="s">
        <v>30</v>
      </c>
    </row>
    <row r="1502" spans="1:36" x14ac:dyDescent="0.3">
      <c r="A1502">
        <v>7386</v>
      </c>
      <c r="B1502">
        <v>1976</v>
      </c>
      <c r="C1502" t="s">
        <v>28</v>
      </c>
      <c r="D1502" t="s">
        <v>29</v>
      </c>
      <c r="E1502">
        <v>30992</v>
      </c>
      <c r="F1502">
        <v>1</v>
      </c>
      <c r="G1502">
        <v>0</v>
      </c>
      <c r="H1502" s="2" t="str">
        <f ca="1">TEXT(Table1_1[[#This Row],[Dt_Customer]],"yyyy-mm-dd")</f>
        <v>2013-04-22</v>
      </c>
      <c r="I1502">
        <v>83</v>
      </c>
      <c r="J1502">
        <v>17</v>
      </c>
      <c r="K1502">
        <v>0</v>
      </c>
      <c r="L1502">
        <v>14</v>
      </c>
      <c r="M1502">
        <v>7</v>
      </c>
      <c r="N1502">
        <v>3</v>
      </c>
      <c r="O150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502">
        <f>Table1_1[[#This Row],[NumWebPurchases]]+Table1_1[[#This Row],[NumCatalogPurchases]]+Table1_1[[#This Row],[NumStorePurchases]]</f>
        <v>4</v>
      </c>
      <c r="AD1502">
        <f>ROUND(IF(Table1_1[[#This Row],[Total_Purchases]]=0,0,(Table1_1[[#This Row],[Total_Spend]]*(Table1_1[[#This Row],[NumWebPurchases]]/Table1_1[[#This Row],[Total_Purchases]]))),2)</f>
        <v>10.75</v>
      </c>
      <c r="AE1502">
        <f>ROUND(IF(Table1_1[[#This Row],[Total_Purchases]]=0,0,(Table1_1[[#This Row],[Total_Spend]]*(Table1_1[[#This Row],[NumStorePurchases]]/Table1_1[[#This Row],[Total_Purchases]]))),2)</f>
        <v>32.25</v>
      </c>
      <c r="AF1502">
        <f>ROUND(IF(Table1_1[[#This Row],[Total_Purchases]]=0,0,(Table1_1[[#This Row],[Total_Spend]]*(Table1_1[[#This Row],[NumCatalogPurchases]]/Table1_1[[#This Row],[Total_Purchases]]))),2)</f>
        <v>0</v>
      </c>
      <c r="AG15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2" s="6">
        <f ca="1">YEAR(TODAY())-B1502</f>
        <v>50</v>
      </c>
      <c r="AI15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02" t="s">
        <v>32</v>
      </c>
    </row>
    <row r="1503" spans="1:36" x14ac:dyDescent="0.3">
      <c r="A1503">
        <v>7393</v>
      </c>
      <c r="B1503">
        <v>1978</v>
      </c>
      <c r="C1503" t="s">
        <v>28</v>
      </c>
      <c r="D1503" t="s">
        <v>35</v>
      </c>
      <c r="E1503">
        <v>41580</v>
      </c>
      <c r="F1503">
        <v>1</v>
      </c>
      <c r="G1503">
        <v>1</v>
      </c>
      <c r="H1503" s="2" t="str">
        <f ca="1">TEXT(Table1_1[[#This Row],[Dt_Customer]],"yyyy-mm-dd")</f>
        <v>2012-12-10</v>
      </c>
      <c r="I1503">
        <v>15</v>
      </c>
      <c r="J1503">
        <v>56</v>
      </c>
      <c r="K1503">
        <v>5</v>
      </c>
      <c r="L1503">
        <v>24</v>
      </c>
      <c r="M1503">
        <v>4</v>
      </c>
      <c r="N1503">
        <v>0</v>
      </c>
      <c r="O1503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1503">
        <f>Table1_1[[#This Row],[NumWebPurchases]]+Table1_1[[#This Row],[NumCatalogPurchases]]+Table1_1[[#This Row],[NumStorePurchases]]</f>
        <v>6</v>
      </c>
      <c r="AD1503">
        <f>ROUND(IF(Table1_1[[#This Row],[Total_Purchases]]=0,0,(Table1_1[[#This Row],[Total_Spend]]*(Table1_1[[#This Row],[NumWebPurchases]]/Table1_1[[#This Row],[Total_Purchases]]))),2)</f>
        <v>30.67</v>
      </c>
      <c r="AE1503">
        <f>ROUND(IF(Table1_1[[#This Row],[Total_Purchases]]=0,0,(Table1_1[[#This Row],[Total_Spend]]*(Table1_1[[#This Row],[NumStorePurchases]]/Table1_1[[#This Row],[Total_Purchases]]))),2)</f>
        <v>46</v>
      </c>
      <c r="AF1503">
        <f>ROUND(IF(Table1_1[[#This Row],[Total_Purchases]]=0,0,(Table1_1[[#This Row],[Total_Spend]]*(Table1_1[[#This Row],[NumCatalogPurchases]]/Table1_1[[#This Row],[Total_Purchases]]))),2)</f>
        <v>15.33</v>
      </c>
      <c r="AG15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3" s="6">
        <f ca="1">YEAR(TODAY())-B1503</f>
        <v>48</v>
      </c>
      <c r="AI15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03" t="s">
        <v>30</v>
      </c>
    </row>
    <row r="1504" spans="1:36" x14ac:dyDescent="0.3">
      <c r="A1504">
        <v>7396</v>
      </c>
      <c r="B1504">
        <v>1966</v>
      </c>
      <c r="C1504" t="s">
        <v>28</v>
      </c>
      <c r="D1504" t="s">
        <v>33</v>
      </c>
      <c r="E1504">
        <v>80398</v>
      </c>
      <c r="F1504">
        <v>0</v>
      </c>
      <c r="G1504">
        <v>0</v>
      </c>
      <c r="H1504" s="2" t="str">
        <f ca="1">TEXT(Table1_1[[#This Row],[Dt_Customer]],"yyyy-mm-dd")</f>
        <v>2012-11-10</v>
      </c>
      <c r="I1504">
        <v>92</v>
      </c>
      <c r="J1504">
        <v>342</v>
      </c>
      <c r="K1504">
        <v>51</v>
      </c>
      <c r="L1504">
        <v>936</v>
      </c>
      <c r="M1504">
        <v>207</v>
      </c>
      <c r="N1504">
        <v>35</v>
      </c>
      <c r="O1504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f>Table1_1[[#This Row],[MntWines]]+Table1_1[[#This Row],[MntFruits]]+Table1_1[[#This Row],[MntMeatProducts]]+Table1_1[[#This Row],[MntFishProducts]]+Table1_1[[#This Row],[MntSweetProducts]]+Table1_1[[#This Row],[MntGoldProds]]</f>
        <v>1597</v>
      </c>
      <c r="AC1504">
        <f>Table1_1[[#This Row],[NumWebPurchases]]+Table1_1[[#This Row],[NumCatalogPurchases]]+Table1_1[[#This Row],[NumStorePurchases]]</f>
        <v>25</v>
      </c>
      <c r="AD1504">
        <f>ROUND(IF(Table1_1[[#This Row],[Total_Purchases]]=0,0,(Table1_1[[#This Row],[Total_Spend]]*(Table1_1[[#This Row],[NumWebPurchases]]/Table1_1[[#This Row],[Total_Purchases]]))),2)</f>
        <v>319.39999999999998</v>
      </c>
      <c r="AE1504">
        <f>ROUND(IF(Table1_1[[#This Row],[Total_Purchases]]=0,0,(Table1_1[[#This Row],[Total_Spend]]*(Table1_1[[#This Row],[NumStorePurchases]]/Table1_1[[#This Row],[Total_Purchases]]))),2)</f>
        <v>766.56</v>
      </c>
      <c r="AF1504">
        <f>ROUND(IF(Table1_1[[#This Row],[Total_Purchases]]=0,0,(Table1_1[[#This Row],[Total_Spend]]*(Table1_1[[#This Row],[NumCatalogPurchases]]/Table1_1[[#This Row],[Total_Purchases]]))),2)</f>
        <v>511.04</v>
      </c>
      <c r="AG15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04" s="6">
        <f ca="1">YEAR(TODAY())-B1504</f>
        <v>60</v>
      </c>
      <c r="AI15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04" t="s">
        <v>30</v>
      </c>
    </row>
    <row r="1505" spans="1:36" x14ac:dyDescent="0.3">
      <c r="A1505">
        <v>7397</v>
      </c>
      <c r="B1505">
        <v>1951</v>
      </c>
      <c r="C1505" t="s">
        <v>28</v>
      </c>
      <c r="D1505" t="s">
        <v>31</v>
      </c>
      <c r="E1505">
        <v>49090</v>
      </c>
      <c r="F1505">
        <v>0</v>
      </c>
      <c r="G1505">
        <v>1</v>
      </c>
      <c r="H1505" s="2" t="str">
        <f ca="1">TEXT(Table1_1[[#This Row],[Dt_Customer]],"yyyy-mm-dd")</f>
        <v>2013-07-19</v>
      </c>
      <c r="I1505">
        <v>45</v>
      </c>
      <c r="J1505">
        <v>494</v>
      </c>
      <c r="K1505">
        <v>5</v>
      </c>
      <c r="L1505">
        <v>82</v>
      </c>
      <c r="M1505">
        <v>7</v>
      </c>
      <c r="N1505">
        <v>0</v>
      </c>
      <c r="O1505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>Table1_1[[#This Row],[MntWines]]+Table1_1[[#This Row],[MntFruits]]+Table1_1[[#This Row],[MntMeatProducts]]+Table1_1[[#This Row],[MntFishProducts]]+Table1_1[[#This Row],[MntSweetProducts]]+Table1_1[[#This Row],[MntGoldProds]]</f>
        <v>688</v>
      </c>
      <c r="AC1505">
        <f>Table1_1[[#This Row],[NumWebPurchases]]+Table1_1[[#This Row],[NumCatalogPurchases]]+Table1_1[[#This Row],[NumStorePurchases]]</f>
        <v>18</v>
      </c>
      <c r="AD1505">
        <f>ROUND(IF(Table1_1[[#This Row],[Total_Purchases]]=0,0,(Table1_1[[#This Row],[Total_Spend]]*(Table1_1[[#This Row],[NumWebPurchases]]/Table1_1[[#This Row],[Total_Purchases]]))),2)</f>
        <v>267.56</v>
      </c>
      <c r="AE1505">
        <f>ROUND(IF(Table1_1[[#This Row],[Total_Purchases]]=0,0,(Table1_1[[#This Row],[Total_Spend]]*(Table1_1[[#This Row],[NumStorePurchases]]/Table1_1[[#This Row],[Total_Purchases]]))),2)</f>
        <v>344</v>
      </c>
      <c r="AF1505">
        <f>ROUND(IF(Table1_1[[#This Row],[Total_Purchases]]=0,0,(Table1_1[[#This Row],[Total_Spend]]*(Table1_1[[#This Row],[NumCatalogPurchases]]/Table1_1[[#This Row],[Total_Purchases]]))),2)</f>
        <v>76.44</v>
      </c>
      <c r="AG15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5" s="6">
        <f ca="1">YEAR(TODAY())-B1505</f>
        <v>75</v>
      </c>
      <c r="AI15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05" t="s">
        <v>30</v>
      </c>
    </row>
    <row r="1506" spans="1:36" x14ac:dyDescent="0.3">
      <c r="A1506">
        <v>7408</v>
      </c>
      <c r="B1506">
        <v>1952</v>
      </c>
      <c r="C1506" t="s">
        <v>37</v>
      </c>
      <c r="D1506" t="s">
        <v>33</v>
      </c>
      <c r="E1506">
        <v>54549</v>
      </c>
      <c r="F1506">
        <v>0</v>
      </c>
      <c r="G1506">
        <v>1</v>
      </c>
      <c r="H1506" s="2" t="str">
        <f ca="1">TEXT(Table1_1[[#This Row],[Dt_Customer]],"yyyy-mm-dd")</f>
        <v>2014-03-03</v>
      </c>
      <c r="I1506">
        <v>8</v>
      </c>
      <c r="J1506">
        <v>216</v>
      </c>
      <c r="K1506">
        <v>2</v>
      </c>
      <c r="L1506">
        <v>6</v>
      </c>
      <c r="M1506">
        <v>0</v>
      </c>
      <c r="N1506">
        <v>0</v>
      </c>
      <c r="O1506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f>Table1_1[[#This Row],[MntWines]]+Table1_1[[#This Row],[MntFruits]]+Table1_1[[#This Row],[MntMeatProducts]]+Table1_1[[#This Row],[MntFishProducts]]+Table1_1[[#This Row],[MntSweetProducts]]+Table1_1[[#This Row],[MntGoldProds]]</f>
        <v>233</v>
      </c>
      <c r="AC1506">
        <f>Table1_1[[#This Row],[NumWebPurchases]]+Table1_1[[#This Row],[NumCatalogPurchases]]+Table1_1[[#This Row],[NumStorePurchases]]</f>
        <v>10</v>
      </c>
      <c r="AD1506">
        <f>ROUND(IF(Table1_1[[#This Row],[Total_Purchases]]=0,0,(Table1_1[[#This Row],[Total_Spend]]*(Table1_1[[#This Row],[NumWebPurchases]]/Table1_1[[#This Row],[Total_Purchases]]))),2)</f>
        <v>116.5</v>
      </c>
      <c r="AE1506">
        <f>ROUND(IF(Table1_1[[#This Row],[Total_Purchases]]=0,0,(Table1_1[[#This Row],[Total_Spend]]*(Table1_1[[#This Row],[NumStorePurchases]]/Table1_1[[#This Row],[Total_Purchases]]))),2)</f>
        <v>93.2</v>
      </c>
      <c r="AF1506">
        <f>ROUND(IF(Table1_1[[#This Row],[Total_Purchases]]=0,0,(Table1_1[[#This Row],[Total_Spend]]*(Table1_1[[#This Row],[NumCatalogPurchases]]/Table1_1[[#This Row],[Total_Purchases]]))),2)</f>
        <v>23.3</v>
      </c>
      <c r="AG15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06" s="6">
        <f ca="1">YEAR(TODAY())-B1506</f>
        <v>74</v>
      </c>
      <c r="AI15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06" t="s">
        <v>43</v>
      </c>
    </row>
    <row r="1507" spans="1:36" x14ac:dyDescent="0.3">
      <c r="A1507">
        <v>7409</v>
      </c>
      <c r="B1507">
        <v>1970</v>
      </c>
      <c r="C1507" t="s">
        <v>28</v>
      </c>
      <c r="D1507" t="s">
        <v>35</v>
      </c>
      <c r="E1507">
        <v>53187</v>
      </c>
      <c r="F1507">
        <v>1</v>
      </c>
      <c r="G1507">
        <v>0</v>
      </c>
      <c r="H1507" s="2" t="str">
        <f ca="1">TEXT(Table1_1[[#This Row],[Dt_Customer]],"yyyy-mm-dd")</f>
        <v>2013-10-26</v>
      </c>
      <c r="I1507">
        <v>66</v>
      </c>
      <c r="J1507">
        <v>211</v>
      </c>
      <c r="K1507">
        <v>2</v>
      </c>
      <c r="L1507">
        <v>30</v>
      </c>
      <c r="M1507">
        <v>7</v>
      </c>
      <c r="N1507">
        <v>7</v>
      </c>
      <c r="O1507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f>Table1_1[[#This Row],[MntWines]]+Table1_1[[#This Row],[MntFruits]]+Table1_1[[#This Row],[MntMeatProducts]]+Table1_1[[#This Row],[MntFishProducts]]+Table1_1[[#This Row],[MntSweetProducts]]+Table1_1[[#This Row],[MntGoldProds]]</f>
        <v>267</v>
      </c>
      <c r="AC1507">
        <f>Table1_1[[#This Row],[NumWebPurchases]]+Table1_1[[#This Row],[NumCatalogPurchases]]+Table1_1[[#This Row],[NumStorePurchases]]</f>
        <v>11</v>
      </c>
      <c r="AD1507">
        <f>ROUND(IF(Table1_1[[#This Row],[Total_Purchases]]=0,0,(Table1_1[[#This Row],[Total_Spend]]*(Table1_1[[#This Row],[NumWebPurchases]]/Table1_1[[#This Row],[Total_Purchases]]))),2)</f>
        <v>97.09</v>
      </c>
      <c r="AE1507">
        <f>ROUND(IF(Table1_1[[#This Row],[Total_Purchases]]=0,0,(Table1_1[[#This Row],[Total_Spend]]*(Table1_1[[#This Row],[NumStorePurchases]]/Table1_1[[#This Row],[Total_Purchases]]))),2)</f>
        <v>145.63999999999999</v>
      </c>
      <c r="AF1507">
        <f>ROUND(IF(Table1_1[[#This Row],[Total_Purchases]]=0,0,(Table1_1[[#This Row],[Total_Spend]]*(Table1_1[[#This Row],[NumCatalogPurchases]]/Table1_1[[#This Row],[Total_Purchases]]))),2)</f>
        <v>24.27</v>
      </c>
      <c r="AG15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07" s="6">
        <f ca="1">YEAR(TODAY())-B1507</f>
        <v>56</v>
      </c>
      <c r="AI15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07" t="s">
        <v>30</v>
      </c>
    </row>
    <row r="1508" spans="1:36" x14ac:dyDescent="0.3">
      <c r="A1508">
        <v>7411</v>
      </c>
      <c r="B1508">
        <v>1964</v>
      </c>
      <c r="C1508" t="s">
        <v>37</v>
      </c>
      <c r="D1508" t="s">
        <v>33</v>
      </c>
      <c r="E1508">
        <v>31686</v>
      </c>
      <c r="F1508">
        <v>1</v>
      </c>
      <c r="G1508">
        <v>1</v>
      </c>
      <c r="H1508" s="2" t="str">
        <f ca="1">TEXT(Table1_1[[#This Row],[Dt_Customer]],"yyyy-mm-dd")</f>
        <v>2014-06-05</v>
      </c>
      <c r="I1508">
        <v>31</v>
      </c>
      <c r="J1508">
        <v>11</v>
      </c>
      <c r="K1508">
        <v>0</v>
      </c>
      <c r="L1508">
        <v>5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1508">
        <f>Table1_1[[#This Row],[NumWebPurchases]]+Table1_1[[#This Row],[NumCatalogPurchases]]+Table1_1[[#This Row],[NumStorePurchases]]</f>
        <v>4</v>
      </c>
      <c r="AD1508">
        <f>ROUND(IF(Table1_1[[#This Row],[Total_Purchases]]=0,0,(Table1_1[[#This Row],[Total_Spend]]*(Table1_1[[#This Row],[NumWebPurchases]]/Table1_1[[#This Row],[Total_Purchases]]))),2)</f>
        <v>4.25</v>
      </c>
      <c r="AE1508">
        <f>ROUND(IF(Table1_1[[#This Row],[Total_Purchases]]=0,0,(Table1_1[[#This Row],[Total_Spend]]*(Table1_1[[#This Row],[NumStorePurchases]]/Table1_1[[#This Row],[Total_Purchases]]))),2)</f>
        <v>12.75</v>
      </c>
      <c r="AF1508">
        <f>ROUND(IF(Table1_1[[#This Row],[Total_Purchases]]=0,0,(Table1_1[[#This Row],[Total_Spend]]*(Table1_1[[#This Row],[NumCatalogPurchases]]/Table1_1[[#This Row],[Total_Purchases]]))),2)</f>
        <v>0</v>
      </c>
      <c r="AG15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8" s="6">
        <f ca="1">YEAR(TODAY())-B1508</f>
        <v>62</v>
      </c>
      <c r="AI15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08" t="s">
        <v>43</v>
      </c>
    </row>
    <row r="1509" spans="1:36" x14ac:dyDescent="0.3">
      <c r="A1509">
        <v>7414</v>
      </c>
      <c r="B1509">
        <v>1971</v>
      </c>
      <c r="C1509" t="s">
        <v>28</v>
      </c>
      <c r="D1509" t="s">
        <v>33</v>
      </c>
      <c r="E1509">
        <v>43824</v>
      </c>
      <c r="F1509">
        <v>1</v>
      </c>
      <c r="G1509">
        <v>1</v>
      </c>
      <c r="H1509" s="2" t="str">
        <f ca="1">TEXT(Table1_1[[#This Row],[Dt_Customer]],"yyyy-mm-dd")</f>
        <v>2012-09-15</v>
      </c>
      <c r="I1509">
        <v>18</v>
      </c>
      <c r="J1509">
        <v>96</v>
      </c>
      <c r="K1509">
        <v>1</v>
      </c>
      <c r="L1509">
        <v>42</v>
      </c>
      <c r="M1509">
        <v>12</v>
      </c>
      <c r="N1509">
        <v>3</v>
      </c>
      <c r="O1509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f>Table1_1[[#This Row],[MntWines]]+Table1_1[[#This Row],[MntFruits]]+Table1_1[[#This Row],[MntMeatProducts]]+Table1_1[[#This Row],[MntFishProducts]]+Table1_1[[#This Row],[MntSweetProducts]]+Table1_1[[#This Row],[MntGoldProds]]</f>
        <v>186</v>
      </c>
      <c r="AC1509">
        <f>Table1_1[[#This Row],[NumWebPurchases]]+Table1_1[[#This Row],[NumCatalogPurchases]]+Table1_1[[#This Row],[NumStorePurchases]]</f>
        <v>8</v>
      </c>
      <c r="AD1509">
        <f>ROUND(IF(Table1_1[[#This Row],[Total_Purchases]]=0,0,(Table1_1[[#This Row],[Total_Spend]]*(Table1_1[[#This Row],[NumWebPurchases]]/Table1_1[[#This Row],[Total_Purchases]]))),2)</f>
        <v>69.75</v>
      </c>
      <c r="AE1509">
        <f>ROUND(IF(Table1_1[[#This Row],[Total_Purchases]]=0,0,(Table1_1[[#This Row],[Total_Spend]]*(Table1_1[[#This Row],[NumStorePurchases]]/Table1_1[[#This Row],[Total_Purchases]]))),2)</f>
        <v>93</v>
      </c>
      <c r="AF1509">
        <f>ROUND(IF(Table1_1[[#This Row],[Total_Purchases]]=0,0,(Table1_1[[#This Row],[Total_Spend]]*(Table1_1[[#This Row],[NumCatalogPurchases]]/Table1_1[[#This Row],[Total_Purchases]]))),2)</f>
        <v>23.25</v>
      </c>
      <c r="AG15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09" s="6">
        <f ca="1">YEAR(TODAY())-B1509</f>
        <v>55</v>
      </c>
      <c r="AI15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09" t="s">
        <v>30</v>
      </c>
    </row>
    <row r="1510" spans="1:36" x14ac:dyDescent="0.3">
      <c r="A1510">
        <v>7419</v>
      </c>
      <c r="B1510">
        <v>1968</v>
      </c>
      <c r="C1510" t="s">
        <v>41</v>
      </c>
      <c r="D1510" t="s">
        <v>29</v>
      </c>
      <c r="E1510">
        <v>27071</v>
      </c>
      <c r="F1510">
        <v>1</v>
      </c>
      <c r="G1510">
        <v>0</v>
      </c>
      <c r="H1510" s="2" t="str">
        <f ca="1">TEXT(Table1_1[[#This Row],[Dt_Customer]],"yyyy-mm-dd")</f>
        <v>2014-04-23</v>
      </c>
      <c r="I1510">
        <v>90</v>
      </c>
      <c r="J1510">
        <v>8</v>
      </c>
      <c r="K1510">
        <v>3</v>
      </c>
      <c r="L1510">
        <v>19</v>
      </c>
      <c r="M1510">
        <v>0</v>
      </c>
      <c r="N1510">
        <v>2</v>
      </c>
      <c r="O1510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1510">
        <f>Table1_1[[#This Row],[NumWebPurchases]]+Table1_1[[#This Row],[NumCatalogPurchases]]+Table1_1[[#This Row],[NumStorePurchases]]</f>
        <v>5</v>
      </c>
      <c r="AD1510">
        <f>ROUND(IF(Table1_1[[#This Row],[Total_Purchases]]=0,0,(Table1_1[[#This Row],[Total_Spend]]*(Table1_1[[#This Row],[NumWebPurchases]]/Table1_1[[#This Row],[Total_Purchases]]))),2)</f>
        <v>14</v>
      </c>
      <c r="AE1510">
        <f>ROUND(IF(Table1_1[[#This Row],[Total_Purchases]]=0,0,(Table1_1[[#This Row],[Total_Spend]]*(Table1_1[[#This Row],[NumStorePurchases]]/Table1_1[[#This Row],[Total_Purchases]]))),2)</f>
        <v>21</v>
      </c>
      <c r="AF1510">
        <f>ROUND(IF(Table1_1[[#This Row],[Total_Purchases]]=0,0,(Table1_1[[#This Row],[Total_Spend]]*(Table1_1[[#This Row],[NumCatalogPurchases]]/Table1_1[[#This Row],[Total_Purchases]]))),2)</f>
        <v>0</v>
      </c>
      <c r="AG15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10" s="6">
        <f ca="1">YEAR(TODAY())-B1510</f>
        <v>58</v>
      </c>
      <c r="AI15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10" t="s">
        <v>30</v>
      </c>
    </row>
    <row r="1511" spans="1:36" x14ac:dyDescent="0.3">
      <c r="A1511">
        <v>7422</v>
      </c>
      <c r="B1511">
        <v>1987</v>
      </c>
      <c r="C1511" t="s">
        <v>28</v>
      </c>
      <c r="D1511" t="s">
        <v>31</v>
      </c>
      <c r="E1511">
        <v>46923</v>
      </c>
      <c r="F1511">
        <v>1</v>
      </c>
      <c r="G1511">
        <v>0</v>
      </c>
      <c r="H1511" s="2" t="str">
        <f ca="1">TEXT(Table1_1[[#This Row],[Dt_Customer]],"yyyy-mm-dd")</f>
        <v>2012-08-22</v>
      </c>
      <c r="I1511">
        <v>90</v>
      </c>
      <c r="J1511">
        <v>85</v>
      </c>
      <c r="K1511">
        <v>44</v>
      </c>
      <c r="L1511">
        <v>54</v>
      </c>
      <c r="M1511">
        <v>102</v>
      </c>
      <c r="N1511">
        <v>78</v>
      </c>
      <c r="O1511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f>Table1_1[[#This Row],[MntWines]]+Table1_1[[#This Row],[MntFruits]]+Table1_1[[#This Row],[MntMeatProducts]]+Table1_1[[#This Row],[MntFishProducts]]+Table1_1[[#This Row],[MntSweetProducts]]+Table1_1[[#This Row],[MntGoldProds]]</f>
        <v>369</v>
      </c>
      <c r="AC1511">
        <f>Table1_1[[#This Row],[NumWebPurchases]]+Table1_1[[#This Row],[NumCatalogPurchases]]+Table1_1[[#This Row],[NumStorePurchases]]</f>
        <v>13</v>
      </c>
      <c r="AD1511">
        <f>ROUND(IF(Table1_1[[#This Row],[Total_Purchases]]=0,0,(Table1_1[[#This Row],[Total_Spend]]*(Table1_1[[#This Row],[NumWebPurchases]]/Table1_1[[#This Row],[Total_Purchases]]))),2)</f>
        <v>141.91999999999999</v>
      </c>
      <c r="AE1511">
        <f>ROUND(IF(Table1_1[[#This Row],[Total_Purchases]]=0,0,(Table1_1[[#This Row],[Total_Spend]]*(Table1_1[[#This Row],[NumStorePurchases]]/Table1_1[[#This Row],[Total_Purchases]]))),2)</f>
        <v>198.69</v>
      </c>
      <c r="AF1511">
        <f>ROUND(IF(Table1_1[[#This Row],[Total_Purchases]]=0,0,(Table1_1[[#This Row],[Total_Spend]]*(Table1_1[[#This Row],[NumCatalogPurchases]]/Table1_1[[#This Row],[Total_Purchases]]))),2)</f>
        <v>28.38</v>
      </c>
      <c r="AG15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11" s="6">
        <f ca="1">YEAR(TODAY())-B1511</f>
        <v>39</v>
      </c>
      <c r="AI15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11" t="s">
        <v>30</v>
      </c>
    </row>
    <row r="1512" spans="1:36" x14ac:dyDescent="0.3">
      <c r="A1512">
        <v>7426</v>
      </c>
      <c r="B1512">
        <v>1971</v>
      </c>
      <c r="C1512" t="s">
        <v>38</v>
      </c>
      <c r="D1512" t="s">
        <v>33</v>
      </c>
      <c r="E1512">
        <v>54690</v>
      </c>
      <c r="F1512">
        <v>1</v>
      </c>
      <c r="G1512">
        <v>1</v>
      </c>
      <c r="H1512" s="2" t="str">
        <f ca="1">TEXT(Table1_1[[#This Row],[Dt_Customer]],"yyyy-mm-dd")</f>
        <v>2013-11-07</v>
      </c>
      <c r="I1512">
        <v>76</v>
      </c>
      <c r="J1512">
        <v>111</v>
      </c>
      <c r="K1512">
        <v>16</v>
      </c>
      <c r="L1512">
        <v>37</v>
      </c>
      <c r="M1512">
        <v>7</v>
      </c>
      <c r="N1512">
        <v>9</v>
      </c>
      <c r="O151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f>Table1_1[[#This Row],[MntWines]]+Table1_1[[#This Row],[MntFruits]]+Table1_1[[#This Row],[MntMeatProducts]]+Table1_1[[#This Row],[MntFishProducts]]+Table1_1[[#This Row],[MntSweetProducts]]+Table1_1[[#This Row],[MntGoldProds]]</f>
        <v>198</v>
      </c>
      <c r="AC1512">
        <f>Table1_1[[#This Row],[NumWebPurchases]]+Table1_1[[#This Row],[NumCatalogPurchases]]+Table1_1[[#This Row],[NumStorePurchases]]</f>
        <v>9</v>
      </c>
      <c r="AD1512">
        <f>ROUND(IF(Table1_1[[#This Row],[Total_Purchases]]=0,0,(Table1_1[[#This Row],[Total_Spend]]*(Table1_1[[#This Row],[NumWebPurchases]]/Table1_1[[#This Row],[Total_Purchases]]))),2)</f>
        <v>66</v>
      </c>
      <c r="AE1512">
        <f>ROUND(IF(Table1_1[[#This Row],[Total_Purchases]]=0,0,(Table1_1[[#This Row],[Total_Spend]]*(Table1_1[[#This Row],[NumStorePurchases]]/Table1_1[[#This Row],[Total_Purchases]]))),2)</f>
        <v>110</v>
      </c>
      <c r="AF1512">
        <f>ROUND(IF(Table1_1[[#This Row],[Total_Purchases]]=0,0,(Table1_1[[#This Row],[Total_Spend]]*(Table1_1[[#This Row],[NumCatalogPurchases]]/Table1_1[[#This Row],[Total_Purchases]]))),2)</f>
        <v>22</v>
      </c>
      <c r="AG15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12" s="6">
        <f ca="1">YEAR(TODAY())-B1512</f>
        <v>55</v>
      </c>
      <c r="AI15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12" t="s">
        <v>30</v>
      </c>
    </row>
    <row r="1513" spans="1:36" x14ac:dyDescent="0.3">
      <c r="A1513">
        <v>7428</v>
      </c>
      <c r="B1513">
        <v>1975</v>
      </c>
      <c r="C1513" t="s">
        <v>28</v>
      </c>
      <c r="D1513" t="s">
        <v>35</v>
      </c>
      <c r="E1513">
        <v>80144</v>
      </c>
      <c r="F1513">
        <v>0</v>
      </c>
      <c r="G1513">
        <v>0</v>
      </c>
      <c r="H1513" s="2" t="str">
        <f ca="1">TEXT(Table1_1[[#This Row],[Dt_Customer]],"yyyy-mm-dd")</f>
        <v>2013-09-30</v>
      </c>
      <c r="I1513">
        <v>47</v>
      </c>
      <c r="J1513">
        <v>240</v>
      </c>
      <c r="K1513">
        <v>132</v>
      </c>
      <c r="L1513">
        <v>445</v>
      </c>
      <c r="M1513">
        <v>250</v>
      </c>
      <c r="N1513">
        <v>192</v>
      </c>
      <c r="O1513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f>Table1_1[[#This Row],[MntWines]]+Table1_1[[#This Row],[MntFruits]]+Table1_1[[#This Row],[MntMeatProducts]]+Table1_1[[#This Row],[MntFishProducts]]+Table1_1[[#This Row],[MntSweetProducts]]+Table1_1[[#This Row],[MntGoldProds]]</f>
        <v>1367</v>
      </c>
      <c r="AC1513">
        <f>Table1_1[[#This Row],[NumWebPurchases]]+Table1_1[[#This Row],[NumCatalogPurchases]]+Table1_1[[#This Row],[NumStorePurchases]]</f>
        <v>18</v>
      </c>
      <c r="AD1513">
        <f>ROUND(IF(Table1_1[[#This Row],[Total_Purchases]]=0,0,(Table1_1[[#This Row],[Total_Spend]]*(Table1_1[[#This Row],[NumWebPurchases]]/Table1_1[[#This Row],[Total_Purchases]]))),2)</f>
        <v>227.83</v>
      </c>
      <c r="AE1513">
        <f>ROUND(IF(Table1_1[[#This Row],[Total_Purchases]]=0,0,(Table1_1[[#This Row],[Total_Spend]]*(Table1_1[[#This Row],[NumStorePurchases]]/Table1_1[[#This Row],[Total_Purchases]]))),2)</f>
        <v>607.55999999999995</v>
      </c>
      <c r="AF1513">
        <f>ROUND(IF(Table1_1[[#This Row],[Total_Purchases]]=0,0,(Table1_1[[#This Row],[Total_Spend]]*(Table1_1[[#This Row],[NumCatalogPurchases]]/Table1_1[[#This Row],[Total_Purchases]]))),2)</f>
        <v>531.61</v>
      </c>
      <c r="AG15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13" s="6">
        <f ca="1">YEAR(TODAY())-B1513</f>
        <v>51</v>
      </c>
      <c r="AI15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13" t="s">
        <v>36</v>
      </c>
    </row>
    <row r="1514" spans="1:36" x14ac:dyDescent="0.3">
      <c r="A1514">
        <v>7431</v>
      </c>
      <c r="B1514">
        <v>1991</v>
      </c>
      <c r="C1514" t="s">
        <v>37</v>
      </c>
      <c r="D1514" t="s">
        <v>31</v>
      </c>
      <c r="E1514">
        <v>68126</v>
      </c>
      <c r="F1514">
        <v>0</v>
      </c>
      <c r="G1514">
        <v>0</v>
      </c>
      <c r="H1514" s="2" t="str">
        <f ca="1">TEXT(Table1_1[[#This Row],[Dt_Customer]],"yyyy-mm-dd")</f>
        <v>2012-11-10</v>
      </c>
      <c r="I1514">
        <v>40</v>
      </c>
      <c r="J1514">
        <v>1332</v>
      </c>
      <c r="K1514">
        <v>17</v>
      </c>
      <c r="L1514">
        <v>311</v>
      </c>
      <c r="M1514">
        <v>23</v>
      </c>
      <c r="N1514">
        <v>51</v>
      </c>
      <c r="O1514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f>Table1_1[[#This Row],[MntWines]]+Table1_1[[#This Row],[MntFruits]]+Table1_1[[#This Row],[MntMeatProducts]]+Table1_1[[#This Row],[MntFishProducts]]+Table1_1[[#This Row],[MntSweetProducts]]+Table1_1[[#This Row],[MntGoldProds]]</f>
        <v>1820</v>
      </c>
      <c r="AC1514">
        <f>Table1_1[[#This Row],[NumWebPurchases]]+Table1_1[[#This Row],[NumCatalogPurchases]]+Table1_1[[#This Row],[NumStorePurchases]]</f>
        <v>16</v>
      </c>
      <c r="AD1514">
        <f>ROUND(IF(Table1_1[[#This Row],[Total_Purchases]]=0,0,(Table1_1[[#This Row],[Total_Spend]]*(Table1_1[[#This Row],[NumWebPurchases]]/Table1_1[[#This Row],[Total_Purchases]]))),2)</f>
        <v>796.25</v>
      </c>
      <c r="AE1514">
        <f>ROUND(IF(Table1_1[[#This Row],[Total_Purchases]]=0,0,(Table1_1[[#This Row],[Total_Spend]]*(Table1_1[[#This Row],[NumStorePurchases]]/Table1_1[[#This Row],[Total_Purchases]]))),2)</f>
        <v>568.75</v>
      </c>
      <c r="AF1514">
        <f>ROUND(IF(Table1_1[[#This Row],[Total_Purchases]]=0,0,(Table1_1[[#This Row],[Total_Spend]]*(Table1_1[[#This Row],[NumCatalogPurchases]]/Table1_1[[#This Row],[Total_Purchases]]))),2)</f>
        <v>455</v>
      </c>
      <c r="AG15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14" s="6">
        <f ca="1">YEAR(TODAY())-B1514</f>
        <v>35</v>
      </c>
      <c r="AI15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14" t="s">
        <v>32</v>
      </c>
    </row>
    <row r="1515" spans="1:36" x14ac:dyDescent="0.3">
      <c r="A1515">
        <v>7433</v>
      </c>
      <c r="B1515">
        <v>1985</v>
      </c>
      <c r="C1515" t="s">
        <v>28</v>
      </c>
      <c r="D1515" t="s">
        <v>31</v>
      </c>
      <c r="E1515">
        <v>29760</v>
      </c>
      <c r="F1515">
        <v>1</v>
      </c>
      <c r="G1515">
        <v>0</v>
      </c>
      <c r="H1515" s="2" t="str">
        <f ca="1">TEXT(Table1_1[[#This Row],[Dt_Customer]],"yyyy-mm-dd")</f>
        <v>2012-08-29</v>
      </c>
      <c r="I1515">
        <v>87</v>
      </c>
      <c r="J1515">
        <v>64</v>
      </c>
      <c r="K1515">
        <v>4</v>
      </c>
      <c r="L1515">
        <v>68</v>
      </c>
      <c r="M1515">
        <v>7</v>
      </c>
      <c r="N1515">
        <v>5</v>
      </c>
      <c r="O1515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f>Table1_1[[#This Row],[MntWines]]+Table1_1[[#This Row],[MntFruits]]+Table1_1[[#This Row],[MntMeatProducts]]+Table1_1[[#This Row],[MntFishProducts]]+Table1_1[[#This Row],[MntSweetProducts]]+Table1_1[[#This Row],[MntGoldProds]]</f>
        <v>165</v>
      </c>
      <c r="AC1515">
        <f>Table1_1[[#This Row],[NumWebPurchases]]+Table1_1[[#This Row],[NumCatalogPurchases]]+Table1_1[[#This Row],[NumStorePurchases]]</f>
        <v>8</v>
      </c>
      <c r="AD1515">
        <f>ROUND(IF(Table1_1[[#This Row],[Total_Purchases]]=0,0,(Table1_1[[#This Row],[Total_Spend]]*(Table1_1[[#This Row],[NumWebPurchases]]/Table1_1[[#This Row],[Total_Purchases]]))),2)</f>
        <v>61.88</v>
      </c>
      <c r="AE1515">
        <f>ROUND(IF(Table1_1[[#This Row],[Total_Purchases]]=0,0,(Table1_1[[#This Row],[Total_Spend]]*(Table1_1[[#This Row],[NumStorePurchases]]/Table1_1[[#This Row],[Total_Purchases]]))),2)</f>
        <v>82.5</v>
      </c>
      <c r="AF1515">
        <f>ROUND(IF(Table1_1[[#This Row],[Total_Purchases]]=0,0,(Table1_1[[#This Row],[Total_Spend]]*(Table1_1[[#This Row],[NumCatalogPurchases]]/Table1_1[[#This Row],[Total_Purchases]]))),2)</f>
        <v>20.63</v>
      </c>
      <c r="AG15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15" s="6">
        <f ca="1">YEAR(TODAY())-B1515</f>
        <v>41</v>
      </c>
      <c r="AI15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15" t="s">
        <v>30</v>
      </c>
    </row>
    <row r="1516" spans="1:36" x14ac:dyDescent="0.3">
      <c r="A1516">
        <v>7437</v>
      </c>
      <c r="B1516">
        <v>1988</v>
      </c>
      <c r="C1516" t="s">
        <v>28</v>
      </c>
      <c r="D1516" t="s">
        <v>31</v>
      </c>
      <c r="E1516">
        <v>27938</v>
      </c>
      <c r="F1516">
        <v>1</v>
      </c>
      <c r="G1516">
        <v>0</v>
      </c>
      <c r="H1516" s="2" t="str">
        <f ca="1">TEXT(Table1_1[[#This Row],[Dt_Customer]],"yyyy-mm-dd")</f>
        <v>2014-04-28</v>
      </c>
      <c r="I1516">
        <v>31</v>
      </c>
      <c r="J1516">
        <v>13</v>
      </c>
      <c r="K1516">
        <v>0</v>
      </c>
      <c r="L1516">
        <v>8</v>
      </c>
      <c r="M1516">
        <v>2</v>
      </c>
      <c r="N1516">
        <v>1</v>
      </c>
      <c r="O1516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1516">
        <f>Table1_1[[#This Row],[NumWebPurchases]]+Table1_1[[#This Row],[NumCatalogPurchases]]+Table1_1[[#This Row],[NumStorePurchases]]</f>
        <v>5</v>
      </c>
      <c r="AD1516">
        <f>ROUND(IF(Table1_1[[#This Row],[Total_Purchases]]=0,0,(Table1_1[[#This Row],[Total_Spend]]*(Table1_1[[#This Row],[NumWebPurchases]]/Table1_1[[#This Row],[Total_Purchases]]))),2)</f>
        <v>5.8</v>
      </c>
      <c r="AE1516">
        <f>ROUND(IF(Table1_1[[#This Row],[Total_Purchases]]=0,0,(Table1_1[[#This Row],[Total_Spend]]*(Table1_1[[#This Row],[NumStorePurchases]]/Table1_1[[#This Row],[Total_Purchases]]))),2)</f>
        <v>23.2</v>
      </c>
      <c r="AF1516">
        <f>ROUND(IF(Table1_1[[#This Row],[Total_Purchases]]=0,0,(Table1_1[[#This Row],[Total_Spend]]*(Table1_1[[#This Row],[NumCatalogPurchases]]/Table1_1[[#This Row],[Total_Purchases]]))),2)</f>
        <v>0</v>
      </c>
      <c r="AG15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16" s="6">
        <f ca="1">YEAR(TODAY())-B1516</f>
        <v>38</v>
      </c>
      <c r="AI15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16" t="s">
        <v>36</v>
      </c>
    </row>
    <row r="1517" spans="1:36" x14ac:dyDescent="0.3">
      <c r="A1517">
        <v>7441</v>
      </c>
      <c r="B1517">
        <v>1973</v>
      </c>
      <c r="C1517" t="s">
        <v>28</v>
      </c>
      <c r="D1517" t="s">
        <v>29</v>
      </c>
      <c r="E1517">
        <v>71128</v>
      </c>
      <c r="F1517">
        <v>1</v>
      </c>
      <c r="G1517">
        <v>0</v>
      </c>
      <c r="H1517" s="2" t="str">
        <f ca="1">TEXT(Table1_1[[#This Row],[Dt_Customer]],"yyyy-mm-dd")</f>
        <v>2012-10-06</v>
      </c>
      <c r="I1517">
        <v>80</v>
      </c>
      <c r="J1517">
        <v>958</v>
      </c>
      <c r="K1517">
        <v>159</v>
      </c>
      <c r="L1517">
        <v>447</v>
      </c>
      <c r="M1517">
        <v>20</v>
      </c>
      <c r="N1517">
        <v>0</v>
      </c>
      <c r="O1517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f>Table1_1[[#This Row],[MntWines]]+Table1_1[[#This Row],[MntFruits]]+Table1_1[[#This Row],[MntMeatProducts]]+Table1_1[[#This Row],[MntFishProducts]]+Table1_1[[#This Row],[MntSweetProducts]]+Table1_1[[#This Row],[MntGoldProds]]</f>
        <v>1615</v>
      </c>
      <c r="AC1517">
        <f>Table1_1[[#This Row],[NumWebPurchases]]+Table1_1[[#This Row],[NumCatalogPurchases]]+Table1_1[[#This Row],[NumStorePurchases]]</f>
        <v>24</v>
      </c>
      <c r="AD1517">
        <f>ROUND(IF(Table1_1[[#This Row],[Total_Purchases]]=0,0,(Table1_1[[#This Row],[Total_Spend]]*(Table1_1[[#This Row],[NumWebPurchases]]/Table1_1[[#This Row],[Total_Purchases]]))),2)</f>
        <v>134.58000000000001</v>
      </c>
      <c r="AE1517">
        <f>ROUND(IF(Table1_1[[#This Row],[Total_Purchases]]=0,0,(Table1_1[[#This Row],[Total_Spend]]*(Table1_1[[#This Row],[NumStorePurchases]]/Table1_1[[#This Row],[Total_Purchases]]))),2)</f>
        <v>807.5</v>
      </c>
      <c r="AF1517">
        <f>ROUND(IF(Table1_1[[#This Row],[Total_Purchases]]=0,0,(Table1_1[[#This Row],[Total_Spend]]*(Table1_1[[#This Row],[NumCatalogPurchases]]/Table1_1[[#This Row],[Total_Purchases]]))),2)</f>
        <v>672.92</v>
      </c>
      <c r="AG15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17" s="6">
        <f ca="1">YEAR(TODAY())-B1517</f>
        <v>53</v>
      </c>
      <c r="AI15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17" t="s">
        <v>34</v>
      </c>
    </row>
    <row r="1518" spans="1:36" x14ac:dyDescent="0.3">
      <c r="A1518">
        <v>7444</v>
      </c>
      <c r="B1518">
        <v>1969</v>
      </c>
      <c r="C1518" t="s">
        <v>41</v>
      </c>
      <c r="D1518" t="s">
        <v>33</v>
      </c>
      <c r="E1518">
        <v>42169</v>
      </c>
      <c r="F1518">
        <v>1</v>
      </c>
      <c r="G1518">
        <v>1</v>
      </c>
      <c r="H1518" s="2" t="str">
        <f ca="1">TEXT(Table1_1[[#This Row],[Dt_Customer]],"yyyy-mm-dd")</f>
        <v>2013-10-19</v>
      </c>
      <c r="I1518">
        <v>20</v>
      </c>
      <c r="J1518">
        <v>19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1518">
        <f>Table1_1[[#This Row],[NumWebPurchases]]+Table1_1[[#This Row],[NumCatalogPurchases]]+Table1_1[[#This Row],[NumStorePurchases]]</f>
        <v>4</v>
      </c>
      <c r="AD1518">
        <f>ROUND(IF(Table1_1[[#This Row],[Total_Purchases]]=0,0,(Table1_1[[#This Row],[Total_Spend]]*(Table1_1[[#This Row],[NumWebPurchases]]/Table1_1[[#This Row],[Total_Purchases]]))),2)</f>
        <v>7.5</v>
      </c>
      <c r="AE1518">
        <f>ROUND(IF(Table1_1[[#This Row],[Total_Purchases]]=0,0,(Table1_1[[#This Row],[Total_Spend]]*(Table1_1[[#This Row],[NumStorePurchases]]/Table1_1[[#This Row],[Total_Purchases]]))),2)</f>
        <v>22.5</v>
      </c>
      <c r="AF1518">
        <f>ROUND(IF(Table1_1[[#This Row],[Total_Purchases]]=0,0,(Table1_1[[#This Row],[Total_Spend]]*(Table1_1[[#This Row],[NumCatalogPurchases]]/Table1_1[[#This Row],[Total_Purchases]]))),2)</f>
        <v>0</v>
      </c>
      <c r="AG15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18" s="6">
        <f ca="1">YEAR(TODAY())-B1518</f>
        <v>57</v>
      </c>
      <c r="AI15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18" t="s">
        <v>30</v>
      </c>
    </row>
    <row r="1519" spans="1:36" x14ac:dyDescent="0.3">
      <c r="A1519">
        <v>7446</v>
      </c>
      <c r="B1519">
        <v>1967</v>
      </c>
      <c r="C1519" t="s">
        <v>41</v>
      </c>
      <c r="D1519" t="s">
        <v>35</v>
      </c>
      <c r="E1519">
        <v>62513</v>
      </c>
      <c r="F1519">
        <v>0</v>
      </c>
      <c r="G1519">
        <v>1</v>
      </c>
      <c r="H1519" s="2" t="str">
        <f ca="1">TEXT(Table1_1[[#This Row],[Dt_Customer]],"yyyy-mm-dd")</f>
        <v>2013-09-09</v>
      </c>
      <c r="I1519">
        <v>16</v>
      </c>
      <c r="J1519">
        <v>520</v>
      </c>
      <c r="K1519">
        <v>42</v>
      </c>
      <c r="L1519">
        <v>98</v>
      </c>
      <c r="M1519">
        <v>0</v>
      </c>
      <c r="N1519">
        <v>42</v>
      </c>
      <c r="O1519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>Table1_1[[#This Row],[MntWines]]+Table1_1[[#This Row],[MntFruits]]+Table1_1[[#This Row],[MntMeatProducts]]+Table1_1[[#This Row],[MntFishProducts]]+Table1_1[[#This Row],[MntSweetProducts]]+Table1_1[[#This Row],[MntGoldProds]]</f>
        <v>716</v>
      </c>
      <c r="AC1519">
        <f>Table1_1[[#This Row],[NumWebPurchases]]+Table1_1[[#This Row],[NumCatalogPurchases]]+Table1_1[[#This Row],[NumStorePurchases]]</f>
        <v>20</v>
      </c>
      <c r="AD1519">
        <f>ROUND(IF(Table1_1[[#This Row],[Total_Purchases]]=0,0,(Table1_1[[#This Row],[Total_Spend]]*(Table1_1[[#This Row],[NumWebPurchases]]/Table1_1[[#This Row],[Total_Purchases]]))),2)</f>
        <v>214.8</v>
      </c>
      <c r="AE1519">
        <f>ROUND(IF(Table1_1[[#This Row],[Total_Purchases]]=0,0,(Table1_1[[#This Row],[Total_Spend]]*(Table1_1[[#This Row],[NumStorePurchases]]/Table1_1[[#This Row],[Total_Purchases]]))),2)</f>
        <v>358</v>
      </c>
      <c r="AF1519">
        <f>ROUND(IF(Table1_1[[#This Row],[Total_Purchases]]=0,0,(Table1_1[[#This Row],[Total_Spend]]*(Table1_1[[#This Row],[NumCatalogPurchases]]/Table1_1[[#This Row],[Total_Purchases]]))),2)</f>
        <v>143.19999999999999</v>
      </c>
      <c r="AG15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19" s="6">
        <f ca="1">YEAR(TODAY())-B1519</f>
        <v>59</v>
      </c>
      <c r="AI15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19" t="s">
        <v>34</v>
      </c>
    </row>
    <row r="1520" spans="1:36" x14ac:dyDescent="0.3">
      <c r="A1520">
        <v>7451</v>
      </c>
      <c r="B1520">
        <v>1960</v>
      </c>
      <c r="C1520" t="s">
        <v>41</v>
      </c>
      <c r="D1520" t="s">
        <v>31</v>
      </c>
      <c r="E1520">
        <v>98777</v>
      </c>
      <c r="F1520">
        <v>0</v>
      </c>
      <c r="G1520">
        <v>0</v>
      </c>
      <c r="H1520" s="2" t="str">
        <f ca="1">TEXT(Table1_1[[#This Row],[Dt_Customer]],"yyyy-mm-dd")</f>
        <v>2014-02-17</v>
      </c>
      <c r="I1520">
        <v>23</v>
      </c>
      <c r="J1520">
        <v>1000</v>
      </c>
      <c r="K1520">
        <v>19</v>
      </c>
      <c r="L1520">
        <v>711</v>
      </c>
      <c r="M1520">
        <v>125</v>
      </c>
      <c r="N1520">
        <v>115</v>
      </c>
      <c r="O1520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f>Table1_1[[#This Row],[MntWines]]+Table1_1[[#This Row],[MntFruits]]+Table1_1[[#This Row],[MntMeatProducts]]+Table1_1[[#This Row],[MntFishProducts]]+Table1_1[[#This Row],[MntSweetProducts]]+Table1_1[[#This Row],[MntGoldProds]]</f>
        <v>2008</v>
      </c>
      <c r="AC1520">
        <f>Table1_1[[#This Row],[NumWebPurchases]]+Table1_1[[#This Row],[NumCatalogPurchases]]+Table1_1[[#This Row],[NumStorePurchases]]</f>
        <v>19</v>
      </c>
      <c r="AD1520">
        <f>ROUND(IF(Table1_1[[#This Row],[Total_Purchases]]=0,0,(Table1_1[[#This Row],[Total_Spend]]*(Table1_1[[#This Row],[NumWebPurchases]]/Table1_1[[#This Row],[Total_Purchases]]))),2)</f>
        <v>422.74</v>
      </c>
      <c r="AE1520">
        <f>ROUND(IF(Table1_1[[#This Row],[Total_Purchases]]=0,0,(Table1_1[[#This Row],[Total_Spend]]*(Table1_1[[#This Row],[NumStorePurchases]]/Table1_1[[#This Row],[Total_Purchases]]))),2)</f>
        <v>951.16</v>
      </c>
      <c r="AF1520">
        <f>ROUND(IF(Table1_1[[#This Row],[Total_Purchases]]=0,0,(Table1_1[[#This Row],[Total_Spend]]*(Table1_1[[#This Row],[NumCatalogPurchases]]/Table1_1[[#This Row],[Total_Purchases]]))),2)</f>
        <v>634.11</v>
      </c>
      <c r="AG15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0" s="6">
        <f ca="1">YEAR(TODAY())-B1520</f>
        <v>66</v>
      </c>
      <c r="AI15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20" t="s">
        <v>30</v>
      </c>
    </row>
    <row r="1521" spans="1:36" x14ac:dyDescent="0.3">
      <c r="A1521">
        <v>7453</v>
      </c>
      <c r="B1521">
        <v>1954</v>
      </c>
      <c r="C1521" t="s">
        <v>28</v>
      </c>
      <c r="D1521" t="s">
        <v>31</v>
      </c>
      <c r="E1521">
        <v>36130</v>
      </c>
      <c r="F1521">
        <v>0</v>
      </c>
      <c r="G1521">
        <v>1</v>
      </c>
      <c r="H1521" s="2" t="str">
        <f ca="1">TEXT(Table1_1[[#This Row],[Dt_Customer]],"yyyy-mm-dd")</f>
        <v>2013-02-02</v>
      </c>
      <c r="I1521">
        <v>46</v>
      </c>
      <c r="J1521">
        <v>157</v>
      </c>
      <c r="K1521">
        <v>43</v>
      </c>
      <c r="L1521">
        <v>127</v>
      </c>
      <c r="M1521">
        <v>68</v>
      </c>
      <c r="N1521">
        <v>56</v>
      </c>
      <c r="O1521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f>Table1_1[[#This Row],[MntWines]]+Table1_1[[#This Row],[MntFruits]]+Table1_1[[#This Row],[MntMeatProducts]]+Table1_1[[#This Row],[MntFishProducts]]+Table1_1[[#This Row],[MntSweetProducts]]+Table1_1[[#This Row],[MntGoldProds]]</f>
        <v>488</v>
      </c>
      <c r="AC1521">
        <f>Table1_1[[#This Row],[NumWebPurchases]]+Table1_1[[#This Row],[NumCatalogPurchases]]+Table1_1[[#This Row],[NumStorePurchases]]</f>
        <v>15</v>
      </c>
      <c r="AD1521">
        <f>ROUND(IF(Table1_1[[#This Row],[Total_Purchases]]=0,0,(Table1_1[[#This Row],[Total_Spend]]*(Table1_1[[#This Row],[NumWebPurchases]]/Table1_1[[#This Row],[Total_Purchases]]))),2)</f>
        <v>97.6</v>
      </c>
      <c r="AE1521">
        <f>ROUND(IF(Table1_1[[#This Row],[Total_Purchases]]=0,0,(Table1_1[[#This Row],[Total_Spend]]*(Table1_1[[#This Row],[NumStorePurchases]]/Table1_1[[#This Row],[Total_Purchases]]))),2)</f>
        <v>130.13</v>
      </c>
      <c r="AF1521">
        <f>ROUND(IF(Table1_1[[#This Row],[Total_Purchases]]=0,0,(Table1_1[[#This Row],[Total_Spend]]*(Table1_1[[#This Row],[NumCatalogPurchases]]/Table1_1[[#This Row],[Total_Purchases]]))),2)</f>
        <v>260.27</v>
      </c>
      <c r="AG15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21" s="6">
        <f ca="1">YEAR(TODAY())-B1521</f>
        <v>72</v>
      </c>
      <c r="AI15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21" t="s">
        <v>30</v>
      </c>
    </row>
    <row r="1522" spans="1:36" x14ac:dyDescent="0.3">
      <c r="A1522">
        <v>7458</v>
      </c>
      <c r="B1522">
        <v>1956</v>
      </c>
      <c r="C1522" t="s">
        <v>41</v>
      </c>
      <c r="D1522" t="s">
        <v>35</v>
      </c>
      <c r="E1522">
        <v>34941</v>
      </c>
      <c r="F1522">
        <v>1</v>
      </c>
      <c r="G1522">
        <v>1</v>
      </c>
      <c r="H1522" s="2" t="str">
        <f ca="1">TEXT(Table1_1[[#This Row],[Dt_Customer]],"yyyy-mm-dd")</f>
        <v>2013-03-06</v>
      </c>
      <c r="I1522">
        <v>26</v>
      </c>
      <c r="J1522">
        <v>39</v>
      </c>
      <c r="K1522">
        <v>2</v>
      </c>
      <c r="L1522">
        <v>25</v>
      </c>
      <c r="M1522">
        <v>4</v>
      </c>
      <c r="N1522">
        <v>3</v>
      </c>
      <c r="O152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f>Table1_1[[#This Row],[MntWines]]+Table1_1[[#This Row],[MntFruits]]+Table1_1[[#This Row],[MntMeatProducts]]+Table1_1[[#This Row],[MntFishProducts]]+Table1_1[[#This Row],[MntSweetProducts]]+Table1_1[[#This Row],[MntGoldProds]]</f>
        <v>97</v>
      </c>
      <c r="AC1522">
        <f>Table1_1[[#This Row],[NumWebPurchases]]+Table1_1[[#This Row],[NumCatalogPurchases]]+Table1_1[[#This Row],[NumStorePurchases]]</f>
        <v>6</v>
      </c>
      <c r="AD1522">
        <f>ROUND(IF(Table1_1[[#This Row],[Total_Purchases]]=0,0,(Table1_1[[#This Row],[Total_Spend]]*(Table1_1[[#This Row],[NumWebPurchases]]/Table1_1[[#This Row],[Total_Purchases]]))),2)</f>
        <v>48.5</v>
      </c>
      <c r="AE1522">
        <f>ROUND(IF(Table1_1[[#This Row],[Total_Purchases]]=0,0,(Table1_1[[#This Row],[Total_Spend]]*(Table1_1[[#This Row],[NumStorePurchases]]/Table1_1[[#This Row],[Total_Purchases]]))),2)</f>
        <v>48.5</v>
      </c>
      <c r="AF1522">
        <f>ROUND(IF(Table1_1[[#This Row],[Total_Purchases]]=0,0,(Table1_1[[#This Row],[Total_Spend]]*(Table1_1[[#This Row],[NumCatalogPurchases]]/Table1_1[[#This Row],[Total_Purchases]]))),2)</f>
        <v>0</v>
      </c>
      <c r="AG15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22" s="6">
        <f ca="1">YEAR(TODAY())-B1522</f>
        <v>70</v>
      </c>
      <c r="AI15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22" t="s">
        <v>36</v>
      </c>
    </row>
    <row r="1523" spans="1:36" x14ac:dyDescent="0.3">
      <c r="A1523">
        <v>7462</v>
      </c>
      <c r="B1523">
        <v>1954</v>
      </c>
      <c r="C1523" t="s">
        <v>28</v>
      </c>
      <c r="D1523" t="s">
        <v>31</v>
      </c>
      <c r="E1523">
        <v>22507</v>
      </c>
      <c r="F1523">
        <v>0</v>
      </c>
      <c r="G1523">
        <v>0</v>
      </c>
      <c r="H1523" s="2" t="str">
        <f ca="1">TEXT(Table1_1[[#This Row],[Dt_Customer]],"yyyy-mm-dd")</f>
        <v>2012-11-24</v>
      </c>
      <c r="I1523">
        <v>67</v>
      </c>
      <c r="J1523">
        <v>68</v>
      </c>
      <c r="K1523">
        <v>0</v>
      </c>
      <c r="L1523">
        <v>226</v>
      </c>
      <c r="M1523">
        <v>51</v>
      </c>
      <c r="N1523">
        <v>157</v>
      </c>
      <c r="O1523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f>Table1_1[[#This Row],[MntWines]]+Table1_1[[#This Row],[MntFruits]]+Table1_1[[#This Row],[MntMeatProducts]]+Table1_1[[#This Row],[MntFishProducts]]+Table1_1[[#This Row],[MntSweetProducts]]+Table1_1[[#This Row],[MntGoldProds]]</f>
        <v>570</v>
      </c>
      <c r="AC1523">
        <f>Table1_1[[#This Row],[NumWebPurchases]]+Table1_1[[#This Row],[NumCatalogPurchases]]+Table1_1[[#This Row],[NumStorePurchases]]</f>
        <v>16</v>
      </c>
      <c r="AD1523">
        <f>ROUND(IF(Table1_1[[#This Row],[Total_Purchases]]=0,0,(Table1_1[[#This Row],[Total_Spend]]*(Table1_1[[#This Row],[NumWebPurchases]]/Table1_1[[#This Row],[Total_Purchases]]))),2)</f>
        <v>356.25</v>
      </c>
      <c r="AE1523">
        <f>ROUND(IF(Table1_1[[#This Row],[Total_Purchases]]=0,0,(Table1_1[[#This Row],[Total_Spend]]*(Table1_1[[#This Row],[NumStorePurchases]]/Table1_1[[#This Row],[Total_Purchases]]))),2)</f>
        <v>142.5</v>
      </c>
      <c r="AF1523">
        <f>ROUND(IF(Table1_1[[#This Row],[Total_Purchases]]=0,0,(Table1_1[[#This Row],[Total_Spend]]*(Table1_1[[#This Row],[NumCatalogPurchases]]/Table1_1[[#This Row],[Total_Purchases]]))),2)</f>
        <v>71.25</v>
      </c>
      <c r="AG15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23" s="6">
        <f ca="1">YEAR(TODAY())-B1523</f>
        <v>72</v>
      </c>
      <c r="AI15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23" t="s">
        <v>32</v>
      </c>
    </row>
    <row r="1524" spans="1:36" x14ac:dyDescent="0.3">
      <c r="A1524">
        <v>7476</v>
      </c>
      <c r="B1524">
        <v>1964</v>
      </c>
      <c r="C1524" t="s">
        <v>41</v>
      </c>
      <c r="D1524" t="s">
        <v>31</v>
      </c>
      <c r="E1524">
        <v>63972</v>
      </c>
      <c r="F1524">
        <v>0</v>
      </c>
      <c r="G1524">
        <v>1</v>
      </c>
      <c r="H1524" s="2" t="str">
        <f ca="1">TEXT(Table1_1[[#This Row],[Dt_Customer]],"yyyy-mm-dd")</f>
        <v>2012-12-02</v>
      </c>
      <c r="I1524">
        <v>93</v>
      </c>
      <c r="J1524">
        <v>928</v>
      </c>
      <c r="K1524">
        <v>63</v>
      </c>
      <c r="L1524">
        <v>254</v>
      </c>
      <c r="M1524">
        <v>0</v>
      </c>
      <c r="N1524">
        <v>12</v>
      </c>
      <c r="O1524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f>Table1_1[[#This Row],[MntWines]]+Table1_1[[#This Row],[MntFruits]]+Table1_1[[#This Row],[MntMeatProducts]]+Table1_1[[#This Row],[MntFishProducts]]+Table1_1[[#This Row],[MntSweetProducts]]+Table1_1[[#This Row],[MntGoldProds]]</f>
        <v>1269</v>
      </c>
      <c r="AC1524">
        <f>Table1_1[[#This Row],[NumWebPurchases]]+Table1_1[[#This Row],[NumCatalogPurchases]]+Table1_1[[#This Row],[NumStorePurchases]]</f>
        <v>19</v>
      </c>
      <c r="AD1524">
        <f>ROUND(IF(Table1_1[[#This Row],[Total_Purchases]]=0,0,(Table1_1[[#This Row],[Total_Spend]]*(Table1_1[[#This Row],[NumWebPurchases]]/Table1_1[[#This Row],[Total_Purchases]]))),2)</f>
        <v>333.95</v>
      </c>
      <c r="AE1524">
        <f>ROUND(IF(Table1_1[[#This Row],[Total_Purchases]]=0,0,(Table1_1[[#This Row],[Total_Spend]]*(Table1_1[[#This Row],[NumStorePurchases]]/Table1_1[[#This Row],[Total_Purchases]]))),2)</f>
        <v>667.89</v>
      </c>
      <c r="AF1524">
        <f>ROUND(IF(Table1_1[[#This Row],[Total_Purchases]]=0,0,(Table1_1[[#This Row],[Total_Spend]]*(Table1_1[[#This Row],[NumCatalogPurchases]]/Table1_1[[#This Row],[Total_Purchases]]))),2)</f>
        <v>267.16000000000003</v>
      </c>
      <c r="AG15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4" s="6">
        <f ca="1">YEAR(TODAY())-B1524</f>
        <v>62</v>
      </c>
      <c r="AI15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24" t="s">
        <v>43</v>
      </c>
    </row>
    <row r="1525" spans="1:36" x14ac:dyDescent="0.3">
      <c r="A1525">
        <v>7485</v>
      </c>
      <c r="B1525">
        <v>1950</v>
      </c>
      <c r="C1525" t="s">
        <v>37</v>
      </c>
      <c r="D1525" t="s">
        <v>42</v>
      </c>
      <c r="E1525">
        <v>56551</v>
      </c>
      <c r="F1525">
        <v>1</v>
      </c>
      <c r="G1525">
        <v>1</v>
      </c>
      <c r="H1525" s="2" t="str">
        <f ca="1">TEXT(Table1_1[[#This Row],[Dt_Customer]],"yyyy-mm-dd")</f>
        <v>2014-05-07</v>
      </c>
      <c r="I1525">
        <v>48</v>
      </c>
      <c r="J1525">
        <v>67</v>
      </c>
      <c r="K1525">
        <v>4</v>
      </c>
      <c r="L1525">
        <v>32</v>
      </c>
      <c r="M1525">
        <v>17</v>
      </c>
      <c r="N1525">
        <v>2</v>
      </c>
      <c r="O1525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f>Table1_1[[#This Row],[MntWines]]+Table1_1[[#This Row],[MntFruits]]+Table1_1[[#This Row],[MntMeatProducts]]+Table1_1[[#This Row],[MntFishProducts]]+Table1_1[[#This Row],[MntSweetProducts]]+Table1_1[[#This Row],[MntGoldProds]]</f>
        <v>138</v>
      </c>
      <c r="AC1525">
        <f>Table1_1[[#This Row],[NumWebPurchases]]+Table1_1[[#This Row],[NumCatalogPurchases]]+Table1_1[[#This Row],[NumStorePurchases]]</f>
        <v>7</v>
      </c>
      <c r="AD1525">
        <f>ROUND(IF(Table1_1[[#This Row],[Total_Purchases]]=0,0,(Table1_1[[#This Row],[Total_Spend]]*(Table1_1[[#This Row],[NumWebPurchases]]/Table1_1[[#This Row],[Total_Purchases]]))),2)</f>
        <v>39.43</v>
      </c>
      <c r="AE1525">
        <f>ROUND(IF(Table1_1[[#This Row],[Total_Purchases]]=0,0,(Table1_1[[#This Row],[Total_Spend]]*(Table1_1[[#This Row],[NumStorePurchases]]/Table1_1[[#This Row],[Total_Purchases]]))),2)</f>
        <v>78.86</v>
      </c>
      <c r="AF1525">
        <f>ROUND(IF(Table1_1[[#This Row],[Total_Purchases]]=0,0,(Table1_1[[#This Row],[Total_Spend]]*(Table1_1[[#This Row],[NumCatalogPurchases]]/Table1_1[[#This Row],[Total_Purchases]]))),2)</f>
        <v>19.71</v>
      </c>
      <c r="AG15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5" s="6">
        <f ca="1">YEAR(TODAY())-B1525</f>
        <v>76</v>
      </c>
      <c r="AI15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25" t="s">
        <v>43</v>
      </c>
    </row>
    <row r="1526" spans="1:36" x14ac:dyDescent="0.3">
      <c r="A1526">
        <v>7488</v>
      </c>
      <c r="B1526">
        <v>1963</v>
      </c>
      <c r="C1526" t="s">
        <v>41</v>
      </c>
      <c r="D1526" t="s">
        <v>31</v>
      </c>
      <c r="E1526">
        <v>64191</v>
      </c>
      <c r="F1526">
        <v>0</v>
      </c>
      <c r="G1526">
        <v>1</v>
      </c>
      <c r="H1526" s="2" t="str">
        <f ca="1">TEXT(Table1_1[[#This Row],[Dt_Customer]],"yyyy-mm-dd")</f>
        <v>2013-01-22</v>
      </c>
      <c r="I1526">
        <v>30</v>
      </c>
      <c r="J1526">
        <v>420</v>
      </c>
      <c r="K1526">
        <v>15</v>
      </c>
      <c r="L1526">
        <v>186</v>
      </c>
      <c r="M1526">
        <v>151</v>
      </c>
      <c r="N1526">
        <v>38</v>
      </c>
      <c r="O1526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f>Table1_1[[#This Row],[MntWines]]+Table1_1[[#This Row],[MntFruits]]+Table1_1[[#This Row],[MntMeatProducts]]+Table1_1[[#This Row],[MntFishProducts]]+Table1_1[[#This Row],[MntSweetProducts]]+Table1_1[[#This Row],[MntGoldProds]]</f>
        <v>825</v>
      </c>
      <c r="AC1526">
        <f>Table1_1[[#This Row],[NumWebPurchases]]+Table1_1[[#This Row],[NumCatalogPurchases]]+Table1_1[[#This Row],[NumStorePurchases]]</f>
        <v>21</v>
      </c>
      <c r="AD1526">
        <f>ROUND(IF(Table1_1[[#This Row],[Total_Purchases]]=0,0,(Table1_1[[#This Row],[Total_Spend]]*(Table1_1[[#This Row],[NumWebPurchases]]/Table1_1[[#This Row],[Total_Purchases]]))),2)</f>
        <v>196.43</v>
      </c>
      <c r="AE1526">
        <f>ROUND(IF(Table1_1[[#This Row],[Total_Purchases]]=0,0,(Table1_1[[#This Row],[Total_Spend]]*(Table1_1[[#This Row],[NumStorePurchases]]/Table1_1[[#This Row],[Total_Purchases]]))),2)</f>
        <v>510.71</v>
      </c>
      <c r="AF1526">
        <f>ROUND(IF(Table1_1[[#This Row],[Total_Purchases]]=0,0,(Table1_1[[#This Row],[Total_Spend]]*(Table1_1[[#This Row],[NumCatalogPurchases]]/Table1_1[[#This Row],[Total_Purchases]]))),2)</f>
        <v>117.86</v>
      </c>
      <c r="AG15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6" s="6">
        <f ca="1">YEAR(TODAY())-B1526</f>
        <v>63</v>
      </c>
      <c r="AI15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26" t="s">
        <v>30</v>
      </c>
    </row>
    <row r="1527" spans="1:36" x14ac:dyDescent="0.3">
      <c r="A1527">
        <v>7494</v>
      </c>
      <c r="B1527">
        <v>1950</v>
      </c>
      <c r="C1527" t="s">
        <v>37</v>
      </c>
      <c r="D1527" t="s">
        <v>29</v>
      </c>
      <c r="E1527">
        <v>42873</v>
      </c>
      <c r="F1527">
        <v>1</v>
      </c>
      <c r="G1527">
        <v>1</v>
      </c>
      <c r="H1527" s="2" t="str">
        <f ca="1">TEXT(Table1_1[[#This Row],[Dt_Customer]],"yyyy-mm-dd")</f>
        <v>2013-01-21</v>
      </c>
      <c r="I1527">
        <v>11</v>
      </c>
      <c r="J1527">
        <v>209</v>
      </c>
      <c r="K1527">
        <v>0</v>
      </c>
      <c r="L1527">
        <v>40</v>
      </c>
      <c r="M1527">
        <v>3</v>
      </c>
      <c r="N1527">
        <v>2</v>
      </c>
      <c r="O1527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f>Table1_1[[#This Row],[MntWines]]+Table1_1[[#This Row],[MntFruits]]+Table1_1[[#This Row],[MntMeatProducts]]+Table1_1[[#This Row],[MntFishProducts]]+Table1_1[[#This Row],[MntSweetProducts]]+Table1_1[[#This Row],[MntGoldProds]]</f>
        <v>269</v>
      </c>
      <c r="AC1527">
        <f>Table1_1[[#This Row],[NumWebPurchases]]+Table1_1[[#This Row],[NumCatalogPurchases]]+Table1_1[[#This Row],[NumStorePurchases]]</f>
        <v>11</v>
      </c>
      <c r="AD1527">
        <f>ROUND(IF(Table1_1[[#This Row],[Total_Purchases]]=0,0,(Table1_1[[#This Row],[Total_Spend]]*(Table1_1[[#This Row],[NumWebPurchases]]/Table1_1[[#This Row],[Total_Purchases]]))),2)</f>
        <v>146.72999999999999</v>
      </c>
      <c r="AE1527">
        <f>ROUND(IF(Table1_1[[#This Row],[Total_Purchases]]=0,0,(Table1_1[[#This Row],[Total_Spend]]*(Table1_1[[#This Row],[NumStorePurchases]]/Table1_1[[#This Row],[Total_Purchases]]))),2)</f>
        <v>97.82</v>
      </c>
      <c r="AF1527">
        <f>ROUND(IF(Table1_1[[#This Row],[Total_Purchases]]=0,0,(Table1_1[[#This Row],[Total_Spend]]*(Table1_1[[#This Row],[NumCatalogPurchases]]/Table1_1[[#This Row],[Total_Purchases]]))),2)</f>
        <v>24.45</v>
      </c>
      <c r="AG15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27" s="6">
        <f ca="1">YEAR(TODAY())-B1527</f>
        <v>76</v>
      </c>
      <c r="AI15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27" t="s">
        <v>32</v>
      </c>
    </row>
    <row r="1528" spans="1:36" x14ac:dyDescent="0.3">
      <c r="A1528">
        <v>7495</v>
      </c>
      <c r="B1528">
        <v>1948</v>
      </c>
      <c r="C1528" t="s">
        <v>37</v>
      </c>
      <c r="D1528" t="s">
        <v>33</v>
      </c>
      <c r="E1528">
        <v>56223</v>
      </c>
      <c r="F1528">
        <v>0</v>
      </c>
      <c r="G1528">
        <v>1</v>
      </c>
      <c r="H1528" s="2" t="str">
        <f ca="1">TEXT(Table1_1[[#This Row],[Dt_Customer]],"yyyy-mm-dd")</f>
        <v>2013-12-20</v>
      </c>
      <c r="I1528">
        <v>72</v>
      </c>
      <c r="J1528">
        <v>77</v>
      </c>
      <c r="K1528">
        <v>28</v>
      </c>
      <c r="L1528">
        <v>31</v>
      </c>
      <c r="M1528">
        <v>16</v>
      </c>
      <c r="N1528">
        <v>0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f>Table1_1[[#This Row],[MntWines]]+Table1_1[[#This Row],[MntFruits]]+Table1_1[[#This Row],[MntMeatProducts]]+Table1_1[[#This Row],[MntFishProducts]]+Table1_1[[#This Row],[MntSweetProducts]]+Table1_1[[#This Row],[MntGoldProds]]</f>
        <v>156</v>
      </c>
      <c r="AC1528">
        <f>Table1_1[[#This Row],[NumWebPurchases]]+Table1_1[[#This Row],[NumCatalogPurchases]]+Table1_1[[#This Row],[NumStorePurchases]]</f>
        <v>8</v>
      </c>
      <c r="AD1528">
        <f>ROUND(IF(Table1_1[[#This Row],[Total_Purchases]]=0,0,(Table1_1[[#This Row],[Total_Spend]]*(Table1_1[[#This Row],[NumWebPurchases]]/Table1_1[[#This Row],[Total_Purchases]]))),2)</f>
        <v>39</v>
      </c>
      <c r="AE1528">
        <f>ROUND(IF(Table1_1[[#This Row],[Total_Purchases]]=0,0,(Table1_1[[#This Row],[Total_Spend]]*(Table1_1[[#This Row],[NumStorePurchases]]/Table1_1[[#This Row],[Total_Purchases]]))),2)</f>
        <v>97.5</v>
      </c>
      <c r="AF1528">
        <f>ROUND(IF(Table1_1[[#This Row],[Total_Purchases]]=0,0,(Table1_1[[#This Row],[Total_Spend]]*(Table1_1[[#This Row],[NumCatalogPurchases]]/Table1_1[[#This Row],[Total_Purchases]]))),2)</f>
        <v>19.5</v>
      </c>
      <c r="AG15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8" s="6">
        <f ca="1">YEAR(TODAY())-B1528</f>
        <v>78</v>
      </c>
      <c r="AI15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28" t="s">
        <v>30</v>
      </c>
    </row>
    <row r="1529" spans="1:36" x14ac:dyDescent="0.3">
      <c r="A1529">
        <v>7500</v>
      </c>
      <c r="B1529">
        <v>1967</v>
      </c>
      <c r="C1529" t="s">
        <v>28</v>
      </c>
      <c r="D1529" t="s">
        <v>31</v>
      </c>
      <c r="E1529">
        <v>79146</v>
      </c>
      <c r="F1529">
        <v>1</v>
      </c>
      <c r="G1529">
        <v>1</v>
      </c>
      <c r="H1529" s="2" t="str">
        <f ca="1">TEXT(Table1_1[[#This Row],[Dt_Customer]],"yyyy-mm-dd")</f>
        <v>2014-04-24</v>
      </c>
      <c r="I1529">
        <v>33</v>
      </c>
      <c r="J1529">
        <v>245</v>
      </c>
      <c r="K1529">
        <v>16</v>
      </c>
      <c r="L1529">
        <v>223</v>
      </c>
      <c r="M1529">
        <v>21</v>
      </c>
      <c r="N1529">
        <v>43</v>
      </c>
      <c r="O1529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f>Table1_1[[#This Row],[MntWines]]+Table1_1[[#This Row],[MntFruits]]+Table1_1[[#This Row],[MntMeatProducts]]+Table1_1[[#This Row],[MntFishProducts]]+Table1_1[[#This Row],[MntSweetProducts]]+Table1_1[[#This Row],[MntGoldProds]]</f>
        <v>564</v>
      </c>
      <c r="AC1529">
        <f>Table1_1[[#This Row],[NumWebPurchases]]+Table1_1[[#This Row],[NumCatalogPurchases]]+Table1_1[[#This Row],[NumStorePurchases]]</f>
        <v>17</v>
      </c>
      <c r="AD1529">
        <f>ROUND(IF(Table1_1[[#This Row],[Total_Purchases]]=0,0,(Table1_1[[#This Row],[Total_Spend]]*(Table1_1[[#This Row],[NumWebPurchases]]/Table1_1[[#This Row],[Total_Purchases]]))),2)</f>
        <v>265.41000000000003</v>
      </c>
      <c r="AE1529">
        <f>ROUND(IF(Table1_1[[#This Row],[Total_Purchases]]=0,0,(Table1_1[[#This Row],[Total_Spend]]*(Table1_1[[#This Row],[NumStorePurchases]]/Table1_1[[#This Row],[Total_Purchases]]))),2)</f>
        <v>265.41000000000003</v>
      </c>
      <c r="AF1529">
        <f>ROUND(IF(Table1_1[[#This Row],[Total_Purchases]]=0,0,(Table1_1[[#This Row],[Total_Spend]]*(Table1_1[[#This Row],[NumCatalogPurchases]]/Table1_1[[#This Row],[Total_Purchases]]))),2)</f>
        <v>33.18</v>
      </c>
      <c r="AG15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29" s="6">
        <f ca="1">YEAR(TODAY())-B1529</f>
        <v>59</v>
      </c>
      <c r="AI15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29" t="s">
        <v>30</v>
      </c>
    </row>
    <row r="1530" spans="1:36" x14ac:dyDescent="0.3">
      <c r="A1530">
        <v>7503</v>
      </c>
      <c r="B1530">
        <v>1976</v>
      </c>
      <c r="C1530" t="s">
        <v>28</v>
      </c>
      <c r="D1530" t="s">
        <v>31</v>
      </c>
      <c r="E1530">
        <v>75825</v>
      </c>
      <c r="F1530">
        <v>0</v>
      </c>
      <c r="G1530">
        <v>0</v>
      </c>
      <c r="H1530" s="2" t="str">
        <f ca="1">TEXT(Table1_1[[#This Row],[Dt_Customer]],"yyyy-mm-dd")</f>
        <v>2012-10-12</v>
      </c>
      <c r="I1530">
        <v>40</v>
      </c>
      <c r="J1530">
        <v>1032</v>
      </c>
      <c r="K1530">
        <v>105</v>
      </c>
      <c r="L1530">
        <v>779</v>
      </c>
      <c r="M1530">
        <v>137</v>
      </c>
      <c r="N1530">
        <v>105</v>
      </c>
      <c r="O1530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f>Table1_1[[#This Row],[MntWines]]+Table1_1[[#This Row],[MntFruits]]+Table1_1[[#This Row],[MntMeatProducts]]+Table1_1[[#This Row],[MntFishProducts]]+Table1_1[[#This Row],[MntSweetProducts]]+Table1_1[[#This Row],[MntGoldProds]]</f>
        <v>2209</v>
      </c>
      <c r="AC1530">
        <f>Table1_1[[#This Row],[NumWebPurchases]]+Table1_1[[#This Row],[NumCatalogPurchases]]+Table1_1[[#This Row],[NumStorePurchases]]</f>
        <v>22</v>
      </c>
      <c r="AD1530">
        <f>ROUND(IF(Table1_1[[#This Row],[Total_Purchases]]=0,0,(Table1_1[[#This Row],[Total_Spend]]*(Table1_1[[#This Row],[NumWebPurchases]]/Table1_1[[#This Row],[Total_Purchases]]))),2)</f>
        <v>502.05</v>
      </c>
      <c r="AE1530">
        <f>ROUND(IF(Table1_1[[#This Row],[Total_Purchases]]=0,0,(Table1_1[[#This Row],[Total_Spend]]*(Table1_1[[#This Row],[NumStorePurchases]]/Table1_1[[#This Row],[Total_Purchases]]))),2)</f>
        <v>903.68</v>
      </c>
      <c r="AF1530">
        <f>ROUND(IF(Table1_1[[#This Row],[Total_Purchases]]=0,0,(Table1_1[[#This Row],[Total_Spend]]*(Table1_1[[#This Row],[NumCatalogPurchases]]/Table1_1[[#This Row],[Total_Purchases]]))),2)</f>
        <v>803.27</v>
      </c>
      <c r="AG15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30" s="6">
        <f ca="1">YEAR(TODAY())-B1530</f>
        <v>50</v>
      </c>
      <c r="AI15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30" t="s">
        <v>39</v>
      </c>
    </row>
    <row r="1531" spans="1:36" x14ac:dyDescent="0.3">
      <c r="A1531">
        <v>7505</v>
      </c>
      <c r="B1531">
        <v>1957</v>
      </c>
      <c r="C1531" t="s">
        <v>37</v>
      </c>
      <c r="D1531" t="s">
        <v>33</v>
      </c>
      <c r="E1531">
        <v>44155</v>
      </c>
      <c r="F1531">
        <v>1</v>
      </c>
      <c r="G1531">
        <v>1</v>
      </c>
      <c r="H1531" s="2" t="str">
        <f ca="1">TEXT(Table1_1[[#This Row],[Dt_Customer]],"yyyy-mm-dd")</f>
        <v>2014-01-19</v>
      </c>
      <c r="I1531">
        <v>24</v>
      </c>
      <c r="J1531">
        <v>22</v>
      </c>
      <c r="K1531">
        <v>1</v>
      </c>
      <c r="L1531">
        <v>9</v>
      </c>
      <c r="M1531">
        <v>0</v>
      </c>
      <c r="N1531">
        <v>0</v>
      </c>
      <c r="O1531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531">
        <f>Table1_1[[#This Row],[NumWebPurchases]]+Table1_1[[#This Row],[NumCatalogPurchases]]+Table1_1[[#This Row],[NumStorePurchases]]</f>
        <v>4</v>
      </c>
      <c r="AD1531">
        <f>ROUND(IF(Table1_1[[#This Row],[Total_Purchases]]=0,0,(Table1_1[[#This Row],[Total_Spend]]*(Table1_1[[#This Row],[NumWebPurchases]]/Table1_1[[#This Row],[Total_Purchases]]))),2)</f>
        <v>11.5</v>
      </c>
      <c r="AE1531">
        <f>ROUND(IF(Table1_1[[#This Row],[Total_Purchases]]=0,0,(Table1_1[[#This Row],[Total_Spend]]*(Table1_1[[#This Row],[NumStorePurchases]]/Table1_1[[#This Row],[Total_Purchases]]))),2)</f>
        <v>23</v>
      </c>
      <c r="AF1531">
        <f>ROUND(IF(Table1_1[[#This Row],[Total_Purchases]]=0,0,(Table1_1[[#This Row],[Total_Spend]]*(Table1_1[[#This Row],[NumCatalogPurchases]]/Table1_1[[#This Row],[Total_Purchases]]))),2)</f>
        <v>11.5</v>
      </c>
      <c r="AG15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31" s="6">
        <f ca="1">YEAR(TODAY())-B1531</f>
        <v>69</v>
      </c>
      <c r="AI15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31" t="s">
        <v>30</v>
      </c>
    </row>
    <row r="1532" spans="1:36" x14ac:dyDescent="0.3">
      <c r="A1532">
        <v>7514</v>
      </c>
      <c r="B1532">
        <v>1956</v>
      </c>
      <c r="C1532" t="s">
        <v>38</v>
      </c>
      <c r="D1532" t="s">
        <v>35</v>
      </c>
      <c r="E1532">
        <v>54342</v>
      </c>
      <c r="F1532">
        <v>1</v>
      </c>
      <c r="G1532">
        <v>1</v>
      </c>
      <c r="H1532" s="2" t="str">
        <f ca="1">TEXT(Table1_1[[#This Row],[Dt_Customer]],"yyyy-mm-dd")</f>
        <v>2013-07-03</v>
      </c>
      <c r="I1532">
        <v>74</v>
      </c>
      <c r="J1532">
        <v>84</v>
      </c>
      <c r="K1532">
        <v>10</v>
      </c>
      <c r="L1532">
        <v>34</v>
      </c>
      <c r="M1532">
        <v>11</v>
      </c>
      <c r="N1532">
        <v>10</v>
      </c>
      <c r="O153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f>Table1_1[[#This Row],[MntWines]]+Table1_1[[#This Row],[MntFruits]]+Table1_1[[#This Row],[MntMeatProducts]]+Table1_1[[#This Row],[MntFishProducts]]+Table1_1[[#This Row],[MntSweetProducts]]+Table1_1[[#This Row],[MntGoldProds]]</f>
        <v>177</v>
      </c>
      <c r="AC1532">
        <f>Table1_1[[#This Row],[NumWebPurchases]]+Table1_1[[#This Row],[NumCatalogPurchases]]+Table1_1[[#This Row],[NumStorePurchases]]</f>
        <v>8</v>
      </c>
      <c r="AD1532">
        <f>ROUND(IF(Table1_1[[#This Row],[Total_Purchases]]=0,0,(Table1_1[[#This Row],[Total_Spend]]*(Table1_1[[#This Row],[NumWebPurchases]]/Table1_1[[#This Row],[Total_Purchases]]))),2)</f>
        <v>66.38</v>
      </c>
      <c r="AE1532">
        <f>ROUND(IF(Table1_1[[#This Row],[Total_Purchases]]=0,0,(Table1_1[[#This Row],[Total_Spend]]*(Table1_1[[#This Row],[NumStorePurchases]]/Table1_1[[#This Row],[Total_Purchases]]))),2)</f>
        <v>88.5</v>
      </c>
      <c r="AF1532">
        <f>ROUND(IF(Table1_1[[#This Row],[Total_Purchases]]=0,0,(Table1_1[[#This Row],[Total_Spend]]*(Table1_1[[#This Row],[NumCatalogPurchases]]/Table1_1[[#This Row],[Total_Purchases]]))),2)</f>
        <v>22.13</v>
      </c>
      <c r="AG15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32" s="6">
        <f ca="1">YEAR(TODAY())-B1532</f>
        <v>70</v>
      </c>
      <c r="AI15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32" t="s">
        <v>36</v>
      </c>
    </row>
    <row r="1533" spans="1:36" x14ac:dyDescent="0.3">
      <c r="A1533">
        <v>7516</v>
      </c>
      <c r="B1533">
        <v>1983</v>
      </c>
      <c r="C1533" t="s">
        <v>28</v>
      </c>
      <c r="D1533" t="s">
        <v>33</v>
      </c>
      <c r="E1533">
        <v>30096</v>
      </c>
      <c r="F1533">
        <v>1</v>
      </c>
      <c r="G1533">
        <v>0</v>
      </c>
      <c r="H1533" s="2" t="str">
        <f ca="1">TEXT(Table1_1[[#This Row],[Dt_Customer]],"yyyy-mm-dd")</f>
        <v>2014-05-22</v>
      </c>
      <c r="I1533">
        <v>30</v>
      </c>
      <c r="J1533">
        <v>5</v>
      </c>
      <c r="K1533">
        <v>3</v>
      </c>
      <c r="L1533">
        <v>11</v>
      </c>
      <c r="M1533">
        <v>12</v>
      </c>
      <c r="N1533">
        <v>5</v>
      </c>
      <c r="O1533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1533">
        <f>Table1_1[[#This Row],[NumWebPurchases]]+Table1_1[[#This Row],[NumCatalogPurchases]]+Table1_1[[#This Row],[NumStorePurchases]]</f>
        <v>5</v>
      </c>
      <c r="AD1533">
        <f>ROUND(IF(Table1_1[[#This Row],[Total_Purchases]]=0,0,(Table1_1[[#This Row],[Total_Spend]]*(Table1_1[[#This Row],[NumWebPurchases]]/Table1_1[[#This Row],[Total_Purchases]]))),2)</f>
        <v>18</v>
      </c>
      <c r="AE1533">
        <f>ROUND(IF(Table1_1[[#This Row],[Total_Purchases]]=0,0,(Table1_1[[#This Row],[Total_Spend]]*(Table1_1[[#This Row],[NumStorePurchases]]/Table1_1[[#This Row],[Total_Purchases]]))),2)</f>
        <v>27</v>
      </c>
      <c r="AF1533">
        <f>ROUND(IF(Table1_1[[#This Row],[Total_Purchases]]=0,0,(Table1_1[[#This Row],[Total_Spend]]*(Table1_1[[#This Row],[NumCatalogPurchases]]/Table1_1[[#This Row],[Total_Purchases]]))),2)</f>
        <v>0</v>
      </c>
      <c r="AG15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33" s="6">
        <f ca="1">YEAR(TODAY())-B1533</f>
        <v>43</v>
      </c>
      <c r="AI15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33" t="s">
        <v>39</v>
      </c>
    </row>
    <row r="1534" spans="1:36" x14ac:dyDescent="0.3">
      <c r="A1534">
        <v>7521</v>
      </c>
      <c r="B1534">
        <v>1952</v>
      </c>
      <c r="C1534" t="s">
        <v>28</v>
      </c>
      <c r="D1534" t="s">
        <v>35</v>
      </c>
      <c r="E1534">
        <v>83844</v>
      </c>
      <c r="F1534">
        <v>0</v>
      </c>
      <c r="G1534">
        <v>0</v>
      </c>
      <c r="H1534" s="2" t="str">
        <f ca="1">TEXT(Table1_1[[#This Row],[Dt_Customer]],"yyyy-mm-dd")</f>
        <v>2013-05-12</v>
      </c>
      <c r="I1534">
        <v>57</v>
      </c>
      <c r="J1534">
        <v>901</v>
      </c>
      <c r="K1534">
        <v>31</v>
      </c>
      <c r="L1534">
        <v>345</v>
      </c>
      <c r="M1534">
        <v>75</v>
      </c>
      <c r="N1534">
        <v>31</v>
      </c>
      <c r="O1534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f>Table1_1[[#This Row],[MntWines]]+Table1_1[[#This Row],[MntFruits]]+Table1_1[[#This Row],[MntMeatProducts]]+Table1_1[[#This Row],[MntFishProducts]]+Table1_1[[#This Row],[MntSweetProducts]]+Table1_1[[#This Row],[MntGoldProds]]</f>
        <v>1574</v>
      </c>
      <c r="AC1534">
        <f>Table1_1[[#This Row],[NumWebPurchases]]+Table1_1[[#This Row],[NumCatalogPurchases]]+Table1_1[[#This Row],[NumStorePurchases]]</f>
        <v>19</v>
      </c>
      <c r="AD1534">
        <f>ROUND(IF(Table1_1[[#This Row],[Total_Purchases]]=0,0,(Table1_1[[#This Row],[Total_Spend]]*(Table1_1[[#This Row],[NumWebPurchases]]/Table1_1[[#This Row],[Total_Purchases]]))),2)</f>
        <v>331.37</v>
      </c>
      <c r="AE1534">
        <f>ROUND(IF(Table1_1[[#This Row],[Total_Purchases]]=0,0,(Table1_1[[#This Row],[Total_Spend]]*(Table1_1[[#This Row],[NumStorePurchases]]/Table1_1[[#This Row],[Total_Purchases]]))),2)</f>
        <v>911.26</v>
      </c>
      <c r="AF1534">
        <f>ROUND(IF(Table1_1[[#This Row],[Total_Purchases]]=0,0,(Table1_1[[#This Row],[Total_Spend]]*(Table1_1[[#This Row],[NumCatalogPurchases]]/Table1_1[[#This Row],[Total_Purchases]]))),2)</f>
        <v>331.37</v>
      </c>
      <c r="AG15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34" s="6">
        <f ca="1">YEAR(TODAY())-B1534</f>
        <v>74</v>
      </c>
      <c r="AI15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34" t="s">
        <v>32</v>
      </c>
    </row>
    <row r="1535" spans="1:36" x14ac:dyDescent="0.3">
      <c r="A1535">
        <v>7527</v>
      </c>
      <c r="B1535">
        <v>1968</v>
      </c>
      <c r="C1535" t="s">
        <v>41</v>
      </c>
      <c r="D1535" t="s">
        <v>29</v>
      </c>
      <c r="E1535">
        <v>23748</v>
      </c>
      <c r="F1535">
        <v>1</v>
      </c>
      <c r="G1535">
        <v>0</v>
      </c>
      <c r="H1535" s="2" t="str">
        <f ca="1">TEXT(Table1_1[[#This Row],[Dt_Customer]],"yyyy-mm-dd")</f>
        <v>2012-11-21</v>
      </c>
      <c r="I1535">
        <v>97</v>
      </c>
      <c r="J1535">
        <v>6</v>
      </c>
      <c r="K1535">
        <v>6</v>
      </c>
      <c r="L1535">
        <v>29</v>
      </c>
      <c r="M1535">
        <v>12</v>
      </c>
      <c r="N1535">
        <v>15</v>
      </c>
      <c r="O1535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1535">
        <f>Table1_1[[#This Row],[NumWebPurchases]]+Table1_1[[#This Row],[NumCatalogPurchases]]+Table1_1[[#This Row],[NumStorePurchases]]</f>
        <v>6</v>
      </c>
      <c r="AD1535">
        <f>ROUND(IF(Table1_1[[#This Row],[Total_Purchases]]=0,0,(Table1_1[[#This Row],[Total_Spend]]*(Table1_1[[#This Row],[NumWebPurchases]]/Table1_1[[#This Row],[Total_Purchases]]))),2)</f>
        <v>25.33</v>
      </c>
      <c r="AE1535">
        <f>ROUND(IF(Table1_1[[#This Row],[Total_Purchases]]=0,0,(Table1_1[[#This Row],[Total_Spend]]*(Table1_1[[#This Row],[NumStorePurchases]]/Table1_1[[#This Row],[Total_Purchases]]))),2)</f>
        <v>38</v>
      </c>
      <c r="AF1535">
        <f>ROUND(IF(Table1_1[[#This Row],[Total_Purchases]]=0,0,(Table1_1[[#This Row],[Total_Spend]]*(Table1_1[[#This Row],[NumCatalogPurchases]]/Table1_1[[#This Row],[Total_Purchases]]))),2)</f>
        <v>12.67</v>
      </c>
      <c r="AG15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35" s="6">
        <f ca="1">YEAR(TODAY())-B1535</f>
        <v>58</v>
      </c>
      <c r="AI15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35" t="s">
        <v>30</v>
      </c>
    </row>
    <row r="1536" spans="1:36" x14ac:dyDescent="0.3">
      <c r="A1536">
        <v>7530</v>
      </c>
      <c r="B1536">
        <v>1950</v>
      </c>
      <c r="C1536" t="s">
        <v>37</v>
      </c>
      <c r="D1536" t="s">
        <v>42</v>
      </c>
      <c r="E1536">
        <v>56551</v>
      </c>
      <c r="F1536">
        <v>1</v>
      </c>
      <c r="G1536">
        <v>1</v>
      </c>
      <c r="H1536" s="2" t="str">
        <f ca="1">TEXT(Table1_1[[#This Row],[Dt_Customer]],"yyyy-mm-dd")</f>
        <v>2014-05-07</v>
      </c>
      <c r="I1536">
        <v>48</v>
      </c>
      <c r="J1536">
        <v>67</v>
      </c>
      <c r="K1536">
        <v>4</v>
      </c>
      <c r="L1536">
        <v>32</v>
      </c>
      <c r="M1536">
        <v>17</v>
      </c>
      <c r="N1536">
        <v>2</v>
      </c>
      <c r="O1536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f>Table1_1[[#This Row],[MntWines]]+Table1_1[[#This Row],[MntFruits]]+Table1_1[[#This Row],[MntMeatProducts]]+Table1_1[[#This Row],[MntFishProducts]]+Table1_1[[#This Row],[MntSweetProducts]]+Table1_1[[#This Row],[MntGoldProds]]</f>
        <v>138</v>
      </c>
      <c r="AC1536">
        <f>Table1_1[[#This Row],[NumWebPurchases]]+Table1_1[[#This Row],[NumCatalogPurchases]]+Table1_1[[#This Row],[NumStorePurchases]]</f>
        <v>7</v>
      </c>
      <c r="AD1536">
        <f>ROUND(IF(Table1_1[[#This Row],[Total_Purchases]]=0,0,(Table1_1[[#This Row],[Total_Spend]]*(Table1_1[[#This Row],[NumWebPurchases]]/Table1_1[[#This Row],[Total_Purchases]]))),2)</f>
        <v>39.43</v>
      </c>
      <c r="AE1536">
        <f>ROUND(IF(Table1_1[[#This Row],[Total_Purchases]]=0,0,(Table1_1[[#This Row],[Total_Spend]]*(Table1_1[[#This Row],[NumStorePurchases]]/Table1_1[[#This Row],[Total_Purchases]]))),2)</f>
        <v>78.86</v>
      </c>
      <c r="AF1536">
        <f>ROUND(IF(Table1_1[[#This Row],[Total_Purchases]]=0,0,(Table1_1[[#This Row],[Total_Spend]]*(Table1_1[[#This Row],[NumCatalogPurchases]]/Table1_1[[#This Row],[Total_Purchases]]))),2)</f>
        <v>19.71</v>
      </c>
      <c r="AG15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36" s="6">
        <f ca="1">YEAR(TODAY())-B1536</f>
        <v>76</v>
      </c>
      <c r="AI15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36" t="s">
        <v>30</v>
      </c>
    </row>
    <row r="1537" spans="1:36" x14ac:dyDescent="0.3">
      <c r="A1537">
        <v>7532</v>
      </c>
      <c r="B1537">
        <v>1980</v>
      </c>
      <c r="C1537" t="s">
        <v>28</v>
      </c>
      <c r="D1537" t="s">
        <v>33</v>
      </c>
      <c r="E1537">
        <v>43586</v>
      </c>
      <c r="F1537">
        <v>0</v>
      </c>
      <c r="G1537">
        <v>1</v>
      </c>
      <c r="H1537" s="2" t="str">
        <f ca="1">TEXT(Table1_1[[#This Row],[Dt_Customer]],"yyyy-mm-dd")</f>
        <v>2012-08-30</v>
      </c>
      <c r="I1537">
        <v>26</v>
      </c>
      <c r="J1537">
        <v>99</v>
      </c>
      <c r="K1537">
        <v>2</v>
      </c>
      <c r="L1537">
        <v>11</v>
      </c>
      <c r="M1537">
        <v>4</v>
      </c>
      <c r="N1537">
        <v>0</v>
      </c>
      <c r="O1537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f>Table1_1[[#This Row],[MntWines]]+Table1_1[[#This Row],[MntFruits]]+Table1_1[[#This Row],[MntMeatProducts]]+Table1_1[[#This Row],[MntFishProducts]]+Table1_1[[#This Row],[MntSweetProducts]]+Table1_1[[#This Row],[MntGoldProds]]</f>
        <v>132</v>
      </c>
      <c r="AC1537">
        <f>Table1_1[[#This Row],[NumWebPurchases]]+Table1_1[[#This Row],[NumCatalogPurchases]]+Table1_1[[#This Row],[NumStorePurchases]]</f>
        <v>7</v>
      </c>
      <c r="AD1537">
        <f>ROUND(IF(Table1_1[[#This Row],[Total_Purchases]]=0,0,(Table1_1[[#This Row],[Total_Spend]]*(Table1_1[[#This Row],[NumWebPurchases]]/Table1_1[[#This Row],[Total_Purchases]]))),2)</f>
        <v>56.57</v>
      </c>
      <c r="AE1537">
        <f>ROUND(IF(Table1_1[[#This Row],[Total_Purchases]]=0,0,(Table1_1[[#This Row],[Total_Spend]]*(Table1_1[[#This Row],[NumStorePurchases]]/Table1_1[[#This Row],[Total_Purchases]]))),2)</f>
        <v>75.430000000000007</v>
      </c>
      <c r="AF1537">
        <f>ROUND(IF(Table1_1[[#This Row],[Total_Purchases]]=0,0,(Table1_1[[#This Row],[Total_Spend]]*(Table1_1[[#This Row],[NumCatalogPurchases]]/Table1_1[[#This Row],[Total_Purchases]]))),2)</f>
        <v>0</v>
      </c>
      <c r="AG15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37" s="6">
        <f ca="1">YEAR(TODAY())-B1537</f>
        <v>46</v>
      </c>
      <c r="AI15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37" t="s">
        <v>39</v>
      </c>
    </row>
    <row r="1538" spans="1:36" x14ac:dyDescent="0.3">
      <c r="A1538">
        <v>7533</v>
      </c>
      <c r="B1538">
        <v>1964</v>
      </c>
      <c r="C1538" t="s">
        <v>28</v>
      </c>
      <c r="D1538" t="s">
        <v>33</v>
      </c>
      <c r="E1538">
        <v>49096</v>
      </c>
      <c r="F1538">
        <v>1</v>
      </c>
      <c r="G1538">
        <v>1</v>
      </c>
      <c r="H1538" s="2" t="str">
        <f ca="1">TEXT(Table1_1[[#This Row],[Dt_Customer]],"yyyy-mm-dd")</f>
        <v>2013-09-24</v>
      </c>
      <c r="I1538">
        <v>15</v>
      </c>
      <c r="J1538">
        <v>144</v>
      </c>
      <c r="K1538">
        <v>1</v>
      </c>
      <c r="L1538">
        <v>32</v>
      </c>
      <c r="M1538">
        <v>2</v>
      </c>
      <c r="N1538">
        <v>1</v>
      </c>
      <c r="O1538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f>Table1_1[[#This Row],[MntWines]]+Table1_1[[#This Row],[MntFruits]]+Table1_1[[#This Row],[MntMeatProducts]]+Table1_1[[#This Row],[MntFishProducts]]+Table1_1[[#This Row],[MntSweetProducts]]+Table1_1[[#This Row],[MntGoldProds]]</f>
        <v>187</v>
      </c>
      <c r="AC1538">
        <f>Table1_1[[#This Row],[NumWebPurchases]]+Table1_1[[#This Row],[NumCatalogPurchases]]+Table1_1[[#This Row],[NumStorePurchases]]</f>
        <v>9</v>
      </c>
      <c r="AD1538">
        <f>ROUND(IF(Table1_1[[#This Row],[Total_Purchases]]=0,0,(Table1_1[[#This Row],[Total_Spend]]*(Table1_1[[#This Row],[NumWebPurchases]]/Table1_1[[#This Row],[Total_Purchases]]))),2)</f>
        <v>83.11</v>
      </c>
      <c r="AE1538">
        <f>ROUND(IF(Table1_1[[#This Row],[Total_Purchases]]=0,0,(Table1_1[[#This Row],[Total_Spend]]*(Table1_1[[#This Row],[NumStorePurchases]]/Table1_1[[#This Row],[Total_Purchases]]))),2)</f>
        <v>83.11</v>
      </c>
      <c r="AF1538">
        <f>ROUND(IF(Table1_1[[#This Row],[Total_Purchases]]=0,0,(Table1_1[[#This Row],[Total_Spend]]*(Table1_1[[#This Row],[NumCatalogPurchases]]/Table1_1[[#This Row],[Total_Purchases]]))),2)</f>
        <v>20.78</v>
      </c>
      <c r="AG15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38" s="6">
        <f ca="1">YEAR(TODAY())-B1538</f>
        <v>62</v>
      </c>
      <c r="AI15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38" t="s">
        <v>32</v>
      </c>
    </row>
    <row r="1539" spans="1:36" x14ac:dyDescent="0.3">
      <c r="A1539">
        <v>7540</v>
      </c>
      <c r="B1539">
        <v>1952</v>
      </c>
      <c r="C1539" t="s">
        <v>28</v>
      </c>
      <c r="D1539" t="s">
        <v>33</v>
      </c>
      <c r="E1539">
        <v>50300</v>
      </c>
      <c r="F1539">
        <v>0</v>
      </c>
      <c r="G1539">
        <v>1</v>
      </c>
      <c r="H1539" s="2" t="str">
        <f ca="1">TEXT(Table1_1[[#This Row],[Dt_Customer]],"yyyy-mm-dd")</f>
        <v>2014-05-25</v>
      </c>
      <c r="I1539">
        <v>52</v>
      </c>
      <c r="J1539">
        <v>143</v>
      </c>
      <c r="K1539">
        <v>15</v>
      </c>
      <c r="L1539">
        <v>60</v>
      </c>
      <c r="M1539">
        <v>24</v>
      </c>
      <c r="N1539">
        <v>23</v>
      </c>
      <c r="O1539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>Table1_1[[#This Row],[MntWines]]+Table1_1[[#This Row],[MntFruits]]+Table1_1[[#This Row],[MntMeatProducts]]+Table1_1[[#This Row],[MntFishProducts]]+Table1_1[[#This Row],[MntSweetProducts]]+Table1_1[[#This Row],[MntGoldProds]]</f>
        <v>270</v>
      </c>
      <c r="AC1539">
        <f>Table1_1[[#This Row],[NumWebPurchases]]+Table1_1[[#This Row],[NumCatalogPurchases]]+Table1_1[[#This Row],[NumStorePurchases]]</f>
        <v>11</v>
      </c>
      <c r="AD1539">
        <f>ROUND(IF(Table1_1[[#This Row],[Total_Purchases]]=0,0,(Table1_1[[#This Row],[Total_Spend]]*(Table1_1[[#This Row],[NumWebPurchases]]/Table1_1[[#This Row],[Total_Purchases]]))),2)</f>
        <v>49.09</v>
      </c>
      <c r="AE1539">
        <f>ROUND(IF(Table1_1[[#This Row],[Total_Purchases]]=0,0,(Table1_1[[#This Row],[Total_Spend]]*(Table1_1[[#This Row],[NumStorePurchases]]/Table1_1[[#This Row],[Total_Purchases]]))),2)</f>
        <v>196.36</v>
      </c>
      <c r="AF1539">
        <f>ROUND(IF(Table1_1[[#This Row],[Total_Purchases]]=0,0,(Table1_1[[#This Row],[Total_Spend]]*(Table1_1[[#This Row],[NumCatalogPurchases]]/Table1_1[[#This Row],[Total_Purchases]]))),2)</f>
        <v>24.55</v>
      </c>
      <c r="AG15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39" s="6">
        <f ca="1">YEAR(TODAY())-B1539</f>
        <v>74</v>
      </c>
      <c r="AI15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39" t="s">
        <v>30</v>
      </c>
    </row>
    <row r="1540" spans="1:36" x14ac:dyDescent="0.3">
      <c r="A1540">
        <v>7573</v>
      </c>
      <c r="B1540">
        <v>1978</v>
      </c>
      <c r="C1540" t="s">
        <v>37</v>
      </c>
      <c r="D1540" t="s">
        <v>31</v>
      </c>
      <c r="E1540">
        <v>31626</v>
      </c>
      <c r="F1540">
        <v>1</v>
      </c>
      <c r="G1540">
        <v>0</v>
      </c>
      <c r="H1540" s="2" t="str">
        <f ca="1">TEXT(Table1_1[[#This Row],[Dt_Customer]],"yyyy-mm-dd")</f>
        <v>2013-05-10</v>
      </c>
      <c r="I1540">
        <v>12</v>
      </c>
      <c r="J1540">
        <v>39</v>
      </c>
      <c r="K1540">
        <v>1</v>
      </c>
      <c r="L1540">
        <v>9</v>
      </c>
      <c r="M1540">
        <v>2</v>
      </c>
      <c r="N1540">
        <v>1</v>
      </c>
      <c r="O1540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f>Table1_1[[#This Row],[MntWines]]+Table1_1[[#This Row],[MntFruits]]+Table1_1[[#This Row],[MntMeatProducts]]+Table1_1[[#This Row],[MntFishProducts]]+Table1_1[[#This Row],[MntSweetProducts]]+Table1_1[[#This Row],[MntGoldProds]]</f>
        <v>86</v>
      </c>
      <c r="AC1540">
        <f>Table1_1[[#This Row],[NumWebPurchases]]+Table1_1[[#This Row],[NumCatalogPurchases]]+Table1_1[[#This Row],[NumStorePurchases]]</f>
        <v>5</v>
      </c>
      <c r="AD1540">
        <f>ROUND(IF(Table1_1[[#This Row],[Total_Purchases]]=0,0,(Table1_1[[#This Row],[Total_Spend]]*(Table1_1[[#This Row],[NumWebPurchases]]/Table1_1[[#This Row],[Total_Purchases]]))),2)</f>
        <v>34.4</v>
      </c>
      <c r="AE1540">
        <f>ROUND(IF(Table1_1[[#This Row],[Total_Purchases]]=0,0,(Table1_1[[#This Row],[Total_Spend]]*(Table1_1[[#This Row],[NumStorePurchases]]/Table1_1[[#This Row],[Total_Purchases]]))),2)</f>
        <v>34.4</v>
      </c>
      <c r="AF1540">
        <f>ROUND(IF(Table1_1[[#This Row],[Total_Purchases]]=0,0,(Table1_1[[#This Row],[Total_Spend]]*(Table1_1[[#This Row],[NumCatalogPurchases]]/Table1_1[[#This Row],[Total_Purchases]]))),2)</f>
        <v>17.2</v>
      </c>
      <c r="AG15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0" s="6">
        <f ca="1">YEAR(TODAY())-B1540</f>
        <v>48</v>
      </c>
      <c r="AI15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0" t="s">
        <v>39</v>
      </c>
    </row>
    <row r="1541" spans="1:36" x14ac:dyDescent="0.3">
      <c r="A1541">
        <v>7574</v>
      </c>
      <c r="B1541">
        <v>1979</v>
      </c>
      <c r="C1541" t="s">
        <v>37</v>
      </c>
      <c r="D1541" t="s">
        <v>35</v>
      </c>
      <c r="E1541">
        <v>27922</v>
      </c>
      <c r="F1541">
        <v>1</v>
      </c>
      <c r="G1541">
        <v>0</v>
      </c>
      <c r="H1541" s="2" t="str">
        <f ca="1">TEXT(Table1_1[[#This Row],[Dt_Customer]],"yyyy-mm-dd")</f>
        <v>2014-05-10</v>
      </c>
      <c r="I1541">
        <v>80</v>
      </c>
      <c r="J1541">
        <v>11</v>
      </c>
      <c r="K1541">
        <v>0</v>
      </c>
      <c r="L1541">
        <v>13</v>
      </c>
      <c r="M1541">
        <v>2</v>
      </c>
      <c r="N1541">
        <v>4</v>
      </c>
      <c r="O1541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1541">
        <f>Table1_1[[#This Row],[NumWebPurchases]]+Table1_1[[#This Row],[NumCatalogPurchases]]+Table1_1[[#This Row],[NumStorePurchases]]</f>
        <v>5</v>
      </c>
      <c r="AD1541">
        <f>ROUND(IF(Table1_1[[#This Row],[Total_Purchases]]=0,0,(Table1_1[[#This Row],[Total_Spend]]*(Table1_1[[#This Row],[NumWebPurchases]]/Table1_1[[#This Row],[Total_Purchases]]))),2)</f>
        <v>16.399999999999999</v>
      </c>
      <c r="AE1541">
        <f>ROUND(IF(Table1_1[[#This Row],[Total_Purchases]]=0,0,(Table1_1[[#This Row],[Total_Spend]]*(Table1_1[[#This Row],[NumStorePurchases]]/Table1_1[[#This Row],[Total_Purchases]]))),2)</f>
        <v>24.6</v>
      </c>
      <c r="AF1541">
        <f>ROUND(IF(Table1_1[[#This Row],[Total_Purchases]]=0,0,(Table1_1[[#This Row],[Total_Spend]]*(Table1_1[[#This Row],[NumCatalogPurchases]]/Table1_1[[#This Row],[Total_Purchases]]))),2)</f>
        <v>0</v>
      </c>
      <c r="AG15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1" s="6">
        <f ca="1">YEAR(TODAY())-B1541</f>
        <v>47</v>
      </c>
      <c r="AI15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1" t="s">
        <v>43</v>
      </c>
    </row>
    <row r="1542" spans="1:36" x14ac:dyDescent="0.3">
      <c r="A1542">
        <v>7592</v>
      </c>
      <c r="B1542">
        <v>1946</v>
      </c>
      <c r="C1542" t="s">
        <v>37</v>
      </c>
      <c r="D1542" t="s">
        <v>33</v>
      </c>
      <c r="E1542">
        <v>51012</v>
      </c>
      <c r="F1542">
        <v>0</v>
      </c>
      <c r="G1542">
        <v>0</v>
      </c>
      <c r="H1542" s="2" t="str">
        <f ca="1">TEXT(Table1_1[[#This Row],[Dt_Customer]],"yyyy-mm-dd")</f>
        <v>2013-04-18</v>
      </c>
      <c r="I1542">
        <v>86</v>
      </c>
      <c r="J1542">
        <v>102</v>
      </c>
      <c r="K1542">
        <v>9</v>
      </c>
      <c r="L1542">
        <v>63</v>
      </c>
      <c r="M1542">
        <v>2</v>
      </c>
      <c r="N1542">
        <v>9</v>
      </c>
      <c r="O154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>Table1_1[[#This Row],[MntWines]]+Table1_1[[#This Row],[MntFruits]]+Table1_1[[#This Row],[MntMeatProducts]]+Table1_1[[#This Row],[MntFishProducts]]+Table1_1[[#This Row],[MntSweetProducts]]+Table1_1[[#This Row],[MntGoldProds]]</f>
        <v>209</v>
      </c>
      <c r="AC1542">
        <f>Table1_1[[#This Row],[NumWebPurchases]]+Table1_1[[#This Row],[NumCatalogPurchases]]+Table1_1[[#This Row],[NumStorePurchases]]</f>
        <v>9</v>
      </c>
      <c r="AD1542">
        <f>ROUND(IF(Table1_1[[#This Row],[Total_Purchases]]=0,0,(Table1_1[[#This Row],[Total_Spend]]*(Table1_1[[#This Row],[NumWebPurchases]]/Table1_1[[#This Row],[Total_Purchases]]))),2)</f>
        <v>92.89</v>
      </c>
      <c r="AE1542">
        <f>ROUND(IF(Table1_1[[#This Row],[Total_Purchases]]=0,0,(Table1_1[[#This Row],[Total_Spend]]*(Table1_1[[#This Row],[NumStorePurchases]]/Table1_1[[#This Row],[Total_Purchases]]))),2)</f>
        <v>92.89</v>
      </c>
      <c r="AF1542">
        <f>ROUND(IF(Table1_1[[#This Row],[Total_Purchases]]=0,0,(Table1_1[[#This Row],[Total_Spend]]*(Table1_1[[#This Row],[NumCatalogPurchases]]/Table1_1[[#This Row],[Total_Purchases]]))),2)</f>
        <v>23.22</v>
      </c>
      <c r="AG15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42" s="6">
        <f ca="1">YEAR(TODAY())-B1542</f>
        <v>80</v>
      </c>
      <c r="AI15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42" t="s">
        <v>30</v>
      </c>
    </row>
    <row r="1543" spans="1:36" x14ac:dyDescent="0.3">
      <c r="A1543">
        <v>7600</v>
      </c>
      <c r="B1543">
        <v>1992</v>
      </c>
      <c r="C1543" t="s">
        <v>44</v>
      </c>
      <c r="D1543" t="s">
        <v>31</v>
      </c>
      <c r="E1543">
        <v>15253</v>
      </c>
      <c r="F1543">
        <v>1</v>
      </c>
      <c r="G1543">
        <v>0</v>
      </c>
      <c r="H1543" s="2" t="str">
        <f ca="1">TEXT(Table1_1[[#This Row],[Dt_Customer]],"yyyy-mm-dd")</f>
        <v>2013-10-28</v>
      </c>
      <c r="I1543">
        <v>13</v>
      </c>
      <c r="J1543">
        <v>1</v>
      </c>
      <c r="K1543">
        <v>3</v>
      </c>
      <c r="L1543">
        <v>3</v>
      </c>
      <c r="M1543">
        <v>8</v>
      </c>
      <c r="N1543">
        <v>1</v>
      </c>
      <c r="O1543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1543">
        <f>Table1_1[[#This Row],[NumWebPurchases]]+Table1_1[[#This Row],[NumCatalogPurchases]]+Table1_1[[#This Row],[NumStorePurchases]]</f>
        <v>4</v>
      </c>
      <c r="AD1543">
        <f>ROUND(IF(Table1_1[[#This Row],[Total_Purchases]]=0,0,(Table1_1[[#This Row],[Total_Spend]]*(Table1_1[[#This Row],[NumWebPurchases]]/Table1_1[[#This Row],[Total_Purchases]]))),2)</f>
        <v>7.25</v>
      </c>
      <c r="AE1543">
        <f>ROUND(IF(Table1_1[[#This Row],[Total_Purchases]]=0,0,(Table1_1[[#This Row],[Total_Spend]]*(Table1_1[[#This Row],[NumStorePurchases]]/Table1_1[[#This Row],[Total_Purchases]]))),2)</f>
        <v>21.75</v>
      </c>
      <c r="AF1543">
        <f>ROUND(IF(Table1_1[[#This Row],[Total_Purchases]]=0,0,(Table1_1[[#This Row],[Total_Spend]]*(Table1_1[[#This Row],[NumCatalogPurchases]]/Table1_1[[#This Row],[Total_Purchases]]))),2)</f>
        <v>0</v>
      </c>
      <c r="AG15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3" s="6">
        <f ca="1">YEAR(TODAY())-B1543</f>
        <v>34</v>
      </c>
      <c r="AI15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43" t="s">
        <v>32</v>
      </c>
    </row>
    <row r="1544" spans="1:36" x14ac:dyDescent="0.3">
      <c r="A1544">
        <v>7610</v>
      </c>
      <c r="B1544">
        <v>1983</v>
      </c>
      <c r="C1544" t="s">
        <v>28</v>
      </c>
      <c r="D1544" t="s">
        <v>35</v>
      </c>
      <c r="E1544">
        <v>37292</v>
      </c>
      <c r="F1544">
        <v>1</v>
      </c>
      <c r="G1544">
        <v>0</v>
      </c>
      <c r="H1544" s="2" t="str">
        <f ca="1">TEXT(Table1_1[[#This Row],[Dt_Customer]],"yyyy-mm-dd")</f>
        <v>2013-04-18</v>
      </c>
      <c r="I1544">
        <v>32</v>
      </c>
      <c r="J1544">
        <v>275</v>
      </c>
      <c r="K1544">
        <v>0</v>
      </c>
      <c r="L1544">
        <v>86</v>
      </c>
      <c r="M1544">
        <v>10</v>
      </c>
      <c r="N1544">
        <v>23</v>
      </c>
      <c r="O1544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f>Table1_1[[#This Row],[MntWines]]+Table1_1[[#This Row],[MntFruits]]+Table1_1[[#This Row],[MntMeatProducts]]+Table1_1[[#This Row],[MntFishProducts]]+Table1_1[[#This Row],[MntSweetProducts]]+Table1_1[[#This Row],[MntGoldProds]]</f>
        <v>460</v>
      </c>
      <c r="AC1544">
        <f>Table1_1[[#This Row],[NumWebPurchases]]+Table1_1[[#This Row],[NumCatalogPurchases]]+Table1_1[[#This Row],[NumStorePurchases]]</f>
        <v>14</v>
      </c>
      <c r="AD1544">
        <f>ROUND(IF(Table1_1[[#This Row],[Total_Purchases]]=0,0,(Table1_1[[#This Row],[Total_Spend]]*(Table1_1[[#This Row],[NumWebPurchases]]/Table1_1[[#This Row],[Total_Purchases]]))),2)</f>
        <v>197.14</v>
      </c>
      <c r="AE1544">
        <f>ROUND(IF(Table1_1[[#This Row],[Total_Purchases]]=0,0,(Table1_1[[#This Row],[Total_Spend]]*(Table1_1[[#This Row],[NumStorePurchases]]/Table1_1[[#This Row],[Total_Purchases]]))),2)</f>
        <v>164.29</v>
      </c>
      <c r="AF1544">
        <f>ROUND(IF(Table1_1[[#This Row],[Total_Purchases]]=0,0,(Table1_1[[#This Row],[Total_Spend]]*(Table1_1[[#This Row],[NumCatalogPurchases]]/Table1_1[[#This Row],[Total_Purchases]]))),2)</f>
        <v>98.57</v>
      </c>
      <c r="AG15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4" s="6">
        <f ca="1">YEAR(TODAY())-B1544</f>
        <v>43</v>
      </c>
      <c r="AI15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4" t="s">
        <v>30</v>
      </c>
    </row>
    <row r="1545" spans="1:36" x14ac:dyDescent="0.3">
      <c r="A1545">
        <v>7613</v>
      </c>
      <c r="B1545">
        <v>1974</v>
      </c>
      <c r="C1545" t="s">
        <v>38</v>
      </c>
      <c r="D1545" t="s">
        <v>35</v>
      </c>
      <c r="E1545">
        <v>49669</v>
      </c>
      <c r="F1545">
        <v>1</v>
      </c>
      <c r="G1545">
        <v>0</v>
      </c>
      <c r="H1545" s="2" t="str">
        <f ca="1">TEXT(Table1_1[[#This Row],[Dt_Customer]],"yyyy-mm-dd")</f>
        <v>2014-05-24</v>
      </c>
      <c r="I1545">
        <v>97</v>
      </c>
      <c r="J1545">
        <v>166</v>
      </c>
      <c r="K1545">
        <v>5</v>
      </c>
      <c r="L1545">
        <v>107</v>
      </c>
      <c r="M1545">
        <v>11</v>
      </c>
      <c r="N1545">
        <v>8</v>
      </c>
      <c r="O1545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f>Table1_1[[#This Row],[MntWines]]+Table1_1[[#This Row],[MntFruits]]+Table1_1[[#This Row],[MntMeatProducts]]+Table1_1[[#This Row],[MntFishProducts]]+Table1_1[[#This Row],[MntSweetProducts]]+Table1_1[[#This Row],[MntGoldProds]]</f>
        <v>326</v>
      </c>
      <c r="AC1545">
        <f>Table1_1[[#This Row],[NumWebPurchases]]+Table1_1[[#This Row],[NumCatalogPurchases]]+Table1_1[[#This Row],[NumStorePurchases]]</f>
        <v>12</v>
      </c>
      <c r="AD1545">
        <f>ROUND(IF(Table1_1[[#This Row],[Total_Purchases]]=0,0,(Table1_1[[#This Row],[Total_Spend]]*(Table1_1[[#This Row],[NumWebPurchases]]/Table1_1[[#This Row],[Total_Purchases]]))),2)</f>
        <v>135.83000000000001</v>
      </c>
      <c r="AE1545">
        <f>ROUND(IF(Table1_1[[#This Row],[Total_Purchases]]=0,0,(Table1_1[[#This Row],[Total_Spend]]*(Table1_1[[#This Row],[NumStorePurchases]]/Table1_1[[#This Row],[Total_Purchases]]))),2)</f>
        <v>163</v>
      </c>
      <c r="AF1545">
        <f>ROUND(IF(Table1_1[[#This Row],[Total_Purchases]]=0,0,(Table1_1[[#This Row],[Total_Spend]]*(Table1_1[[#This Row],[NumCatalogPurchases]]/Table1_1[[#This Row],[Total_Purchases]]))),2)</f>
        <v>27.17</v>
      </c>
      <c r="AG15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5" s="6">
        <f ca="1">YEAR(TODAY())-B1545</f>
        <v>52</v>
      </c>
      <c r="AI15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5" t="s">
        <v>30</v>
      </c>
    </row>
    <row r="1546" spans="1:36" x14ac:dyDescent="0.3">
      <c r="A1546">
        <v>7617</v>
      </c>
      <c r="B1546">
        <v>1974</v>
      </c>
      <c r="C1546" t="s">
        <v>28</v>
      </c>
      <c r="D1546" t="s">
        <v>31</v>
      </c>
      <c r="E1546">
        <v>42373</v>
      </c>
      <c r="F1546">
        <v>1</v>
      </c>
      <c r="G1546">
        <v>1</v>
      </c>
      <c r="H1546" s="2" t="str">
        <f ca="1">TEXT(Table1_1[[#This Row],[Dt_Customer]],"yyyy-mm-dd")</f>
        <v>2013-08-15</v>
      </c>
      <c r="I1546">
        <v>83</v>
      </c>
      <c r="J1546">
        <v>67</v>
      </c>
      <c r="K1546">
        <v>5</v>
      </c>
      <c r="L1546">
        <v>61</v>
      </c>
      <c r="M1546">
        <v>3</v>
      </c>
      <c r="N1546">
        <v>8</v>
      </c>
      <c r="O1546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f>Table1_1[[#This Row],[MntWines]]+Table1_1[[#This Row],[MntFruits]]+Table1_1[[#This Row],[MntMeatProducts]]+Table1_1[[#This Row],[MntFishProducts]]+Table1_1[[#This Row],[MntSweetProducts]]+Table1_1[[#This Row],[MntGoldProds]]</f>
        <v>163</v>
      </c>
      <c r="AC1546">
        <f>Table1_1[[#This Row],[NumWebPurchases]]+Table1_1[[#This Row],[NumCatalogPurchases]]+Table1_1[[#This Row],[NumStorePurchases]]</f>
        <v>8</v>
      </c>
      <c r="AD1546">
        <f>ROUND(IF(Table1_1[[#This Row],[Total_Purchases]]=0,0,(Table1_1[[#This Row],[Total_Spend]]*(Table1_1[[#This Row],[NumWebPurchases]]/Table1_1[[#This Row],[Total_Purchases]]))),2)</f>
        <v>40.75</v>
      </c>
      <c r="AE1546">
        <f>ROUND(IF(Table1_1[[#This Row],[Total_Purchases]]=0,0,(Table1_1[[#This Row],[Total_Spend]]*(Table1_1[[#This Row],[NumStorePurchases]]/Table1_1[[#This Row],[Total_Purchases]]))),2)</f>
        <v>101.88</v>
      </c>
      <c r="AF1546">
        <f>ROUND(IF(Table1_1[[#This Row],[Total_Purchases]]=0,0,(Table1_1[[#This Row],[Total_Spend]]*(Table1_1[[#This Row],[NumCatalogPurchases]]/Table1_1[[#This Row],[Total_Purchases]]))),2)</f>
        <v>20.38</v>
      </c>
      <c r="AG15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6" s="6">
        <f ca="1">YEAR(TODAY())-B1546</f>
        <v>52</v>
      </c>
      <c r="AI15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6" t="s">
        <v>30</v>
      </c>
    </row>
    <row r="1547" spans="1:36" x14ac:dyDescent="0.3">
      <c r="A1547">
        <v>7620</v>
      </c>
      <c r="B1547">
        <v>1990</v>
      </c>
      <c r="C1547" t="s">
        <v>44</v>
      </c>
      <c r="D1547" t="s">
        <v>31</v>
      </c>
      <c r="E1547">
        <v>16185</v>
      </c>
      <c r="F1547">
        <v>1</v>
      </c>
      <c r="G1547">
        <v>0</v>
      </c>
      <c r="H1547" s="2" t="str">
        <f ca="1">TEXT(Table1_1[[#This Row],[Dt_Customer]],"yyyy-mm-dd")</f>
        <v>2013-08-05</v>
      </c>
      <c r="I1547">
        <v>71</v>
      </c>
      <c r="J1547">
        <v>5</v>
      </c>
      <c r="K1547">
        <v>11</v>
      </c>
      <c r="L1547">
        <v>16</v>
      </c>
      <c r="M1547">
        <v>21</v>
      </c>
      <c r="N1547">
        <v>8</v>
      </c>
      <c r="O1547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f>Table1_1[[#This Row],[MntWines]]+Table1_1[[#This Row],[MntFruits]]+Table1_1[[#This Row],[MntMeatProducts]]+Table1_1[[#This Row],[MntFishProducts]]+Table1_1[[#This Row],[MntSweetProducts]]+Table1_1[[#This Row],[MntGoldProds]]</f>
        <v>106</v>
      </c>
      <c r="AC1547">
        <f>Table1_1[[#This Row],[NumWebPurchases]]+Table1_1[[#This Row],[NumCatalogPurchases]]+Table1_1[[#This Row],[NumStorePurchases]]</f>
        <v>6</v>
      </c>
      <c r="AD1547">
        <f>ROUND(IF(Table1_1[[#This Row],[Total_Purchases]]=0,0,(Table1_1[[#This Row],[Total_Spend]]*(Table1_1[[#This Row],[NumWebPurchases]]/Table1_1[[#This Row],[Total_Purchases]]))),2)</f>
        <v>35.33</v>
      </c>
      <c r="AE1547">
        <f>ROUND(IF(Table1_1[[#This Row],[Total_Purchases]]=0,0,(Table1_1[[#This Row],[Total_Spend]]*(Table1_1[[#This Row],[NumStorePurchases]]/Table1_1[[#This Row],[Total_Purchases]]))),2)</f>
        <v>35.33</v>
      </c>
      <c r="AF1547">
        <f>ROUND(IF(Table1_1[[#This Row],[Total_Purchases]]=0,0,(Table1_1[[#This Row],[Total_Spend]]*(Table1_1[[#This Row],[NumCatalogPurchases]]/Table1_1[[#This Row],[Total_Purchases]]))),2)</f>
        <v>35.33</v>
      </c>
      <c r="AG15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7" s="6">
        <f ca="1">YEAR(TODAY())-B1547</f>
        <v>36</v>
      </c>
      <c r="AI15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47" t="s">
        <v>40</v>
      </c>
    </row>
    <row r="1548" spans="1:36" x14ac:dyDescent="0.3">
      <c r="A1548">
        <v>7627</v>
      </c>
      <c r="B1548">
        <v>1975</v>
      </c>
      <c r="C1548" t="s">
        <v>41</v>
      </c>
      <c r="D1548" t="s">
        <v>33</v>
      </c>
      <c r="E1548">
        <v>92163</v>
      </c>
      <c r="F1548">
        <v>0</v>
      </c>
      <c r="G1548">
        <v>0</v>
      </c>
      <c r="H1548" s="2" t="str">
        <f ca="1">TEXT(Table1_1[[#This Row],[Dt_Customer]],"yyyy-mm-dd")</f>
        <v>2012-12-12</v>
      </c>
      <c r="I1548">
        <v>25</v>
      </c>
      <c r="J1548">
        <v>817</v>
      </c>
      <c r="K1548">
        <v>183</v>
      </c>
      <c r="L1548">
        <v>797</v>
      </c>
      <c r="M1548">
        <v>106</v>
      </c>
      <c r="N1548">
        <v>163</v>
      </c>
      <c r="O1548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1</v>
      </c>
      <c r="AA1548">
        <v>0</v>
      </c>
      <c r="AB1548">
        <f>Table1_1[[#This Row],[MntWines]]+Table1_1[[#This Row],[MntFruits]]+Table1_1[[#This Row],[MntMeatProducts]]+Table1_1[[#This Row],[MntFishProducts]]+Table1_1[[#This Row],[MntSweetProducts]]+Table1_1[[#This Row],[MntGoldProds]]</f>
        <v>2086</v>
      </c>
      <c r="AC1548">
        <f>Table1_1[[#This Row],[NumWebPurchases]]+Table1_1[[#This Row],[NumCatalogPurchases]]+Table1_1[[#This Row],[NumStorePurchases]]</f>
        <v>21</v>
      </c>
      <c r="AD1548">
        <f>ROUND(IF(Table1_1[[#This Row],[Total_Purchases]]=0,0,(Table1_1[[#This Row],[Total_Spend]]*(Table1_1[[#This Row],[NumWebPurchases]]/Table1_1[[#This Row],[Total_Purchases]]))),2)</f>
        <v>496.67</v>
      </c>
      <c r="AE1548">
        <f>ROUND(IF(Table1_1[[#This Row],[Total_Purchases]]=0,0,(Table1_1[[#This Row],[Total_Spend]]*(Table1_1[[#This Row],[NumStorePurchases]]/Table1_1[[#This Row],[Total_Purchases]]))),2)</f>
        <v>496.67</v>
      </c>
      <c r="AF1548">
        <f>ROUND(IF(Table1_1[[#This Row],[Total_Purchases]]=0,0,(Table1_1[[#This Row],[Total_Spend]]*(Table1_1[[#This Row],[NumCatalogPurchases]]/Table1_1[[#This Row],[Total_Purchases]]))),2)</f>
        <v>1092.67</v>
      </c>
      <c r="AG15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48" s="6">
        <f ca="1">YEAR(TODAY())-B1548</f>
        <v>51</v>
      </c>
      <c r="AI15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8" t="s">
        <v>30</v>
      </c>
    </row>
    <row r="1549" spans="1:36" x14ac:dyDescent="0.3">
      <c r="A1549">
        <v>7628</v>
      </c>
      <c r="B1549">
        <v>1973</v>
      </c>
      <c r="C1549" t="s">
        <v>38</v>
      </c>
      <c r="D1549" t="s">
        <v>33</v>
      </c>
      <c r="E1549">
        <v>43050</v>
      </c>
      <c r="F1549">
        <v>1</v>
      </c>
      <c r="G1549">
        <v>0</v>
      </c>
      <c r="H1549" s="2" t="str">
        <f ca="1">TEXT(Table1_1[[#This Row],[Dt_Customer]],"yyyy-mm-dd")</f>
        <v>2014-03-18</v>
      </c>
      <c r="I1549">
        <v>10</v>
      </c>
      <c r="J1549">
        <v>30</v>
      </c>
      <c r="K1549">
        <v>5</v>
      </c>
      <c r="L1549">
        <v>24</v>
      </c>
      <c r="M1549">
        <v>6</v>
      </c>
      <c r="N1549">
        <v>3</v>
      </c>
      <c r="O1549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f>Table1_1[[#This Row],[MntWines]]+Table1_1[[#This Row],[MntFruits]]+Table1_1[[#This Row],[MntMeatProducts]]+Table1_1[[#This Row],[MntFishProducts]]+Table1_1[[#This Row],[MntSweetProducts]]+Table1_1[[#This Row],[MntGoldProds]]</f>
        <v>76</v>
      </c>
      <c r="AC1549">
        <f>Table1_1[[#This Row],[NumWebPurchases]]+Table1_1[[#This Row],[NumCatalogPurchases]]+Table1_1[[#This Row],[NumStorePurchases]]</f>
        <v>6</v>
      </c>
      <c r="AD1549">
        <f>ROUND(IF(Table1_1[[#This Row],[Total_Purchases]]=0,0,(Table1_1[[#This Row],[Total_Spend]]*(Table1_1[[#This Row],[NumWebPurchases]]/Table1_1[[#This Row],[Total_Purchases]]))),2)</f>
        <v>25.33</v>
      </c>
      <c r="AE1549">
        <f>ROUND(IF(Table1_1[[#This Row],[Total_Purchases]]=0,0,(Table1_1[[#This Row],[Total_Spend]]*(Table1_1[[#This Row],[NumStorePurchases]]/Table1_1[[#This Row],[Total_Purchases]]))),2)</f>
        <v>50.67</v>
      </c>
      <c r="AF1549">
        <f>ROUND(IF(Table1_1[[#This Row],[Total_Purchases]]=0,0,(Table1_1[[#This Row],[Total_Spend]]*(Table1_1[[#This Row],[NumCatalogPurchases]]/Table1_1[[#This Row],[Total_Purchases]]))),2)</f>
        <v>0</v>
      </c>
      <c r="AG15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49" s="6">
        <f ca="1">YEAR(TODAY())-B1549</f>
        <v>53</v>
      </c>
      <c r="AI15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49" t="s">
        <v>30</v>
      </c>
    </row>
    <row r="1550" spans="1:36" x14ac:dyDescent="0.3">
      <c r="A1550">
        <v>7629</v>
      </c>
      <c r="B1550">
        <v>1977</v>
      </c>
      <c r="C1550" t="s">
        <v>28</v>
      </c>
      <c r="D1550" t="s">
        <v>33</v>
      </c>
      <c r="E1550">
        <v>22108</v>
      </c>
      <c r="F1550">
        <v>1</v>
      </c>
      <c r="G1550">
        <v>1</v>
      </c>
      <c r="H1550" s="2" t="str">
        <f ca="1">TEXT(Table1_1[[#This Row],[Dt_Customer]],"yyyy-mm-dd")</f>
        <v>2014-05-08</v>
      </c>
      <c r="I1550">
        <v>46</v>
      </c>
      <c r="J1550">
        <v>5</v>
      </c>
      <c r="K1550">
        <v>3</v>
      </c>
      <c r="L1550">
        <v>9</v>
      </c>
      <c r="M1550">
        <v>6</v>
      </c>
      <c r="N1550">
        <v>2</v>
      </c>
      <c r="O1550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1550">
        <f>Table1_1[[#This Row],[NumWebPurchases]]+Table1_1[[#This Row],[NumCatalogPurchases]]+Table1_1[[#This Row],[NumStorePurchases]]</f>
        <v>5</v>
      </c>
      <c r="AD1550">
        <f>ROUND(IF(Table1_1[[#This Row],[Total_Purchases]]=0,0,(Table1_1[[#This Row],[Total_Spend]]*(Table1_1[[#This Row],[NumWebPurchases]]/Table1_1[[#This Row],[Total_Purchases]]))),2)</f>
        <v>12.4</v>
      </c>
      <c r="AE1550">
        <f>ROUND(IF(Table1_1[[#This Row],[Total_Purchases]]=0,0,(Table1_1[[#This Row],[Total_Spend]]*(Table1_1[[#This Row],[NumStorePurchases]]/Table1_1[[#This Row],[Total_Purchases]]))),2)</f>
        <v>18.600000000000001</v>
      </c>
      <c r="AF1550">
        <f>ROUND(IF(Table1_1[[#This Row],[Total_Purchases]]=0,0,(Table1_1[[#This Row],[Total_Spend]]*(Table1_1[[#This Row],[NumCatalogPurchases]]/Table1_1[[#This Row],[Total_Purchases]]))),2)</f>
        <v>0</v>
      </c>
      <c r="AG15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50" s="6">
        <f ca="1">YEAR(TODAY())-B1550</f>
        <v>49</v>
      </c>
      <c r="AI15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0" t="s">
        <v>30</v>
      </c>
    </row>
    <row r="1551" spans="1:36" x14ac:dyDescent="0.3">
      <c r="A1551">
        <v>7631</v>
      </c>
      <c r="B1551">
        <v>1978</v>
      </c>
      <c r="C1551" t="s">
        <v>41</v>
      </c>
      <c r="D1551" t="s">
        <v>35</v>
      </c>
      <c r="E1551">
        <v>61346</v>
      </c>
      <c r="F1551">
        <v>1</v>
      </c>
      <c r="G1551">
        <v>0</v>
      </c>
      <c r="H1551" s="2" t="str">
        <f ca="1">TEXT(Table1_1[[#This Row],[Dt_Customer]],"yyyy-mm-dd")</f>
        <v>2013-10-06</v>
      </c>
      <c r="I1551">
        <v>34</v>
      </c>
      <c r="J1551">
        <v>562</v>
      </c>
      <c r="K1551">
        <v>58</v>
      </c>
      <c r="L1551">
        <v>168</v>
      </c>
      <c r="M1551">
        <v>43</v>
      </c>
      <c r="N1551">
        <v>16</v>
      </c>
      <c r="O1551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f>Table1_1[[#This Row],[MntWines]]+Table1_1[[#This Row],[MntFruits]]+Table1_1[[#This Row],[MntMeatProducts]]+Table1_1[[#This Row],[MntFishProducts]]+Table1_1[[#This Row],[MntSweetProducts]]+Table1_1[[#This Row],[MntGoldProds]]</f>
        <v>989</v>
      </c>
      <c r="AC1551">
        <f>Table1_1[[#This Row],[NumWebPurchases]]+Table1_1[[#This Row],[NumCatalogPurchases]]+Table1_1[[#This Row],[NumStorePurchases]]</f>
        <v>22</v>
      </c>
      <c r="AD1551">
        <f>ROUND(IF(Table1_1[[#This Row],[Total_Purchases]]=0,0,(Table1_1[[#This Row],[Total_Spend]]*(Table1_1[[#This Row],[NumWebPurchases]]/Table1_1[[#This Row],[Total_Purchases]]))),2)</f>
        <v>224.77</v>
      </c>
      <c r="AE1551">
        <f>ROUND(IF(Table1_1[[#This Row],[Total_Purchases]]=0,0,(Table1_1[[#This Row],[Total_Spend]]*(Table1_1[[#This Row],[NumStorePurchases]]/Table1_1[[#This Row],[Total_Purchases]]))),2)</f>
        <v>449.55</v>
      </c>
      <c r="AF1551">
        <f>ROUND(IF(Table1_1[[#This Row],[Total_Purchases]]=0,0,(Table1_1[[#This Row],[Total_Spend]]*(Table1_1[[#This Row],[NumCatalogPurchases]]/Table1_1[[#This Row],[Total_Purchases]]))),2)</f>
        <v>314.68</v>
      </c>
      <c r="AG15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51" s="6">
        <f ca="1">YEAR(TODAY())-B1551</f>
        <v>48</v>
      </c>
      <c r="AI15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1" t="s">
        <v>40</v>
      </c>
    </row>
    <row r="1552" spans="1:36" x14ac:dyDescent="0.3">
      <c r="A1552">
        <v>7646</v>
      </c>
      <c r="B1552">
        <v>1989</v>
      </c>
      <c r="C1552" t="s">
        <v>28</v>
      </c>
      <c r="D1552" t="s">
        <v>31</v>
      </c>
      <c r="E1552">
        <v>64449</v>
      </c>
      <c r="F1552">
        <v>1</v>
      </c>
      <c r="G1552">
        <v>0</v>
      </c>
      <c r="H1552" s="2" t="str">
        <f ca="1">TEXT(Table1_1[[#This Row],[Dt_Customer]],"yyyy-mm-dd")</f>
        <v>2014-02-18</v>
      </c>
      <c r="I1552">
        <v>70</v>
      </c>
      <c r="J1552">
        <v>218</v>
      </c>
      <c r="K1552">
        <v>63</v>
      </c>
      <c r="L1552">
        <v>282</v>
      </c>
      <c r="M1552">
        <v>137</v>
      </c>
      <c r="N1552">
        <v>35</v>
      </c>
      <c r="O155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f>Table1_1[[#This Row],[MntWines]]+Table1_1[[#This Row],[MntFruits]]+Table1_1[[#This Row],[MntMeatProducts]]+Table1_1[[#This Row],[MntFishProducts]]+Table1_1[[#This Row],[MntSweetProducts]]+Table1_1[[#This Row],[MntGoldProds]]</f>
        <v>805</v>
      </c>
      <c r="AC1552">
        <f>Table1_1[[#This Row],[NumWebPurchases]]+Table1_1[[#This Row],[NumCatalogPurchases]]+Table1_1[[#This Row],[NumStorePurchases]]</f>
        <v>20</v>
      </c>
      <c r="AD1552">
        <f>ROUND(IF(Table1_1[[#This Row],[Total_Purchases]]=0,0,(Table1_1[[#This Row],[Total_Spend]]*(Table1_1[[#This Row],[NumWebPurchases]]/Table1_1[[#This Row],[Total_Purchases]]))),2)</f>
        <v>201.25</v>
      </c>
      <c r="AE1552">
        <f>ROUND(IF(Table1_1[[#This Row],[Total_Purchases]]=0,0,(Table1_1[[#This Row],[Total_Spend]]*(Table1_1[[#This Row],[NumStorePurchases]]/Table1_1[[#This Row],[Total_Purchases]]))),2)</f>
        <v>483</v>
      </c>
      <c r="AF1552">
        <f>ROUND(IF(Table1_1[[#This Row],[Total_Purchases]]=0,0,(Table1_1[[#This Row],[Total_Spend]]*(Table1_1[[#This Row],[NumCatalogPurchases]]/Table1_1[[#This Row],[Total_Purchases]]))),2)</f>
        <v>120.75</v>
      </c>
      <c r="AG15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52" s="6">
        <f ca="1">YEAR(TODAY())-B1552</f>
        <v>37</v>
      </c>
      <c r="AI15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52" t="s">
        <v>30</v>
      </c>
    </row>
    <row r="1553" spans="1:36" x14ac:dyDescent="0.3">
      <c r="A1553">
        <v>7660</v>
      </c>
      <c r="B1553">
        <v>1973</v>
      </c>
      <c r="C1553" t="s">
        <v>37</v>
      </c>
      <c r="D1553" t="s">
        <v>47</v>
      </c>
      <c r="E1553">
        <v>35860</v>
      </c>
      <c r="F1553">
        <v>1</v>
      </c>
      <c r="G1553">
        <v>1</v>
      </c>
      <c r="H1553" s="2" t="str">
        <f ca="1">TEXT(Table1_1[[#This Row],[Dt_Customer]],"yyyy-mm-dd")</f>
        <v>2014-05-19</v>
      </c>
      <c r="I1553">
        <v>37</v>
      </c>
      <c r="J1553">
        <v>15</v>
      </c>
      <c r="K1553">
        <v>0</v>
      </c>
      <c r="L1553">
        <v>8</v>
      </c>
      <c r="M1553">
        <v>4</v>
      </c>
      <c r="N1553">
        <v>2</v>
      </c>
      <c r="O1553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1553">
        <f>Table1_1[[#This Row],[NumWebPurchases]]+Table1_1[[#This Row],[NumCatalogPurchases]]+Table1_1[[#This Row],[NumStorePurchases]]</f>
        <v>4</v>
      </c>
      <c r="AD1553">
        <f>ROUND(IF(Table1_1[[#This Row],[Total_Purchases]]=0,0,(Table1_1[[#This Row],[Total_Spend]]*(Table1_1[[#This Row],[NumWebPurchases]]/Table1_1[[#This Row],[Total_Purchases]]))),2)</f>
        <v>12.25</v>
      </c>
      <c r="AE1553">
        <f>ROUND(IF(Table1_1[[#This Row],[Total_Purchases]]=0,0,(Table1_1[[#This Row],[Total_Spend]]*(Table1_1[[#This Row],[NumStorePurchases]]/Table1_1[[#This Row],[Total_Purchases]]))),2)</f>
        <v>24.5</v>
      </c>
      <c r="AF1553">
        <f>ROUND(IF(Table1_1[[#This Row],[Total_Purchases]]=0,0,(Table1_1[[#This Row],[Total_Spend]]*(Table1_1[[#This Row],[NumCatalogPurchases]]/Table1_1[[#This Row],[Total_Purchases]]))),2)</f>
        <v>12.25</v>
      </c>
      <c r="AG15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53" s="6">
        <f ca="1">YEAR(TODAY())-B1553</f>
        <v>53</v>
      </c>
      <c r="AI15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3" t="s">
        <v>32</v>
      </c>
    </row>
    <row r="1554" spans="1:36" x14ac:dyDescent="0.3">
      <c r="A1554">
        <v>7679</v>
      </c>
      <c r="B1554">
        <v>1985</v>
      </c>
      <c r="C1554" t="s">
        <v>37</v>
      </c>
      <c r="D1554" t="s">
        <v>31</v>
      </c>
      <c r="E1554">
        <v>30298</v>
      </c>
      <c r="F1554">
        <v>0</v>
      </c>
      <c r="G1554">
        <v>0</v>
      </c>
      <c r="H1554" s="2" t="str">
        <f ca="1">TEXT(Table1_1[[#This Row],[Dt_Customer]],"yyyy-mm-dd")</f>
        <v>2014-05-19</v>
      </c>
      <c r="I1554">
        <v>48</v>
      </c>
      <c r="J1554">
        <v>6</v>
      </c>
      <c r="K1554">
        <v>3</v>
      </c>
      <c r="L1554">
        <v>12</v>
      </c>
      <c r="M1554">
        <v>6</v>
      </c>
      <c r="N1554">
        <v>1</v>
      </c>
      <c r="O1554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1554">
        <f>Table1_1[[#This Row],[NumWebPurchases]]+Table1_1[[#This Row],[NumCatalogPurchases]]+Table1_1[[#This Row],[NumStorePurchases]]</f>
        <v>5</v>
      </c>
      <c r="AD1554">
        <f>ROUND(IF(Table1_1[[#This Row],[Total_Purchases]]=0,0,(Table1_1[[#This Row],[Total_Spend]]*(Table1_1[[#This Row],[NumWebPurchases]]/Table1_1[[#This Row],[Total_Purchases]]))),2)</f>
        <v>5.6</v>
      </c>
      <c r="AE1554">
        <f>ROUND(IF(Table1_1[[#This Row],[Total_Purchases]]=0,0,(Table1_1[[#This Row],[Total_Spend]]*(Table1_1[[#This Row],[NumStorePurchases]]/Table1_1[[#This Row],[Total_Purchases]]))),2)</f>
        <v>16.8</v>
      </c>
      <c r="AF1554">
        <f>ROUND(IF(Table1_1[[#This Row],[Total_Purchases]]=0,0,(Table1_1[[#This Row],[Total_Spend]]*(Table1_1[[#This Row],[NumCatalogPurchases]]/Table1_1[[#This Row],[Total_Purchases]]))),2)</f>
        <v>5.6</v>
      </c>
      <c r="AG15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54" s="6">
        <f ca="1">YEAR(TODAY())-B1554</f>
        <v>41</v>
      </c>
      <c r="AI15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4" t="s">
        <v>30</v>
      </c>
    </row>
    <row r="1555" spans="1:36" x14ac:dyDescent="0.3">
      <c r="A1555">
        <v>7683</v>
      </c>
      <c r="B1555">
        <v>1968</v>
      </c>
      <c r="C1555" t="s">
        <v>41</v>
      </c>
      <c r="D1555" t="s">
        <v>33</v>
      </c>
      <c r="E1555">
        <v>70777</v>
      </c>
      <c r="F1555">
        <v>0</v>
      </c>
      <c r="G1555">
        <v>1</v>
      </c>
      <c r="H1555" s="2" t="str">
        <f ca="1">TEXT(Table1_1[[#This Row],[Dt_Customer]],"yyyy-mm-dd")</f>
        <v>2014-02-25</v>
      </c>
      <c r="I1555">
        <v>80</v>
      </c>
      <c r="J1555">
        <v>554</v>
      </c>
      <c r="K1555">
        <v>35</v>
      </c>
      <c r="L1555">
        <v>113</v>
      </c>
      <c r="M1555">
        <v>0</v>
      </c>
      <c r="N1555">
        <v>7</v>
      </c>
      <c r="O1555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f>Table1_1[[#This Row],[MntWines]]+Table1_1[[#This Row],[MntFruits]]+Table1_1[[#This Row],[MntMeatProducts]]+Table1_1[[#This Row],[MntFishProducts]]+Table1_1[[#This Row],[MntSweetProducts]]+Table1_1[[#This Row],[MntGoldProds]]</f>
        <v>787</v>
      </c>
      <c r="AC1555">
        <f>Table1_1[[#This Row],[NumWebPurchases]]+Table1_1[[#This Row],[NumCatalogPurchases]]+Table1_1[[#This Row],[NumStorePurchases]]</f>
        <v>20</v>
      </c>
      <c r="AD1555">
        <f>ROUND(IF(Table1_1[[#This Row],[Total_Purchases]]=0,0,(Table1_1[[#This Row],[Total_Spend]]*(Table1_1[[#This Row],[NumWebPurchases]]/Table1_1[[#This Row],[Total_Purchases]]))),2)</f>
        <v>196.75</v>
      </c>
      <c r="AE1555">
        <f>ROUND(IF(Table1_1[[#This Row],[Total_Purchases]]=0,0,(Table1_1[[#This Row],[Total_Spend]]*(Table1_1[[#This Row],[NumStorePurchases]]/Table1_1[[#This Row],[Total_Purchases]]))),2)</f>
        <v>472.2</v>
      </c>
      <c r="AF1555">
        <f>ROUND(IF(Table1_1[[#This Row],[Total_Purchases]]=0,0,(Table1_1[[#This Row],[Total_Spend]]*(Table1_1[[#This Row],[NumCatalogPurchases]]/Table1_1[[#This Row],[Total_Purchases]]))),2)</f>
        <v>118.05</v>
      </c>
      <c r="AG15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55" s="6">
        <f ca="1">YEAR(TODAY())-B1555</f>
        <v>58</v>
      </c>
      <c r="AI15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55" t="s">
        <v>30</v>
      </c>
    </row>
    <row r="1556" spans="1:36" x14ac:dyDescent="0.3">
      <c r="A1556">
        <v>7685</v>
      </c>
      <c r="B1556">
        <v>1978</v>
      </c>
      <c r="C1556" t="s">
        <v>28</v>
      </c>
      <c r="D1556" t="s">
        <v>33</v>
      </c>
      <c r="E1556">
        <v>33039</v>
      </c>
      <c r="F1556">
        <v>1</v>
      </c>
      <c r="G1556">
        <v>0</v>
      </c>
      <c r="H1556" s="2" t="str">
        <f ca="1">TEXT(Table1_1[[#This Row],[Dt_Customer]],"yyyy-mm-dd")</f>
        <v>2013-09-09</v>
      </c>
      <c r="I1556">
        <v>4</v>
      </c>
      <c r="J1556">
        <v>30</v>
      </c>
      <c r="K1556">
        <v>8</v>
      </c>
      <c r="L1556">
        <v>12</v>
      </c>
      <c r="M1556">
        <v>8</v>
      </c>
      <c r="N1556">
        <v>8</v>
      </c>
      <c r="O1556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1556">
        <f>Table1_1[[#This Row],[NumWebPurchases]]+Table1_1[[#This Row],[NumCatalogPurchases]]+Table1_1[[#This Row],[NumStorePurchases]]</f>
        <v>6</v>
      </c>
      <c r="AD1556">
        <f>ROUND(IF(Table1_1[[#This Row],[Total_Purchases]]=0,0,(Table1_1[[#This Row],[Total_Spend]]*(Table1_1[[#This Row],[NumWebPurchases]]/Table1_1[[#This Row],[Total_Purchases]]))),2)</f>
        <v>26</v>
      </c>
      <c r="AE1556">
        <f>ROUND(IF(Table1_1[[#This Row],[Total_Purchases]]=0,0,(Table1_1[[#This Row],[Total_Spend]]*(Table1_1[[#This Row],[NumStorePurchases]]/Table1_1[[#This Row],[Total_Purchases]]))),2)</f>
        <v>52</v>
      </c>
      <c r="AF1556">
        <f>ROUND(IF(Table1_1[[#This Row],[Total_Purchases]]=0,0,(Table1_1[[#This Row],[Total_Spend]]*(Table1_1[[#This Row],[NumCatalogPurchases]]/Table1_1[[#This Row],[Total_Purchases]]))),2)</f>
        <v>0</v>
      </c>
      <c r="AG15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56" s="6">
        <f ca="1">YEAR(TODAY())-B1556</f>
        <v>48</v>
      </c>
      <c r="AI15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6" t="s">
        <v>30</v>
      </c>
    </row>
    <row r="1557" spans="1:36" x14ac:dyDescent="0.3">
      <c r="A1557">
        <v>7698</v>
      </c>
      <c r="B1557">
        <v>1976</v>
      </c>
      <c r="C1557" t="s">
        <v>37</v>
      </c>
      <c r="D1557" t="s">
        <v>33</v>
      </c>
      <c r="E1557">
        <v>51650</v>
      </c>
      <c r="F1557">
        <v>0</v>
      </c>
      <c r="G1557">
        <v>1</v>
      </c>
      <c r="H1557" s="2" t="str">
        <f ca="1">TEXT(Table1_1[[#This Row],[Dt_Customer]],"yyyy-mm-dd")</f>
        <v>2014-05-11</v>
      </c>
      <c r="I1557">
        <v>81</v>
      </c>
      <c r="J1557">
        <v>152</v>
      </c>
      <c r="K1557">
        <v>3</v>
      </c>
      <c r="L1557">
        <v>22</v>
      </c>
      <c r="M1557">
        <v>2</v>
      </c>
      <c r="N1557">
        <v>5</v>
      </c>
      <c r="O1557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f>Table1_1[[#This Row],[MntWines]]+Table1_1[[#This Row],[MntFruits]]+Table1_1[[#This Row],[MntMeatProducts]]+Table1_1[[#This Row],[MntFishProducts]]+Table1_1[[#This Row],[MntSweetProducts]]+Table1_1[[#This Row],[MntGoldProds]]</f>
        <v>191</v>
      </c>
      <c r="AC1557">
        <f>Table1_1[[#This Row],[NumWebPurchases]]+Table1_1[[#This Row],[NumCatalogPurchases]]+Table1_1[[#This Row],[NumStorePurchases]]</f>
        <v>9</v>
      </c>
      <c r="AD1557">
        <f>ROUND(IF(Table1_1[[#This Row],[Total_Purchases]]=0,0,(Table1_1[[#This Row],[Total_Spend]]*(Table1_1[[#This Row],[NumWebPurchases]]/Table1_1[[#This Row],[Total_Purchases]]))),2)</f>
        <v>84.89</v>
      </c>
      <c r="AE1557">
        <f>ROUND(IF(Table1_1[[#This Row],[Total_Purchases]]=0,0,(Table1_1[[#This Row],[Total_Spend]]*(Table1_1[[#This Row],[NumStorePurchases]]/Table1_1[[#This Row],[Total_Purchases]]))),2)</f>
        <v>84.89</v>
      </c>
      <c r="AF1557">
        <f>ROUND(IF(Table1_1[[#This Row],[Total_Purchases]]=0,0,(Table1_1[[#This Row],[Total_Spend]]*(Table1_1[[#This Row],[NumCatalogPurchases]]/Table1_1[[#This Row],[Total_Purchases]]))),2)</f>
        <v>21.22</v>
      </c>
      <c r="AG15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57" s="6">
        <f ca="1">YEAR(TODAY())-B1557</f>
        <v>50</v>
      </c>
      <c r="AI15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7" t="s">
        <v>40</v>
      </c>
    </row>
    <row r="1558" spans="1:36" x14ac:dyDescent="0.3">
      <c r="A1558">
        <v>7699</v>
      </c>
      <c r="B1558">
        <v>1969</v>
      </c>
      <c r="C1558" t="s">
        <v>28</v>
      </c>
      <c r="D1558" t="s">
        <v>42</v>
      </c>
      <c r="E1558">
        <v>40590</v>
      </c>
      <c r="F1558">
        <v>1</v>
      </c>
      <c r="G1558">
        <v>1</v>
      </c>
      <c r="H1558" s="2" t="str">
        <f ca="1">TEXT(Table1_1[[#This Row],[Dt_Customer]],"yyyy-mm-dd")</f>
        <v>2013-10-02</v>
      </c>
      <c r="I1558">
        <v>30</v>
      </c>
      <c r="J1558">
        <v>154</v>
      </c>
      <c r="K1558">
        <v>0</v>
      </c>
      <c r="L1558">
        <v>50</v>
      </c>
      <c r="M1558">
        <v>6</v>
      </c>
      <c r="N1558">
        <v>11</v>
      </c>
      <c r="O1558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f>Table1_1[[#This Row],[MntWines]]+Table1_1[[#This Row],[MntFruits]]+Table1_1[[#This Row],[MntMeatProducts]]+Table1_1[[#This Row],[MntFishProducts]]+Table1_1[[#This Row],[MntSweetProducts]]+Table1_1[[#This Row],[MntGoldProds]]</f>
        <v>258</v>
      </c>
      <c r="AC1558">
        <f>Table1_1[[#This Row],[NumWebPurchases]]+Table1_1[[#This Row],[NumCatalogPurchases]]+Table1_1[[#This Row],[NumStorePurchases]]</f>
        <v>10</v>
      </c>
      <c r="AD1558">
        <f>ROUND(IF(Table1_1[[#This Row],[Total_Purchases]]=0,0,(Table1_1[[#This Row],[Total_Spend]]*(Table1_1[[#This Row],[NumWebPurchases]]/Table1_1[[#This Row],[Total_Purchases]]))),2)</f>
        <v>77.400000000000006</v>
      </c>
      <c r="AE1558">
        <f>ROUND(IF(Table1_1[[#This Row],[Total_Purchases]]=0,0,(Table1_1[[#This Row],[Total_Spend]]*(Table1_1[[#This Row],[NumStorePurchases]]/Table1_1[[#This Row],[Total_Purchases]]))),2)</f>
        <v>77.400000000000006</v>
      </c>
      <c r="AF1558">
        <f>ROUND(IF(Table1_1[[#This Row],[Total_Purchases]]=0,0,(Table1_1[[#This Row],[Total_Spend]]*(Table1_1[[#This Row],[NumCatalogPurchases]]/Table1_1[[#This Row],[Total_Purchases]]))),2)</f>
        <v>103.2</v>
      </c>
      <c r="AG15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58" s="6">
        <f ca="1">YEAR(TODAY())-B1558</f>
        <v>57</v>
      </c>
      <c r="AI15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58" t="s">
        <v>32</v>
      </c>
    </row>
    <row r="1559" spans="1:36" x14ac:dyDescent="0.3">
      <c r="A1559">
        <v>7706</v>
      </c>
      <c r="B1559">
        <v>1975</v>
      </c>
      <c r="C1559" t="s">
        <v>38</v>
      </c>
      <c r="D1559" t="s">
        <v>35</v>
      </c>
      <c r="E1559">
        <v>46772</v>
      </c>
      <c r="F1559">
        <v>0</v>
      </c>
      <c r="G1559">
        <v>1</v>
      </c>
      <c r="H1559" s="2" t="str">
        <f ca="1">TEXT(Table1_1[[#This Row],[Dt_Customer]],"yyyy-mm-dd")</f>
        <v>2012-11-07</v>
      </c>
      <c r="I1559">
        <v>88</v>
      </c>
      <c r="J1559">
        <v>350</v>
      </c>
      <c r="K1559">
        <v>104</v>
      </c>
      <c r="L1559">
        <v>189</v>
      </c>
      <c r="M1559">
        <v>197</v>
      </c>
      <c r="N1559">
        <v>151</v>
      </c>
      <c r="O1559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f>Table1_1[[#This Row],[MntWines]]+Table1_1[[#This Row],[MntFruits]]+Table1_1[[#This Row],[MntMeatProducts]]+Table1_1[[#This Row],[MntFishProducts]]+Table1_1[[#This Row],[MntSweetProducts]]+Table1_1[[#This Row],[MntGoldProds]]</f>
        <v>1048</v>
      </c>
      <c r="AC1559">
        <f>Table1_1[[#This Row],[NumWebPurchases]]+Table1_1[[#This Row],[NumCatalogPurchases]]+Table1_1[[#This Row],[NumStorePurchases]]</f>
        <v>24</v>
      </c>
      <c r="AD1559">
        <f>ROUND(IF(Table1_1[[#This Row],[Total_Purchases]]=0,0,(Table1_1[[#This Row],[Total_Spend]]*(Table1_1[[#This Row],[NumWebPurchases]]/Table1_1[[#This Row],[Total_Purchases]]))),2)</f>
        <v>480.33</v>
      </c>
      <c r="AE1559">
        <f>ROUND(IF(Table1_1[[#This Row],[Total_Purchases]]=0,0,(Table1_1[[#This Row],[Total_Spend]]*(Table1_1[[#This Row],[NumStorePurchases]]/Table1_1[[#This Row],[Total_Purchases]]))),2)</f>
        <v>218.33</v>
      </c>
      <c r="AF1559">
        <f>ROUND(IF(Table1_1[[#This Row],[Total_Purchases]]=0,0,(Table1_1[[#This Row],[Total_Spend]]*(Table1_1[[#This Row],[NumCatalogPurchases]]/Table1_1[[#This Row],[Total_Purchases]]))),2)</f>
        <v>349.33</v>
      </c>
      <c r="AG15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59" s="6">
        <f ca="1">YEAR(TODAY())-B1559</f>
        <v>51</v>
      </c>
      <c r="AI15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59" t="s">
        <v>32</v>
      </c>
    </row>
    <row r="1560" spans="1:36" x14ac:dyDescent="0.3">
      <c r="A1560">
        <v>7712</v>
      </c>
      <c r="B1560">
        <v>1946</v>
      </c>
      <c r="C1560" t="s">
        <v>37</v>
      </c>
      <c r="D1560" t="s">
        <v>31</v>
      </c>
      <c r="E1560">
        <v>62159</v>
      </c>
      <c r="F1560">
        <v>0</v>
      </c>
      <c r="G1560">
        <v>0</v>
      </c>
      <c r="H1560" s="2" t="str">
        <f ca="1">TEXT(Table1_1[[#This Row],[Dt_Customer]],"yyyy-mm-dd")</f>
        <v>2014-04-28</v>
      </c>
      <c r="I1560">
        <v>68</v>
      </c>
      <c r="J1560">
        <v>182</v>
      </c>
      <c r="K1560">
        <v>17</v>
      </c>
      <c r="L1560">
        <v>259</v>
      </c>
      <c r="M1560">
        <v>77</v>
      </c>
      <c r="N1560">
        <v>70</v>
      </c>
      <c r="O1560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f>Table1_1[[#This Row],[MntWines]]+Table1_1[[#This Row],[MntFruits]]+Table1_1[[#This Row],[MntMeatProducts]]+Table1_1[[#This Row],[MntFishProducts]]+Table1_1[[#This Row],[MntSweetProducts]]+Table1_1[[#This Row],[MntGoldProds]]</f>
        <v>634</v>
      </c>
      <c r="AC1560">
        <f>Table1_1[[#This Row],[NumWebPurchases]]+Table1_1[[#This Row],[NumCatalogPurchases]]+Table1_1[[#This Row],[NumStorePurchases]]</f>
        <v>18</v>
      </c>
      <c r="AD1560">
        <f>ROUND(IF(Table1_1[[#This Row],[Total_Purchases]]=0,0,(Table1_1[[#This Row],[Total_Spend]]*(Table1_1[[#This Row],[NumWebPurchases]]/Table1_1[[#This Row],[Total_Purchases]]))),2)</f>
        <v>211.33</v>
      </c>
      <c r="AE1560">
        <f>ROUND(IF(Table1_1[[#This Row],[Total_Purchases]]=0,0,(Table1_1[[#This Row],[Total_Spend]]*(Table1_1[[#This Row],[NumStorePurchases]]/Table1_1[[#This Row],[Total_Purchases]]))),2)</f>
        <v>352.22</v>
      </c>
      <c r="AF1560">
        <f>ROUND(IF(Table1_1[[#This Row],[Total_Purchases]]=0,0,(Table1_1[[#This Row],[Total_Spend]]*(Table1_1[[#This Row],[NumCatalogPurchases]]/Table1_1[[#This Row],[Total_Purchases]]))),2)</f>
        <v>70.44</v>
      </c>
      <c r="AG15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0" s="6">
        <f ca="1">YEAR(TODAY())-B1560</f>
        <v>80</v>
      </c>
      <c r="AI15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60" t="s">
        <v>34</v>
      </c>
    </row>
    <row r="1561" spans="1:36" x14ac:dyDescent="0.3">
      <c r="A1561">
        <v>7718</v>
      </c>
      <c r="B1561">
        <v>1947</v>
      </c>
      <c r="C1561" t="s">
        <v>41</v>
      </c>
      <c r="D1561" t="s">
        <v>35</v>
      </c>
      <c r="E1561">
        <v>66000</v>
      </c>
      <c r="F1561">
        <v>0</v>
      </c>
      <c r="G1561">
        <v>0</v>
      </c>
      <c r="H1561" s="2" t="str">
        <f ca="1">TEXT(Table1_1[[#This Row],[Dt_Customer]],"yyyy-mm-dd")</f>
        <v>2014-04-20</v>
      </c>
      <c r="I1561">
        <v>36</v>
      </c>
      <c r="J1561">
        <v>244</v>
      </c>
      <c r="K1561">
        <v>51</v>
      </c>
      <c r="L1561">
        <v>270</v>
      </c>
      <c r="M1561">
        <v>101</v>
      </c>
      <c r="N1561">
        <v>0</v>
      </c>
      <c r="O1561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f>Table1_1[[#This Row],[MntWines]]+Table1_1[[#This Row],[MntFruits]]+Table1_1[[#This Row],[MntMeatProducts]]+Table1_1[[#This Row],[MntFishProducts]]+Table1_1[[#This Row],[MntSweetProducts]]+Table1_1[[#This Row],[MntGoldProds]]</f>
        <v>711</v>
      </c>
      <c r="AC1561">
        <f>Table1_1[[#This Row],[NumWebPurchases]]+Table1_1[[#This Row],[NumCatalogPurchases]]+Table1_1[[#This Row],[NumStorePurchases]]</f>
        <v>9</v>
      </c>
      <c r="AD1561">
        <f>ROUND(IF(Table1_1[[#This Row],[Total_Purchases]]=0,0,(Table1_1[[#This Row],[Total_Spend]]*(Table1_1[[#This Row],[NumWebPurchases]]/Table1_1[[#This Row],[Total_Purchases]]))),2)</f>
        <v>79</v>
      </c>
      <c r="AE1561">
        <f>ROUND(IF(Table1_1[[#This Row],[Total_Purchases]]=0,0,(Table1_1[[#This Row],[Total_Spend]]*(Table1_1[[#This Row],[NumStorePurchases]]/Table1_1[[#This Row],[Total_Purchases]]))),2)</f>
        <v>395</v>
      </c>
      <c r="AF1561">
        <f>ROUND(IF(Table1_1[[#This Row],[Total_Purchases]]=0,0,(Table1_1[[#This Row],[Total_Spend]]*(Table1_1[[#This Row],[NumCatalogPurchases]]/Table1_1[[#This Row],[Total_Purchases]]))),2)</f>
        <v>237</v>
      </c>
      <c r="AG15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1" s="6">
        <f ca="1">YEAR(TODAY())-B1561</f>
        <v>79</v>
      </c>
      <c r="AI15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61" t="s">
        <v>30</v>
      </c>
    </row>
    <row r="1562" spans="1:36" x14ac:dyDescent="0.3">
      <c r="A1562">
        <v>7723</v>
      </c>
      <c r="B1562">
        <v>1979</v>
      </c>
      <c r="C1562" t="s">
        <v>28</v>
      </c>
      <c r="D1562" t="s">
        <v>35</v>
      </c>
      <c r="E1562">
        <v>75507</v>
      </c>
      <c r="F1562">
        <v>0</v>
      </c>
      <c r="G1562">
        <v>0</v>
      </c>
      <c r="H1562" s="2" t="str">
        <f ca="1">TEXT(Table1_1[[#This Row],[Dt_Customer]],"yyyy-mm-dd")</f>
        <v>2014-05-02</v>
      </c>
      <c r="I1562">
        <v>56</v>
      </c>
      <c r="J1562">
        <v>709</v>
      </c>
      <c r="K1562">
        <v>93</v>
      </c>
      <c r="L1562">
        <v>374</v>
      </c>
      <c r="M1562">
        <v>104</v>
      </c>
      <c r="N1562">
        <v>80</v>
      </c>
      <c r="O156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f>Table1_1[[#This Row],[MntWines]]+Table1_1[[#This Row],[MntFruits]]+Table1_1[[#This Row],[MntMeatProducts]]+Table1_1[[#This Row],[MntFishProducts]]+Table1_1[[#This Row],[MntSweetProducts]]+Table1_1[[#This Row],[MntGoldProds]]</f>
        <v>1440</v>
      </c>
      <c r="AC1562">
        <f>Table1_1[[#This Row],[NumWebPurchases]]+Table1_1[[#This Row],[NumCatalogPurchases]]+Table1_1[[#This Row],[NumStorePurchases]]</f>
        <v>20</v>
      </c>
      <c r="AD1562">
        <f>ROUND(IF(Table1_1[[#This Row],[Total_Purchases]]=0,0,(Table1_1[[#This Row],[Total_Spend]]*(Table1_1[[#This Row],[NumWebPurchases]]/Table1_1[[#This Row],[Total_Purchases]]))),2)</f>
        <v>576</v>
      </c>
      <c r="AE1562">
        <f>ROUND(IF(Table1_1[[#This Row],[Total_Purchases]]=0,0,(Table1_1[[#This Row],[Total_Spend]]*(Table1_1[[#This Row],[NumStorePurchases]]/Table1_1[[#This Row],[Total_Purchases]]))),2)</f>
        <v>432</v>
      </c>
      <c r="AF1562">
        <f>ROUND(IF(Table1_1[[#This Row],[Total_Purchases]]=0,0,(Table1_1[[#This Row],[Total_Spend]]*(Table1_1[[#This Row],[NumCatalogPurchases]]/Table1_1[[#This Row],[Total_Purchases]]))),2)</f>
        <v>432</v>
      </c>
      <c r="AG15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2" s="6">
        <f ca="1">YEAR(TODAY())-B1562</f>
        <v>47</v>
      </c>
      <c r="AI15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62" t="s">
        <v>39</v>
      </c>
    </row>
    <row r="1563" spans="1:36" x14ac:dyDescent="0.3">
      <c r="A1563">
        <v>7725</v>
      </c>
      <c r="B1563">
        <v>1965</v>
      </c>
      <c r="C1563" t="s">
        <v>38</v>
      </c>
      <c r="D1563" t="s">
        <v>33</v>
      </c>
      <c r="E1563">
        <v>76800</v>
      </c>
      <c r="F1563">
        <v>0</v>
      </c>
      <c r="G1563">
        <v>0</v>
      </c>
      <c r="H1563" s="2" t="str">
        <f ca="1">TEXT(Table1_1[[#This Row],[Dt_Customer]],"yyyy-mm-dd")</f>
        <v>2014-03-08</v>
      </c>
      <c r="I1563">
        <v>33</v>
      </c>
      <c r="J1563">
        <v>173</v>
      </c>
      <c r="K1563">
        <v>26</v>
      </c>
      <c r="L1563">
        <v>255</v>
      </c>
      <c r="M1563">
        <v>35</v>
      </c>
      <c r="N1563">
        <v>71</v>
      </c>
      <c r="O1563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f>Table1_1[[#This Row],[MntWines]]+Table1_1[[#This Row],[MntFruits]]+Table1_1[[#This Row],[MntMeatProducts]]+Table1_1[[#This Row],[MntFishProducts]]+Table1_1[[#This Row],[MntSweetProducts]]+Table1_1[[#This Row],[MntGoldProds]]</f>
        <v>641</v>
      </c>
      <c r="AC1563">
        <f>Table1_1[[#This Row],[NumWebPurchases]]+Table1_1[[#This Row],[NumCatalogPurchases]]+Table1_1[[#This Row],[NumStorePurchases]]</f>
        <v>15</v>
      </c>
      <c r="AD1563">
        <f>ROUND(IF(Table1_1[[#This Row],[Total_Purchases]]=0,0,(Table1_1[[#This Row],[Total_Spend]]*(Table1_1[[#This Row],[NumWebPurchases]]/Table1_1[[#This Row],[Total_Purchases]]))),2)</f>
        <v>170.93</v>
      </c>
      <c r="AE1563">
        <f>ROUND(IF(Table1_1[[#This Row],[Total_Purchases]]=0,0,(Table1_1[[#This Row],[Total_Spend]]*(Table1_1[[#This Row],[NumStorePurchases]]/Table1_1[[#This Row],[Total_Purchases]]))),2)</f>
        <v>299.13</v>
      </c>
      <c r="AF1563">
        <f>ROUND(IF(Table1_1[[#This Row],[Total_Purchases]]=0,0,(Table1_1[[#This Row],[Total_Spend]]*(Table1_1[[#This Row],[NumCatalogPurchases]]/Table1_1[[#This Row],[Total_Purchases]]))),2)</f>
        <v>170.93</v>
      </c>
      <c r="AG15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3" s="6">
        <f ca="1">YEAR(TODAY())-B1563</f>
        <v>61</v>
      </c>
      <c r="AI15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63" t="s">
        <v>40</v>
      </c>
    </row>
    <row r="1564" spans="1:36" x14ac:dyDescent="0.3">
      <c r="A1564">
        <v>7732</v>
      </c>
      <c r="B1564">
        <v>1978</v>
      </c>
      <c r="C1564" t="s">
        <v>28</v>
      </c>
      <c r="D1564" t="s">
        <v>33</v>
      </c>
      <c r="E1564">
        <v>64813</v>
      </c>
      <c r="F1564">
        <v>1</v>
      </c>
      <c r="G1564">
        <v>0</v>
      </c>
      <c r="H1564" s="2" t="str">
        <f ca="1">TEXT(Table1_1[[#This Row],[Dt_Customer]],"yyyy-mm-dd")</f>
        <v>2014-01-02</v>
      </c>
      <c r="I1564">
        <v>81</v>
      </c>
      <c r="J1564">
        <v>293</v>
      </c>
      <c r="K1564">
        <v>0</v>
      </c>
      <c r="L1564">
        <v>124</v>
      </c>
      <c r="M1564">
        <v>179</v>
      </c>
      <c r="N1564">
        <v>97</v>
      </c>
      <c r="O1564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f>Table1_1[[#This Row],[MntWines]]+Table1_1[[#This Row],[MntFruits]]+Table1_1[[#This Row],[MntMeatProducts]]+Table1_1[[#This Row],[MntFishProducts]]+Table1_1[[#This Row],[MntSweetProducts]]+Table1_1[[#This Row],[MntGoldProds]]</f>
        <v>745</v>
      </c>
      <c r="AC1564">
        <f>Table1_1[[#This Row],[NumWebPurchases]]+Table1_1[[#This Row],[NumCatalogPurchases]]+Table1_1[[#This Row],[NumStorePurchases]]</f>
        <v>19</v>
      </c>
      <c r="AD1564">
        <f>ROUND(IF(Table1_1[[#This Row],[Total_Purchases]]=0,0,(Table1_1[[#This Row],[Total_Spend]]*(Table1_1[[#This Row],[NumWebPurchases]]/Table1_1[[#This Row],[Total_Purchases]]))),2)</f>
        <v>274.47000000000003</v>
      </c>
      <c r="AE1564">
        <f>ROUND(IF(Table1_1[[#This Row],[Total_Purchases]]=0,0,(Table1_1[[#This Row],[Total_Spend]]*(Table1_1[[#This Row],[NumStorePurchases]]/Table1_1[[#This Row],[Total_Purchases]]))),2)</f>
        <v>392.11</v>
      </c>
      <c r="AF1564">
        <f>ROUND(IF(Table1_1[[#This Row],[Total_Purchases]]=0,0,(Table1_1[[#This Row],[Total_Spend]]*(Table1_1[[#This Row],[NumCatalogPurchases]]/Table1_1[[#This Row],[Total_Purchases]]))),2)</f>
        <v>78.42</v>
      </c>
      <c r="AG156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4" s="6">
        <f ca="1">YEAR(TODAY())-B1564</f>
        <v>48</v>
      </c>
      <c r="AI15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64" t="s">
        <v>30</v>
      </c>
    </row>
    <row r="1565" spans="1:36" x14ac:dyDescent="0.3">
      <c r="A1565">
        <v>7734</v>
      </c>
      <c r="B1565">
        <v>1993</v>
      </c>
      <c r="C1565" t="s">
        <v>28</v>
      </c>
      <c r="D1565" t="s">
        <v>48</v>
      </c>
      <c r="E1565">
        <v>79244</v>
      </c>
      <c r="F1565">
        <v>0</v>
      </c>
      <c r="G1565">
        <v>0</v>
      </c>
      <c r="H1565" s="2" t="str">
        <f ca="1">TEXT(Table1_1[[#This Row],[Dt_Customer]],"yyyy-mm-dd")</f>
        <v>2012-12-19</v>
      </c>
      <c r="I1565">
        <v>58</v>
      </c>
      <c r="J1565">
        <v>471</v>
      </c>
      <c r="K1565">
        <v>102</v>
      </c>
      <c r="L1565">
        <v>125</v>
      </c>
      <c r="M1565">
        <v>212</v>
      </c>
      <c r="N1565">
        <v>61</v>
      </c>
      <c r="O1565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1</v>
      </c>
      <c r="AA1565">
        <v>0</v>
      </c>
      <c r="AB1565">
        <f>Table1_1[[#This Row],[MntWines]]+Table1_1[[#This Row],[MntFruits]]+Table1_1[[#This Row],[MntMeatProducts]]+Table1_1[[#This Row],[MntFishProducts]]+Table1_1[[#This Row],[MntSweetProducts]]+Table1_1[[#This Row],[MntGoldProds]]</f>
        <v>1216</v>
      </c>
      <c r="AC1565">
        <f>Table1_1[[#This Row],[NumWebPurchases]]+Table1_1[[#This Row],[NumCatalogPurchases]]+Table1_1[[#This Row],[NumStorePurchases]]</f>
        <v>21</v>
      </c>
      <c r="AD1565">
        <f>ROUND(IF(Table1_1[[#This Row],[Total_Purchases]]=0,0,(Table1_1[[#This Row],[Total_Spend]]*(Table1_1[[#This Row],[NumWebPurchases]]/Table1_1[[#This Row],[Total_Purchases]]))),2)</f>
        <v>231.62</v>
      </c>
      <c r="AE1565">
        <f>ROUND(IF(Table1_1[[#This Row],[Total_Purchases]]=0,0,(Table1_1[[#This Row],[Total_Spend]]*(Table1_1[[#This Row],[NumStorePurchases]]/Table1_1[[#This Row],[Total_Purchases]]))),2)</f>
        <v>405.33</v>
      </c>
      <c r="AF1565">
        <f>ROUND(IF(Table1_1[[#This Row],[Total_Purchases]]=0,0,(Table1_1[[#This Row],[Total_Spend]]*(Table1_1[[#This Row],[NumCatalogPurchases]]/Table1_1[[#This Row],[Total_Purchases]]))),2)</f>
        <v>579.04999999999995</v>
      </c>
      <c r="AG15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5" s="6">
        <f ca="1">YEAR(TODAY())-B1565</f>
        <v>33</v>
      </c>
      <c r="AI15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565" t="s">
        <v>36</v>
      </c>
    </row>
    <row r="1566" spans="1:36" x14ac:dyDescent="0.3">
      <c r="A1566">
        <v>7736</v>
      </c>
      <c r="B1566">
        <v>1986</v>
      </c>
      <c r="C1566" t="s">
        <v>28</v>
      </c>
      <c r="D1566" t="s">
        <v>33</v>
      </c>
      <c r="E1566">
        <v>22518</v>
      </c>
      <c r="F1566">
        <v>1</v>
      </c>
      <c r="G1566">
        <v>0</v>
      </c>
      <c r="H1566" s="2" t="str">
        <f ca="1">TEXT(Table1_1[[#This Row],[Dt_Customer]],"yyyy-mm-dd")</f>
        <v>2012-10-22</v>
      </c>
      <c r="I1566">
        <v>36</v>
      </c>
      <c r="J1566">
        <v>11</v>
      </c>
      <c r="K1566">
        <v>7</v>
      </c>
      <c r="L1566">
        <v>12</v>
      </c>
      <c r="M1566">
        <v>2</v>
      </c>
      <c r="N1566">
        <v>2</v>
      </c>
      <c r="O1566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1566">
        <f>Table1_1[[#This Row],[NumWebPurchases]]+Table1_1[[#This Row],[NumCatalogPurchases]]+Table1_1[[#This Row],[NumStorePurchases]]</f>
        <v>5</v>
      </c>
      <c r="AD1566">
        <f>ROUND(IF(Table1_1[[#This Row],[Total_Purchases]]=0,0,(Table1_1[[#This Row],[Total_Spend]]*(Table1_1[[#This Row],[NumWebPurchases]]/Table1_1[[#This Row],[Total_Purchases]]))),2)</f>
        <v>24.4</v>
      </c>
      <c r="AE1566">
        <f>ROUND(IF(Table1_1[[#This Row],[Total_Purchases]]=0,0,(Table1_1[[#This Row],[Total_Spend]]*(Table1_1[[#This Row],[NumStorePurchases]]/Table1_1[[#This Row],[Total_Purchases]]))),2)</f>
        <v>24.4</v>
      </c>
      <c r="AF1566">
        <f>ROUND(IF(Table1_1[[#This Row],[Total_Purchases]]=0,0,(Table1_1[[#This Row],[Total_Spend]]*(Table1_1[[#This Row],[NumCatalogPurchases]]/Table1_1[[#This Row],[Total_Purchases]]))),2)</f>
        <v>12.2</v>
      </c>
      <c r="AG15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66" s="6">
        <f ca="1">YEAR(TODAY())-B1566</f>
        <v>40</v>
      </c>
      <c r="AI15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66" t="s">
        <v>30</v>
      </c>
    </row>
    <row r="1567" spans="1:36" x14ac:dyDescent="0.3">
      <c r="A1567">
        <v>7755</v>
      </c>
      <c r="B1567">
        <v>1954</v>
      </c>
      <c r="C1567" t="s">
        <v>37</v>
      </c>
      <c r="D1567" t="s">
        <v>33</v>
      </c>
      <c r="E1567">
        <v>57744</v>
      </c>
      <c r="F1567">
        <v>0</v>
      </c>
      <c r="G1567">
        <v>1</v>
      </c>
      <c r="H1567" s="2" t="str">
        <f ca="1">TEXT(Table1_1[[#This Row],[Dt_Customer]],"yyyy-mm-dd")</f>
        <v>2013-11-12</v>
      </c>
      <c r="I1567">
        <v>91</v>
      </c>
      <c r="J1567">
        <v>350</v>
      </c>
      <c r="K1567">
        <v>3</v>
      </c>
      <c r="L1567">
        <v>39</v>
      </c>
      <c r="M1567">
        <v>0</v>
      </c>
      <c r="N1567">
        <v>0</v>
      </c>
      <c r="O1567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f>Table1_1[[#This Row],[MntWines]]+Table1_1[[#This Row],[MntFruits]]+Table1_1[[#This Row],[MntMeatProducts]]+Table1_1[[#This Row],[MntFishProducts]]+Table1_1[[#This Row],[MntSweetProducts]]+Table1_1[[#This Row],[MntGoldProds]]</f>
        <v>411</v>
      </c>
      <c r="AC1567">
        <f>Table1_1[[#This Row],[NumWebPurchases]]+Table1_1[[#This Row],[NumCatalogPurchases]]+Table1_1[[#This Row],[NumStorePurchases]]</f>
        <v>14</v>
      </c>
      <c r="AD1567">
        <f>ROUND(IF(Table1_1[[#This Row],[Total_Purchases]]=0,0,(Table1_1[[#This Row],[Total_Spend]]*(Table1_1[[#This Row],[NumWebPurchases]]/Table1_1[[#This Row],[Total_Purchases]]))),2)</f>
        <v>264.20999999999998</v>
      </c>
      <c r="AE1567">
        <f>ROUND(IF(Table1_1[[#This Row],[Total_Purchases]]=0,0,(Table1_1[[#This Row],[Total_Spend]]*(Table1_1[[#This Row],[NumStorePurchases]]/Table1_1[[#This Row],[Total_Purchases]]))),2)</f>
        <v>117.43</v>
      </c>
      <c r="AF1567">
        <f>ROUND(IF(Table1_1[[#This Row],[Total_Purchases]]=0,0,(Table1_1[[#This Row],[Total_Spend]]*(Table1_1[[#This Row],[NumCatalogPurchases]]/Table1_1[[#This Row],[Total_Purchases]]))),2)</f>
        <v>29.36</v>
      </c>
      <c r="AG15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67" s="6">
        <f ca="1">YEAR(TODAY())-B1567</f>
        <v>72</v>
      </c>
      <c r="AI15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67" t="s">
        <v>30</v>
      </c>
    </row>
    <row r="1568" spans="1:36" x14ac:dyDescent="0.3">
      <c r="A1568">
        <v>7761</v>
      </c>
      <c r="B1568">
        <v>1978</v>
      </c>
      <c r="C1568" t="s">
        <v>38</v>
      </c>
      <c r="D1568" t="s">
        <v>35</v>
      </c>
      <c r="E1568">
        <v>38702</v>
      </c>
      <c r="F1568">
        <v>1</v>
      </c>
      <c r="G1568">
        <v>0</v>
      </c>
      <c r="H1568" s="2" t="str">
        <f ca="1">TEXT(Table1_1[[#This Row],[Dt_Customer]],"yyyy-mm-dd")</f>
        <v>2013-08-01</v>
      </c>
      <c r="I1568">
        <v>71</v>
      </c>
      <c r="J1568">
        <v>13</v>
      </c>
      <c r="K1568">
        <v>11</v>
      </c>
      <c r="L1568">
        <v>24</v>
      </c>
      <c r="M1568">
        <v>13</v>
      </c>
      <c r="N1568">
        <v>8</v>
      </c>
      <c r="O1568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>Table1_1[[#This Row],[MntWines]]+Table1_1[[#This Row],[MntFruits]]+Table1_1[[#This Row],[MntMeatProducts]]+Table1_1[[#This Row],[MntFishProducts]]+Table1_1[[#This Row],[MntSweetProducts]]+Table1_1[[#This Row],[MntGoldProds]]</f>
        <v>109</v>
      </c>
      <c r="AC1568">
        <f>Table1_1[[#This Row],[NumWebPurchases]]+Table1_1[[#This Row],[NumCatalogPurchases]]+Table1_1[[#This Row],[NumStorePurchases]]</f>
        <v>7</v>
      </c>
      <c r="AD1568">
        <f>ROUND(IF(Table1_1[[#This Row],[Total_Purchases]]=0,0,(Table1_1[[#This Row],[Total_Spend]]*(Table1_1[[#This Row],[NumWebPurchases]]/Table1_1[[#This Row],[Total_Purchases]]))),2)</f>
        <v>46.71</v>
      </c>
      <c r="AE1568">
        <f>ROUND(IF(Table1_1[[#This Row],[Total_Purchases]]=0,0,(Table1_1[[#This Row],[Total_Spend]]*(Table1_1[[#This Row],[NumStorePurchases]]/Table1_1[[#This Row],[Total_Purchases]]))),2)</f>
        <v>62.29</v>
      </c>
      <c r="AF1568">
        <f>ROUND(IF(Table1_1[[#This Row],[Total_Purchases]]=0,0,(Table1_1[[#This Row],[Total_Spend]]*(Table1_1[[#This Row],[NumCatalogPurchases]]/Table1_1[[#This Row],[Total_Purchases]]))),2)</f>
        <v>0</v>
      </c>
      <c r="AG15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68" s="6">
        <f ca="1">YEAR(TODAY())-B1568</f>
        <v>48</v>
      </c>
      <c r="AI15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68" t="s">
        <v>36</v>
      </c>
    </row>
    <row r="1569" spans="1:36" x14ac:dyDescent="0.3">
      <c r="A1569">
        <v>7786</v>
      </c>
      <c r="B1569">
        <v>1986</v>
      </c>
      <c r="C1569" t="s">
        <v>37</v>
      </c>
      <c r="D1569" t="s">
        <v>31</v>
      </c>
      <c r="E1569">
        <v>29999</v>
      </c>
      <c r="F1569">
        <v>1</v>
      </c>
      <c r="G1569">
        <v>0</v>
      </c>
      <c r="H1569" s="2" t="str">
        <f ca="1">TEXT(Table1_1[[#This Row],[Dt_Customer]],"yyyy-mm-dd")</f>
        <v>2013-02-13</v>
      </c>
      <c r="I1569">
        <v>22</v>
      </c>
      <c r="J1569">
        <v>68</v>
      </c>
      <c r="K1569">
        <v>7</v>
      </c>
      <c r="L1569">
        <v>59</v>
      </c>
      <c r="M1569">
        <v>10</v>
      </c>
      <c r="N1569">
        <v>5</v>
      </c>
      <c r="O1569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f>Table1_1[[#This Row],[MntWines]]+Table1_1[[#This Row],[MntFruits]]+Table1_1[[#This Row],[MntMeatProducts]]+Table1_1[[#This Row],[MntFishProducts]]+Table1_1[[#This Row],[MntSweetProducts]]+Table1_1[[#This Row],[MntGoldProds]]</f>
        <v>160</v>
      </c>
      <c r="AC1569">
        <f>Table1_1[[#This Row],[NumWebPurchases]]+Table1_1[[#This Row],[NumCatalogPurchases]]+Table1_1[[#This Row],[NumStorePurchases]]</f>
        <v>8</v>
      </c>
      <c r="AD1569">
        <f>ROUND(IF(Table1_1[[#This Row],[Total_Purchases]]=0,0,(Table1_1[[#This Row],[Total_Spend]]*(Table1_1[[#This Row],[NumWebPurchases]]/Table1_1[[#This Row],[Total_Purchases]]))),2)</f>
        <v>60</v>
      </c>
      <c r="AE1569">
        <f>ROUND(IF(Table1_1[[#This Row],[Total_Purchases]]=0,0,(Table1_1[[#This Row],[Total_Spend]]*(Table1_1[[#This Row],[NumStorePurchases]]/Table1_1[[#This Row],[Total_Purchases]]))),2)</f>
        <v>80</v>
      </c>
      <c r="AF1569">
        <f>ROUND(IF(Table1_1[[#This Row],[Total_Purchases]]=0,0,(Table1_1[[#This Row],[Total_Spend]]*(Table1_1[[#This Row],[NumCatalogPurchases]]/Table1_1[[#This Row],[Total_Purchases]]))),2)</f>
        <v>20</v>
      </c>
      <c r="AG15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69" s="6">
        <f ca="1">YEAR(TODAY())-B1569</f>
        <v>40</v>
      </c>
      <c r="AI15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69" t="s">
        <v>30</v>
      </c>
    </row>
    <row r="1570" spans="1:36" x14ac:dyDescent="0.3">
      <c r="A1570">
        <v>7787</v>
      </c>
      <c r="B1570">
        <v>1960</v>
      </c>
      <c r="C1570" t="s">
        <v>28</v>
      </c>
      <c r="D1570" t="s">
        <v>35</v>
      </c>
      <c r="E1570">
        <v>62807</v>
      </c>
      <c r="F1570">
        <v>0</v>
      </c>
      <c r="G1570">
        <v>1</v>
      </c>
      <c r="H1570" s="2" t="str">
        <f ca="1">TEXT(Table1_1[[#This Row],[Dt_Customer]],"yyyy-mm-dd")</f>
        <v>2012-08-31</v>
      </c>
      <c r="I1570">
        <v>83</v>
      </c>
      <c r="J1570">
        <v>526</v>
      </c>
      <c r="K1570">
        <v>28</v>
      </c>
      <c r="L1570">
        <v>135</v>
      </c>
      <c r="M1570">
        <v>10</v>
      </c>
      <c r="N1570">
        <v>21</v>
      </c>
      <c r="O1570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f>Table1_1[[#This Row],[MntWines]]+Table1_1[[#This Row],[MntFruits]]+Table1_1[[#This Row],[MntMeatProducts]]+Table1_1[[#This Row],[MntFishProducts]]+Table1_1[[#This Row],[MntSweetProducts]]+Table1_1[[#This Row],[MntGoldProds]]</f>
        <v>819</v>
      </c>
      <c r="AC1570">
        <f>Table1_1[[#This Row],[NumWebPurchases]]+Table1_1[[#This Row],[NumCatalogPurchases]]+Table1_1[[#This Row],[NumStorePurchases]]</f>
        <v>20</v>
      </c>
      <c r="AD1570">
        <f>ROUND(IF(Table1_1[[#This Row],[Total_Purchases]]=0,0,(Table1_1[[#This Row],[Total_Spend]]*(Table1_1[[#This Row],[NumWebPurchases]]/Table1_1[[#This Row],[Total_Purchases]]))),2)</f>
        <v>204.75</v>
      </c>
      <c r="AE1570">
        <f>ROUND(IF(Table1_1[[#This Row],[Total_Purchases]]=0,0,(Table1_1[[#This Row],[Total_Spend]]*(Table1_1[[#This Row],[NumStorePurchases]]/Table1_1[[#This Row],[Total_Purchases]]))),2)</f>
        <v>491.4</v>
      </c>
      <c r="AF1570">
        <f>ROUND(IF(Table1_1[[#This Row],[Total_Purchases]]=0,0,(Table1_1[[#This Row],[Total_Spend]]*(Table1_1[[#This Row],[NumCatalogPurchases]]/Table1_1[[#This Row],[Total_Purchases]]))),2)</f>
        <v>122.85</v>
      </c>
      <c r="AG15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70" s="6">
        <f ca="1">YEAR(TODAY())-B1570</f>
        <v>66</v>
      </c>
      <c r="AI15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70" t="s">
        <v>32</v>
      </c>
    </row>
    <row r="1571" spans="1:36" x14ac:dyDescent="0.3">
      <c r="A1571">
        <v>7788</v>
      </c>
      <c r="B1571">
        <v>1983</v>
      </c>
      <c r="C1571" t="s">
        <v>37</v>
      </c>
      <c r="D1571" t="s">
        <v>33</v>
      </c>
      <c r="E1571">
        <v>23536</v>
      </c>
      <c r="F1571">
        <v>1</v>
      </c>
      <c r="G1571">
        <v>0</v>
      </c>
      <c r="H1571" s="2" t="str">
        <f ca="1">TEXT(Table1_1[[#This Row],[Dt_Customer]],"yyyy-mm-dd")</f>
        <v>2014-06-04</v>
      </c>
      <c r="I1571">
        <v>53</v>
      </c>
      <c r="J1571">
        <v>6</v>
      </c>
      <c r="K1571">
        <v>0</v>
      </c>
      <c r="L1571">
        <v>3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f>Table1_1[[#This Row],[MntWines]]+Table1_1[[#This Row],[MntFruits]]+Table1_1[[#This Row],[MntMeatProducts]]+Table1_1[[#This Row],[MntFishProducts]]+Table1_1[[#This Row],[MntSweetProducts]]+Table1_1[[#This Row],[MntGoldProds]]</f>
        <v>10</v>
      </c>
      <c r="AC1571">
        <f>Table1_1[[#This Row],[NumWebPurchases]]+Table1_1[[#This Row],[NumCatalogPurchases]]+Table1_1[[#This Row],[NumStorePurchases]]</f>
        <v>3</v>
      </c>
      <c r="AD1571">
        <f>ROUND(IF(Table1_1[[#This Row],[Total_Purchases]]=0,0,(Table1_1[[#This Row],[Total_Spend]]*(Table1_1[[#This Row],[NumWebPurchases]]/Table1_1[[#This Row],[Total_Purchases]]))),2)</f>
        <v>0</v>
      </c>
      <c r="AE1571">
        <f>ROUND(IF(Table1_1[[#This Row],[Total_Purchases]]=0,0,(Table1_1[[#This Row],[Total_Spend]]*(Table1_1[[#This Row],[NumStorePurchases]]/Table1_1[[#This Row],[Total_Purchases]]))),2)</f>
        <v>10</v>
      </c>
      <c r="AF1571">
        <f>ROUND(IF(Table1_1[[#This Row],[Total_Purchases]]=0,0,(Table1_1[[#This Row],[Total_Spend]]*(Table1_1[[#This Row],[NumCatalogPurchases]]/Table1_1[[#This Row],[Total_Purchases]]))),2)</f>
        <v>0</v>
      </c>
      <c r="AG15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71" s="6">
        <f ca="1">YEAR(TODAY())-B1571</f>
        <v>43</v>
      </c>
      <c r="AI15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71" t="s">
        <v>30</v>
      </c>
    </row>
    <row r="1572" spans="1:36" x14ac:dyDescent="0.3">
      <c r="A1572">
        <v>7789</v>
      </c>
      <c r="B1572">
        <v>1965</v>
      </c>
      <c r="C1572" t="s">
        <v>37</v>
      </c>
      <c r="D1572" t="s">
        <v>33</v>
      </c>
      <c r="E1572">
        <v>84618</v>
      </c>
      <c r="F1572">
        <v>0</v>
      </c>
      <c r="G1572">
        <v>0</v>
      </c>
      <c r="H1572" s="2" t="str">
        <f ca="1">TEXT(Table1_1[[#This Row],[Dt_Customer]],"yyyy-mm-dd")</f>
        <v>2013-11-22</v>
      </c>
      <c r="I1572">
        <v>96</v>
      </c>
      <c r="J1572">
        <v>684</v>
      </c>
      <c r="K1572">
        <v>100</v>
      </c>
      <c r="L1572">
        <v>801</v>
      </c>
      <c r="M1572">
        <v>21</v>
      </c>
      <c r="N1572">
        <v>66</v>
      </c>
      <c r="O157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f>Table1_1[[#This Row],[MntWines]]+Table1_1[[#This Row],[MntFruits]]+Table1_1[[#This Row],[MntMeatProducts]]+Table1_1[[#This Row],[MntFishProducts]]+Table1_1[[#This Row],[MntSweetProducts]]+Table1_1[[#This Row],[MntGoldProds]]</f>
        <v>1672</v>
      </c>
      <c r="AC1572">
        <f>Table1_1[[#This Row],[NumWebPurchases]]+Table1_1[[#This Row],[NumCatalogPurchases]]+Table1_1[[#This Row],[NumStorePurchases]]</f>
        <v>25</v>
      </c>
      <c r="AD1572">
        <f>ROUND(IF(Table1_1[[#This Row],[Total_Purchases]]=0,0,(Table1_1[[#This Row],[Total_Spend]]*(Table1_1[[#This Row],[NumWebPurchases]]/Table1_1[[#This Row],[Total_Purchases]]))),2)</f>
        <v>401.28</v>
      </c>
      <c r="AE1572">
        <f>ROUND(IF(Table1_1[[#This Row],[Total_Purchases]]=0,0,(Table1_1[[#This Row],[Total_Spend]]*(Table1_1[[#This Row],[NumStorePurchases]]/Table1_1[[#This Row],[Total_Purchases]]))),2)</f>
        <v>668.8</v>
      </c>
      <c r="AF1572">
        <f>ROUND(IF(Table1_1[[#This Row],[Total_Purchases]]=0,0,(Table1_1[[#This Row],[Total_Spend]]*(Table1_1[[#This Row],[NumCatalogPurchases]]/Table1_1[[#This Row],[Total_Purchases]]))),2)</f>
        <v>601.91999999999996</v>
      </c>
      <c r="AG15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72" s="6">
        <f ca="1">YEAR(TODAY())-B1572</f>
        <v>61</v>
      </c>
      <c r="AI15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72" t="s">
        <v>30</v>
      </c>
    </row>
    <row r="1573" spans="1:36" x14ac:dyDescent="0.3">
      <c r="A1573">
        <v>7791</v>
      </c>
      <c r="B1573">
        <v>1967</v>
      </c>
      <c r="C1573" t="s">
        <v>41</v>
      </c>
      <c r="D1573" t="s">
        <v>33</v>
      </c>
      <c r="E1573">
        <v>37054</v>
      </c>
      <c r="F1573">
        <v>1</v>
      </c>
      <c r="G1573">
        <v>1</v>
      </c>
      <c r="H1573" s="2" t="str">
        <f ca="1">TEXT(Table1_1[[#This Row],[Dt_Customer]],"yyyy-mm-dd")</f>
        <v>2013-09-15</v>
      </c>
      <c r="I1573">
        <v>89</v>
      </c>
      <c r="J1573">
        <v>12</v>
      </c>
      <c r="K1573">
        <v>1</v>
      </c>
      <c r="L1573">
        <v>6</v>
      </c>
      <c r="M1573">
        <v>0</v>
      </c>
      <c r="N1573">
        <v>1</v>
      </c>
      <c r="O1573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1573">
        <f>Table1_1[[#This Row],[NumWebPurchases]]+Table1_1[[#This Row],[NumCatalogPurchases]]+Table1_1[[#This Row],[NumStorePurchases]]</f>
        <v>4</v>
      </c>
      <c r="AD1573">
        <f>ROUND(IF(Table1_1[[#This Row],[Total_Purchases]]=0,0,(Table1_1[[#This Row],[Total_Spend]]*(Table1_1[[#This Row],[NumWebPurchases]]/Table1_1[[#This Row],[Total_Purchases]]))),2)</f>
        <v>6.25</v>
      </c>
      <c r="AE1573">
        <f>ROUND(IF(Table1_1[[#This Row],[Total_Purchases]]=0,0,(Table1_1[[#This Row],[Total_Spend]]*(Table1_1[[#This Row],[NumStorePurchases]]/Table1_1[[#This Row],[Total_Purchases]]))),2)</f>
        <v>18.75</v>
      </c>
      <c r="AF1573">
        <f>ROUND(IF(Table1_1[[#This Row],[Total_Purchases]]=0,0,(Table1_1[[#This Row],[Total_Spend]]*(Table1_1[[#This Row],[NumCatalogPurchases]]/Table1_1[[#This Row],[Total_Purchases]]))),2)</f>
        <v>0</v>
      </c>
      <c r="AG15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73" s="6">
        <f ca="1">YEAR(TODAY())-B1573</f>
        <v>59</v>
      </c>
      <c r="AI15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73" t="s">
        <v>43</v>
      </c>
    </row>
    <row r="1574" spans="1:36" x14ac:dyDescent="0.3">
      <c r="A1574">
        <v>7793</v>
      </c>
      <c r="B1574">
        <v>1976</v>
      </c>
      <c r="C1574" t="s">
        <v>28</v>
      </c>
      <c r="D1574" t="s">
        <v>35</v>
      </c>
      <c r="E1574">
        <v>62061</v>
      </c>
      <c r="F1574">
        <v>0</v>
      </c>
      <c r="G1574">
        <v>1</v>
      </c>
      <c r="H1574" s="2" t="str">
        <f ca="1">TEXT(Table1_1[[#This Row],[Dt_Customer]],"yyyy-mm-dd")</f>
        <v>2013-08-31</v>
      </c>
      <c r="I1574">
        <v>12</v>
      </c>
      <c r="J1574">
        <v>641</v>
      </c>
      <c r="K1574">
        <v>7</v>
      </c>
      <c r="L1574">
        <v>84</v>
      </c>
      <c r="M1574">
        <v>0</v>
      </c>
      <c r="N1574">
        <v>30</v>
      </c>
      <c r="O1574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f>Table1_1[[#This Row],[MntWines]]+Table1_1[[#This Row],[MntFruits]]+Table1_1[[#This Row],[MntMeatProducts]]+Table1_1[[#This Row],[MntFishProducts]]+Table1_1[[#This Row],[MntSweetProducts]]+Table1_1[[#This Row],[MntGoldProds]]</f>
        <v>800</v>
      </c>
      <c r="AC1574">
        <f>Table1_1[[#This Row],[NumWebPurchases]]+Table1_1[[#This Row],[NumCatalogPurchases]]+Table1_1[[#This Row],[NumStorePurchases]]</f>
        <v>21</v>
      </c>
      <c r="AD1574">
        <f>ROUND(IF(Table1_1[[#This Row],[Total_Purchases]]=0,0,(Table1_1[[#This Row],[Total_Spend]]*(Table1_1[[#This Row],[NumWebPurchases]]/Table1_1[[#This Row],[Total_Purchases]]))),2)</f>
        <v>380.95</v>
      </c>
      <c r="AE1574">
        <f>ROUND(IF(Table1_1[[#This Row],[Total_Purchases]]=0,0,(Table1_1[[#This Row],[Total_Spend]]*(Table1_1[[#This Row],[NumStorePurchases]]/Table1_1[[#This Row],[Total_Purchases]]))),2)</f>
        <v>266.67</v>
      </c>
      <c r="AF1574">
        <f>ROUND(IF(Table1_1[[#This Row],[Total_Purchases]]=0,0,(Table1_1[[#This Row],[Total_Spend]]*(Table1_1[[#This Row],[NumCatalogPurchases]]/Table1_1[[#This Row],[Total_Purchases]]))),2)</f>
        <v>152.38</v>
      </c>
      <c r="AG15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74" s="6">
        <f ca="1">YEAR(TODAY())-B1574</f>
        <v>50</v>
      </c>
      <c r="AI15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74" t="s">
        <v>30</v>
      </c>
    </row>
    <row r="1575" spans="1:36" x14ac:dyDescent="0.3">
      <c r="A1575">
        <v>7798</v>
      </c>
      <c r="B1575">
        <v>1972</v>
      </c>
      <c r="C1575" t="s">
        <v>38</v>
      </c>
      <c r="D1575" t="s">
        <v>35</v>
      </c>
      <c r="E1575">
        <v>46344</v>
      </c>
      <c r="F1575">
        <v>0</v>
      </c>
      <c r="G1575">
        <v>1</v>
      </c>
      <c r="H1575" s="2" t="str">
        <f ca="1">TEXT(Table1_1[[#This Row],[Dt_Customer]],"yyyy-mm-dd")</f>
        <v>2012-12-14</v>
      </c>
      <c r="I1575">
        <v>28</v>
      </c>
      <c r="J1575">
        <v>233</v>
      </c>
      <c r="K1575">
        <v>20</v>
      </c>
      <c r="L1575">
        <v>57</v>
      </c>
      <c r="M1575">
        <v>8</v>
      </c>
      <c r="N1575">
        <v>20</v>
      </c>
      <c r="O1575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f>Table1_1[[#This Row],[MntWines]]+Table1_1[[#This Row],[MntFruits]]+Table1_1[[#This Row],[MntMeatProducts]]+Table1_1[[#This Row],[MntFishProducts]]+Table1_1[[#This Row],[MntSweetProducts]]+Table1_1[[#This Row],[MntGoldProds]]</f>
        <v>429</v>
      </c>
      <c r="AC1575">
        <f>Table1_1[[#This Row],[NumWebPurchases]]+Table1_1[[#This Row],[NumCatalogPurchases]]+Table1_1[[#This Row],[NumStorePurchases]]</f>
        <v>13</v>
      </c>
      <c r="AD1575">
        <f>ROUND(IF(Table1_1[[#This Row],[Total_Purchases]]=0,0,(Table1_1[[#This Row],[Total_Spend]]*(Table1_1[[#This Row],[NumWebPurchases]]/Table1_1[[#This Row],[Total_Purchases]]))),2)</f>
        <v>231</v>
      </c>
      <c r="AE1575">
        <f>ROUND(IF(Table1_1[[#This Row],[Total_Purchases]]=0,0,(Table1_1[[#This Row],[Total_Spend]]*(Table1_1[[#This Row],[NumStorePurchases]]/Table1_1[[#This Row],[Total_Purchases]]))),2)</f>
        <v>165</v>
      </c>
      <c r="AF1575">
        <f>ROUND(IF(Table1_1[[#This Row],[Total_Purchases]]=0,0,(Table1_1[[#This Row],[Total_Spend]]*(Table1_1[[#This Row],[NumCatalogPurchases]]/Table1_1[[#This Row],[Total_Purchases]]))),2)</f>
        <v>33</v>
      </c>
      <c r="AG15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75" s="6">
        <f ca="1">YEAR(TODAY())-B1575</f>
        <v>54</v>
      </c>
      <c r="AI15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75" t="s">
        <v>32</v>
      </c>
    </row>
    <row r="1576" spans="1:36" x14ac:dyDescent="0.3">
      <c r="A1576">
        <v>7801</v>
      </c>
      <c r="B1576">
        <v>1959</v>
      </c>
      <c r="C1576" t="s">
        <v>28</v>
      </c>
      <c r="D1576" t="s">
        <v>35</v>
      </c>
      <c r="E1576">
        <v>54753</v>
      </c>
      <c r="F1576">
        <v>0</v>
      </c>
      <c r="G1576">
        <v>1</v>
      </c>
      <c r="H1576" s="2" t="str">
        <f ca="1">TEXT(Table1_1[[#This Row],[Dt_Customer]],"yyyy-mm-dd")</f>
        <v>2013-09-12</v>
      </c>
      <c r="I1576">
        <v>87</v>
      </c>
      <c r="J1576">
        <v>197</v>
      </c>
      <c r="K1576">
        <v>107</v>
      </c>
      <c r="L1576">
        <v>227</v>
      </c>
      <c r="M1576">
        <v>7</v>
      </c>
      <c r="N1576">
        <v>59</v>
      </c>
      <c r="O1576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f>Table1_1[[#This Row],[MntWines]]+Table1_1[[#This Row],[MntFruits]]+Table1_1[[#This Row],[MntMeatProducts]]+Table1_1[[#This Row],[MntFishProducts]]+Table1_1[[#This Row],[MntSweetProducts]]+Table1_1[[#This Row],[MntGoldProds]]</f>
        <v>728</v>
      </c>
      <c r="AC1576">
        <f>Table1_1[[#This Row],[NumWebPurchases]]+Table1_1[[#This Row],[NumCatalogPurchases]]+Table1_1[[#This Row],[NumStorePurchases]]</f>
        <v>18</v>
      </c>
      <c r="AD1576">
        <f>ROUND(IF(Table1_1[[#This Row],[Total_Purchases]]=0,0,(Table1_1[[#This Row],[Total_Spend]]*(Table1_1[[#This Row],[NumWebPurchases]]/Table1_1[[#This Row],[Total_Purchases]]))),2)</f>
        <v>202.22</v>
      </c>
      <c r="AE1576">
        <f>ROUND(IF(Table1_1[[#This Row],[Total_Purchases]]=0,0,(Table1_1[[#This Row],[Total_Spend]]*(Table1_1[[#This Row],[NumStorePurchases]]/Table1_1[[#This Row],[Total_Purchases]]))),2)</f>
        <v>444.89</v>
      </c>
      <c r="AF1576">
        <f>ROUND(IF(Table1_1[[#This Row],[Total_Purchases]]=0,0,(Table1_1[[#This Row],[Total_Spend]]*(Table1_1[[#This Row],[NumCatalogPurchases]]/Table1_1[[#This Row],[Total_Purchases]]))),2)</f>
        <v>80.89</v>
      </c>
      <c r="AG15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76" s="6">
        <f ca="1">YEAR(TODAY())-B1576</f>
        <v>67</v>
      </c>
      <c r="AI15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76" t="s">
        <v>43</v>
      </c>
    </row>
    <row r="1577" spans="1:36" x14ac:dyDescent="0.3">
      <c r="A1577">
        <v>7807</v>
      </c>
      <c r="B1577">
        <v>1974</v>
      </c>
      <c r="C1577" t="s">
        <v>28</v>
      </c>
      <c r="D1577" t="s">
        <v>33</v>
      </c>
      <c r="E1577">
        <v>44989</v>
      </c>
      <c r="F1577">
        <v>0</v>
      </c>
      <c r="G1577">
        <v>1</v>
      </c>
      <c r="H1577" s="2" t="str">
        <f ca="1">TEXT(Table1_1[[#This Row],[Dt_Customer]],"yyyy-mm-dd")</f>
        <v>2012-09-12</v>
      </c>
      <c r="I1577">
        <v>26</v>
      </c>
      <c r="J1577">
        <v>98</v>
      </c>
      <c r="K1577">
        <v>0</v>
      </c>
      <c r="L1577">
        <v>106</v>
      </c>
      <c r="M1577">
        <v>49</v>
      </c>
      <c r="N1577">
        <v>10</v>
      </c>
      <c r="O1577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f>Table1_1[[#This Row],[MntWines]]+Table1_1[[#This Row],[MntFruits]]+Table1_1[[#This Row],[MntMeatProducts]]+Table1_1[[#This Row],[MntFishProducts]]+Table1_1[[#This Row],[MntSweetProducts]]+Table1_1[[#This Row],[MntGoldProds]]</f>
        <v>369</v>
      </c>
      <c r="AC1577">
        <f>Table1_1[[#This Row],[NumWebPurchases]]+Table1_1[[#This Row],[NumCatalogPurchases]]+Table1_1[[#This Row],[NumStorePurchases]]</f>
        <v>11</v>
      </c>
      <c r="AD1577">
        <f>ROUND(IF(Table1_1[[#This Row],[Total_Purchases]]=0,0,(Table1_1[[#This Row],[Total_Spend]]*(Table1_1[[#This Row],[NumWebPurchases]]/Table1_1[[#This Row],[Total_Purchases]]))),2)</f>
        <v>167.73</v>
      </c>
      <c r="AE1577">
        <f>ROUND(IF(Table1_1[[#This Row],[Total_Purchases]]=0,0,(Table1_1[[#This Row],[Total_Spend]]*(Table1_1[[#This Row],[NumStorePurchases]]/Table1_1[[#This Row],[Total_Purchases]]))),2)</f>
        <v>167.73</v>
      </c>
      <c r="AF1577">
        <f>ROUND(IF(Table1_1[[#This Row],[Total_Purchases]]=0,0,(Table1_1[[#This Row],[Total_Spend]]*(Table1_1[[#This Row],[NumCatalogPurchases]]/Table1_1[[#This Row],[Total_Purchases]]))),2)</f>
        <v>33.549999999999997</v>
      </c>
      <c r="AG15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77" s="6">
        <f ca="1">YEAR(TODAY())-B1577</f>
        <v>52</v>
      </c>
      <c r="AI15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77" t="s">
        <v>30</v>
      </c>
    </row>
    <row r="1578" spans="1:36" x14ac:dyDescent="0.3">
      <c r="A1578">
        <v>7822</v>
      </c>
      <c r="B1578">
        <v>1976</v>
      </c>
      <c r="C1578" t="s">
        <v>28</v>
      </c>
      <c r="D1578" t="s">
        <v>35</v>
      </c>
      <c r="E1578">
        <v>54058</v>
      </c>
      <c r="F1578">
        <v>0</v>
      </c>
      <c r="G1578">
        <v>1</v>
      </c>
      <c r="H1578" s="2" t="str">
        <f ca="1">TEXT(Table1_1[[#This Row],[Dt_Customer]],"yyyy-mm-dd")</f>
        <v>2013-06-04</v>
      </c>
      <c r="I1578">
        <v>56</v>
      </c>
      <c r="J1578">
        <v>198</v>
      </c>
      <c r="K1578">
        <v>18</v>
      </c>
      <c r="L1578">
        <v>252</v>
      </c>
      <c r="M1578">
        <v>32</v>
      </c>
      <c r="N1578">
        <v>108</v>
      </c>
      <c r="O1578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f>Table1_1[[#This Row],[MntWines]]+Table1_1[[#This Row],[MntFruits]]+Table1_1[[#This Row],[MntMeatProducts]]+Table1_1[[#This Row],[MntFishProducts]]+Table1_1[[#This Row],[MntSweetProducts]]+Table1_1[[#This Row],[MntGoldProds]]</f>
        <v>662</v>
      </c>
      <c r="AC1578">
        <f>Table1_1[[#This Row],[NumWebPurchases]]+Table1_1[[#This Row],[NumCatalogPurchases]]+Table1_1[[#This Row],[NumStorePurchases]]</f>
        <v>18</v>
      </c>
      <c r="AD1578">
        <f>ROUND(IF(Table1_1[[#This Row],[Total_Purchases]]=0,0,(Table1_1[[#This Row],[Total_Spend]]*(Table1_1[[#This Row],[NumWebPurchases]]/Table1_1[[#This Row],[Total_Purchases]]))),2)</f>
        <v>147.11000000000001</v>
      </c>
      <c r="AE1578">
        <f>ROUND(IF(Table1_1[[#This Row],[Total_Purchases]]=0,0,(Table1_1[[#This Row],[Total_Spend]]*(Table1_1[[#This Row],[NumStorePurchases]]/Table1_1[[#This Row],[Total_Purchases]]))),2)</f>
        <v>294.22000000000003</v>
      </c>
      <c r="AF1578">
        <f>ROUND(IF(Table1_1[[#This Row],[Total_Purchases]]=0,0,(Table1_1[[#This Row],[Total_Spend]]*(Table1_1[[#This Row],[NumCatalogPurchases]]/Table1_1[[#This Row],[Total_Purchases]]))),2)</f>
        <v>220.67</v>
      </c>
      <c r="AG15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78" s="6">
        <f ca="1">YEAR(TODAY())-B1578</f>
        <v>50</v>
      </c>
      <c r="AI15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78" t="s">
        <v>30</v>
      </c>
    </row>
    <row r="1579" spans="1:36" x14ac:dyDescent="0.3">
      <c r="A1579">
        <v>7828</v>
      </c>
      <c r="B1579">
        <v>1981</v>
      </c>
      <c r="C1579" t="s">
        <v>41</v>
      </c>
      <c r="D1579" t="s">
        <v>35</v>
      </c>
      <c r="E1579">
        <v>77882</v>
      </c>
      <c r="F1579">
        <v>0</v>
      </c>
      <c r="G1579">
        <v>0</v>
      </c>
      <c r="H1579" s="2" t="str">
        <f ca="1">TEXT(Table1_1[[#This Row],[Dt_Customer]],"yyyy-mm-dd")</f>
        <v>2014-04-30</v>
      </c>
      <c r="I1579">
        <v>29</v>
      </c>
      <c r="J1579">
        <v>68</v>
      </c>
      <c r="K1579">
        <v>129</v>
      </c>
      <c r="L1579">
        <v>396</v>
      </c>
      <c r="M1579">
        <v>188</v>
      </c>
      <c r="N1579">
        <v>22</v>
      </c>
      <c r="O1579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f>Table1_1[[#This Row],[MntWines]]+Table1_1[[#This Row],[MntFruits]]+Table1_1[[#This Row],[MntMeatProducts]]+Table1_1[[#This Row],[MntFishProducts]]+Table1_1[[#This Row],[MntSweetProducts]]+Table1_1[[#This Row],[MntGoldProds]]</f>
        <v>818</v>
      </c>
      <c r="AC1579">
        <f>Table1_1[[#This Row],[NumWebPurchases]]+Table1_1[[#This Row],[NumCatalogPurchases]]+Table1_1[[#This Row],[NumStorePurchases]]</f>
        <v>11</v>
      </c>
      <c r="AD1579">
        <f>ROUND(IF(Table1_1[[#This Row],[Total_Purchases]]=0,0,(Table1_1[[#This Row],[Total_Spend]]*(Table1_1[[#This Row],[NumWebPurchases]]/Table1_1[[#This Row],[Total_Purchases]]))),2)</f>
        <v>223.09</v>
      </c>
      <c r="AE1579">
        <f>ROUND(IF(Table1_1[[#This Row],[Total_Purchases]]=0,0,(Table1_1[[#This Row],[Total_Spend]]*(Table1_1[[#This Row],[NumStorePurchases]]/Table1_1[[#This Row],[Total_Purchases]]))),2)</f>
        <v>371.82</v>
      </c>
      <c r="AF1579">
        <f>ROUND(IF(Table1_1[[#This Row],[Total_Purchases]]=0,0,(Table1_1[[#This Row],[Total_Spend]]*(Table1_1[[#This Row],[NumCatalogPurchases]]/Table1_1[[#This Row],[Total_Purchases]]))),2)</f>
        <v>223.09</v>
      </c>
      <c r="AG15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79" s="6">
        <f ca="1">YEAR(TODAY())-B1579</f>
        <v>45</v>
      </c>
      <c r="AI15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79" t="s">
        <v>43</v>
      </c>
    </row>
    <row r="1580" spans="1:36" x14ac:dyDescent="0.3">
      <c r="A1580">
        <v>7829</v>
      </c>
      <c r="B1580">
        <v>1900</v>
      </c>
      <c r="C1580" t="s">
        <v>38</v>
      </c>
      <c r="D1580" t="s">
        <v>29</v>
      </c>
      <c r="E1580">
        <v>36640</v>
      </c>
      <c r="F1580">
        <v>1</v>
      </c>
      <c r="G1580">
        <v>0</v>
      </c>
      <c r="H1580" s="2" t="str">
        <f ca="1">TEXT(Table1_1[[#This Row],[Dt_Customer]],"yyyy-mm-dd")</f>
        <v>2013-09-26</v>
      </c>
      <c r="I1580">
        <v>99</v>
      </c>
      <c r="J1580">
        <v>15</v>
      </c>
      <c r="K1580">
        <v>6</v>
      </c>
      <c r="L1580">
        <v>8</v>
      </c>
      <c r="M1580">
        <v>7</v>
      </c>
      <c r="N1580">
        <v>4</v>
      </c>
      <c r="O1580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1580">
        <f>Table1_1[[#This Row],[NumWebPurchases]]+Table1_1[[#This Row],[NumCatalogPurchases]]+Table1_1[[#This Row],[NumStorePurchases]]</f>
        <v>5</v>
      </c>
      <c r="AD1580">
        <f>ROUND(IF(Table1_1[[#This Row],[Total_Purchases]]=0,0,(Table1_1[[#This Row],[Total_Spend]]*(Table1_1[[#This Row],[NumWebPurchases]]/Table1_1[[#This Row],[Total_Purchases]]))),2)</f>
        <v>26</v>
      </c>
      <c r="AE1580">
        <f>ROUND(IF(Table1_1[[#This Row],[Total_Purchases]]=0,0,(Table1_1[[#This Row],[Total_Spend]]*(Table1_1[[#This Row],[NumStorePurchases]]/Table1_1[[#This Row],[Total_Purchases]]))),2)</f>
        <v>26</v>
      </c>
      <c r="AF1580">
        <f>ROUND(IF(Table1_1[[#This Row],[Total_Purchases]]=0,0,(Table1_1[[#This Row],[Total_Spend]]*(Table1_1[[#This Row],[NumCatalogPurchases]]/Table1_1[[#This Row],[Total_Purchases]]))),2)</f>
        <v>13</v>
      </c>
      <c r="AG15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80" s="6">
        <f ca="1">YEAR(TODAY())-B1580</f>
        <v>126</v>
      </c>
      <c r="AI15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80" t="s">
        <v>40</v>
      </c>
    </row>
    <row r="1581" spans="1:36" x14ac:dyDescent="0.3">
      <c r="A1581">
        <v>7832</v>
      </c>
      <c r="B1581">
        <v>1959</v>
      </c>
      <c r="C1581" t="s">
        <v>41</v>
      </c>
      <c r="D1581" t="s">
        <v>33</v>
      </c>
      <c r="E1581">
        <v>77520</v>
      </c>
      <c r="F1581">
        <v>0</v>
      </c>
      <c r="G1581">
        <v>1</v>
      </c>
      <c r="H1581" s="2" t="str">
        <f ca="1">TEXT(Table1_1[[#This Row],[Dt_Customer]],"yyyy-mm-dd")</f>
        <v>2013-08-28</v>
      </c>
      <c r="I1581">
        <v>30</v>
      </c>
      <c r="J1581">
        <v>940</v>
      </c>
      <c r="K1581">
        <v>44</v>
      </c>
      <c r="L1581">
        <v>396</v>
      </c>
      <c r="M1581">
        <v>0</v>
      </c>
      <c r="N1581">
        <v>88</v>
      </c>
      <c r="O1581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1</v>
      </c>
      <c r="AA1581">
        <v>0</v>
      </c>
      <c r="AB1581">
        <f>Table1_1[[#This Row],[MntWines]]+Table1_1[[#This Row],[MntFruits]]+Table1_1[[#This Row],[MntMeatProducts]]+Table1_1[[#This Row],[MntFishProducts]]+Table1_1[[#This Row],[MntSweetProducts]]+Table1_1[[#This Row],[MntGoldProds]]</f>
        <v>1526</v>
      </c>
      <c r="AC1581">
        <f>Table1_1[[#This Row],[NumWebPurchases]]+Table1_1[[#This Row],[NumCatalogPurchases]]+Table1_1[[#This Row],[NumStorePurchases]]</f>
        <v>22</v>
      </c>
      <c r="AD1581">
        <f>ROUND(IF(Table1_1[[#This Row],[Total_Purchases]]=0,0,(Table1_1[[#This Row],[Total_Spend]]*(Table1_1[[#This Row],[NumWebPurchases]]/Table1_1[[#This Row],[Total_Purchases]]))),2)</f>
        <v>554.91</v>
      </c>
      <c r="AE1581">
        <f>ROUND(IF(Table1_1[[#This Row],[Total_Purchases]]=0,0,(Table1_1[[#This Row],[Total_Spend]]*(Table1_1[[#This Row],[NumStorePurchases]]/Table1_1[[#This Row],[Total_Purchases]]))),2)</f>
        <v>485.55</v>
      </c>
      <c r="AF1581">
        <f>ROUND(IF(Table1_1[[#This Row],[Total_Purchases]]=0,0,(Table1_1[[#This Row],[Total_Spend]]*(Table1_1[[#This Row],[NumCatalogPurchases]]/Table1_1[[#This Row],[Total_Purchases]]))),2)</f>
        <v>485.55</v>
      </c>
      <c r="AG15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1" s="6">
        <f ca="1">YEAR(TODAY())-B1581</f>
        <v>67</v>
      </c>
      <c r="AI15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81" t="s">
        <v>30</v>
      </c>
    </row>
    <row r="1582" spans="1:36" x14ac:dyDescent="0.3">
      <c r="A1582">
        <v>7842</v>
      </c>
      <c r="B1582">
        <v>1968</v>
      </c>
      <c r="C1582" t="s">
        <v>28</v>
      </c>
      <c r="D1582" t="s">
        <v>31</v>
      </c>
      <c r="E1582">
        <v>36065</v>
      </c>
      <c r="F1582">
        <v>1</v>
      </c>
      <c r="G1582">
        <v>1</v>
      </c>
      <c r="H1582" s="2" t="str">
        <f ca="1">TEXT(Table1_1[[#This Row],[Dt_Customer]],"yyyy-mm-dd")</f>
        <v>2013-03-31</v>
      </c>
      <c r="I1582">
        <v>54</v>
      </c>
      <c r="J1582">
        <v>18</v>
      </c>
      <c r="K1582">
        <v>7</v>
      </c>
      <c r="L1582">
        <v>34</v>
      </c>
      <c r="M1582">
        <v>10</v>
      </c>
      <c r="N1582">
        <v>2</v>
      </c>
      <c r="O158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f>Table1_1[[#This Row],[MntWines]]+Table1_1[[#This Row],[MntFruits]]+Table1_1[[#This Row],[MntMeatProducts]]+Table1_1[[#This Row],[MntFishProducts]]+Table1_1[[#This Row],[MntSweetProducts]]+Table1_1[[#This Row],[MntGoldProds]]</f>
        <v>74</v>
      </c>
      <c r="AC1582">
        <f>Table1_1[[#This Row],[NumWebPurchases]]+Table1_1[[#This Row],[NumCatalogPurchases]]+Table1_1[[#This Row],[NumStorePurchases]]</f>
        <v>6</v>
      </c>
      <c r="AD1582">
        <f>ROUND(IF(Table1_1[[#This Row],[Total_Purchases]]=0,0,(Table1_1[[#This Row],[Total_Spend]]*(Table1_1[[#This Row],[NumWebPurchases]]/Table1_1[[#This Row],[Total_Purchases]]))),2)</f>
        <v>37</v>
      </c>
      <c r="AE1582">
        <f>ROUND(IF(Table1_1[[#This Row],[Total_Purchases]]=0,0,(Table1_1[[#This Row],[Total_Spend]]*(Table1_1[[#This Row],[NumStorePurchases]]/Table1_1[[#This Row],[Total_Purchases]]))),2)</f>
        <v>37</v>
      </c>
      <c r="AF1582">
        <f>ROUND(IF(Table1_1[[#This Row],[Total_Purchases]]=0,0,(Table1_1[[#This Row],[Total_Spend]]*(Table1_1[[#This Row],[NumCatalogPurchases]]/Table1_1[[#This Row],[Total_Purchases]]))),2)</f>
        <v>0</v>
      </c>
      <c r="AG15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82" s="6">
        <f ca="1">YEAR(TODAY())-B1582</f>
        <v>58</v>
      </c>
      <c r="AI15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82" t="s">
        <v>30</v>
      </c>
    </row>
    <row r="1583" spans="1:36" x14ac:dyDescent="0.3">
      <c r="A1583">
        <v>7848</v>
      </c>
      <c r="B1583">
        <v>1974</v>
      </c>
      <c r="C1583" t="s">
        <v>28</v>
      </c>
      <c r="D1583" t="s">
        <v>31</v>
      </c>
      <c r="E1583">
        <v>49166</v>
      </c>
      <c r="F1583">
        <v>0</v>
      </c>
      <c r="G1583">
        <v>1</v>
      </c>
      <c r="H1583" s="2" t="str">
        <f ca="1">TEXT(Table1_1[[#This Row],[Dt_Customer]],"yyyy-mm-dd")</f>
        <v>2013-06-13</v>
      </c>
      <c r="I1583">
        <v>17</v>
      </c>
      <c r="J1583">
        <v>224</v>
      </c>
      <c r="K1583">
        <v>2</v>
      </c>
      <c r="L1583">
        <v>25</v>
      </c>
      <c r="M1583">
        <v>7</v>
      </c>
      <c r="N1583">
        <v>0</v>
      </c>
      <c r="O1583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f>Table1_1[[#This Row],[MntWines]]+Table1_1[[#This Row],[MntFruits]]+Table1_1[[#This Row],[MntMeatProducts]]+Table1_1[[#This Row],[MntFishProducts]]+Table1_1[[#This Row],[MntSweetProducts]]+Table1_1[[#This Row],[MntGoldProds]]</f>
        <v>368</v>
      </c>
      <c r="AC1583">
        <f>Table1_1[[#This Row],[NumWebPurchases]]+Table1_1[[#This Row],[NumCatalogPurchases]]+Table1_1[[#This Row],[NumStorePurchases]]</f>
        <v>11</v>
      </c>
      <c r="AD1583">
        <f>ROUND(IF(Table1_1[[#This Row],[Total_Purchases]]=0,0,(Table1_1[[#This Row],[Total_Spend]]*(Table1_1[[#This Row],[NumWebPurchases]]/Table1_1[[#This Row],[Total_Purchases]]))),2)</f>
        <v>167.27</v>
      </c>
      <c r="AE1583">
        <f>ROUND(IF(Table1_1[[#This Row],[Total_Purchases]]=0,0,(Table1_1[[#This Row],[Total_Spend]]*(Table1_1[[#This Row],[NumStorePurchases]]/Table1_1[[#This Row],[Total_Purchases]]))),2)</f>
        <v>100.36</v>
      </c>
      <c r="AF1583">
        <f>ROUND(IF(Table1_1[[#This Row],[Total_Purchases]]=0,0,(Table1_1[[#This Row],[Total_Spend]]*(Table1_1[[#This Row],[NumCatalogPurchases]]/Table1_1[[#This Row],[Total_Purchases]]))),2)</f>
        <v>100.36</v>
      </c>
      <c r="AG15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83" s="6">
        <f ca="1">YEAR(TODAY())-B1583</f>
        <v>52</v>
      </c>
      <c r="AI15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83" t="s">
        <v>40</v>
      </c>
    </row>
    <row r="1584" spans="1:36" x14ac:dyDescent="0.3">
      <c r="A1584">
        <v>7849</v>
      </c>
      <c r="B1584">
        <v>1970</v>
      </c>
      <c r="C1584" t="s">
        <v>37</v>
      </c>
      <c r="D1584" t="s">
        <v>33</v>
      </c>
      <c r="E1584">
        <v>80336</v>
      </c>
      <c r="F1584">
        <v>0</v>
      </c>
      <c r="G1584">
        <v>0</v>
      </c>
      <c r="H1584" s="2" t="str">
        <f ca="1">TEXT(Table1_1[[#This Row],[Dt_Customer]],"yyyy-mm-dd")</f>
        <v>2013-09-09</v>
      </c>
      <c r="I1584">
        <v>12</v>
      </c>
      <c r="J1584">
        <v>209</v>
      </c>
      <c r="K1584">
        <v>19</v>
      </c>
      <c r="L1584">
        <v>456</v>
      </c>
      <c r="M1584">
        <v>160</v>
      </c>
      <c r="N1584">
        <v>142</v>
      </c>
      <c r="O1584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f>Table1_1[[#This Row],[MntWines]]+Table1_1[[#This Row],[MntFruits]]+Table1_1[[#This Row],[MntMeatProducts]]+Table1_1[[#This Row],[MntFishProducts]]+Table1_1[[#This Row],[MntSweetProducts]]+Table1_1[[#This Row],[MntGoldProds]]</f>
        <v>1052</v>
      </c>
      <c r="AC1584">
        <f>Table1_1[[#This Row],[NumWebPurchases]]+Table1_1[[#This Row],[NumCatalogPurchases]]+Table1_1[[#This Row],[NumStorePurchases]]</f>
        <v>24</v>
      </c>
      <c r="AD1584">
        <f>ROUND(IF(Table1_1[[#This Row],[Total_Purchases]]=0,0,(Table1_1[[#This Row],[Total_Spend]]*(Table1_1[[#This Row],[NumWebPurchases]]/Table1_1[[#This Row],[Total_Purchases]]))),2)</f>
        <v>87.67</v>
      </c>
      <c r="AE1584">
        <f>ROUND(IF(Table1_1[[#This Row],[Total_Purchases]]=0,0,(Table1_1[[#This Row],[Total_Spend]]*(Table1_1[[#This Row],[NumStorePurchases]]/Table1_1[[#This Row],[Total_Purchases]]))),2)</f>
        <v>569.83000000000004</v>
      </c>
      <c r="AF1584">
        <f>ROUND(IF(Table1_1[[#This Row],[Total_Purchases]]=0,0,(Table1_1[[#This Row],[Total_Spend]]*(Table1_1[[#This Row],[NumCatalogPurchases]]/Table1_1[[#This Row],[Total_Purchases]]))),2)</f>
        <v>394.5</v>
      </c>
      <c r="AG15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4" s="6">
        <f ca="1">YEAR(TODAY())-B1584</f>
        <v>56</v>
      </c>
      <c r="AI15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84" t="s">
        <v>30</v>
      </c>
    </row>
    <row r="1585" spans="1:36" x14ac:dyDescent="0.3">
      <c r="A1585">
        <v>7851</v>
      </c>
      <c r="B1585">
        <v>1949</v>
      </c>
      <c r="C1585" t="s">
        <v>28</v>
      </c>
      <c r="D1585" t="s">
        <v>42</v>
      </c>
      <c r="E1585">
        <v>70165</v>
      </c>
      <c r="F1585">
        <v>0</v>
      </c>
      <c r="G1585">
        <v>0</v>
      </c>
      <c r="H1585" s="2" t="str">
        <f ca="1">TEXT(Table1_1[[#This Row],[Dt_Customer]],"yyyy-mm-dd")</f>
        <v>2013-09-22</v>
      </c>
      <c r="I1585">
        <v>60</v>
      </c>
      <c r="J1585">
        <v>161</v>
      </c>
      <c r="K1585">
        <v>0</v>
      </c>
      <c r="L1585">
        <v>253</v>
      </c>
      <c r="M1585">
        <v>199</v>
      </c>
      <c r="N1585">
        <v>191</v>
      </c>
      <c r="O1585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f>Table1_1[[#This Row],[MntWines]]+Table1_1[[#This Row],[MntFruits]]+Table1_1[[#This Row],[MntMeatProducts]]+Table1_1[[#This Row],[MntFishProducts]]+Table1_1[[#This Row],[MntSweetProducts]]+Table1_1[[#This Row],[MntGoldProds]]</f>
        <v>926</v>
      </c>
      <c r="AC1585">
        <f>Table1_1[[#This Row],[NumWebPurchases]]+Table1_1[[#This Row],[NumCatalogPurchases]]+Table1_1[[#This Row],[NumStorePurchases]]</f>
        <v>21</v>
      </c>
      <c r="AD1585">
        <f>ROUND(IF(Table1_1[[#This Row],[Total_Purchases]]=0,0,(Table1_1[[#This Row],[Total_Spend]]*(Table1_1[[#This Row],[NumWebPurchases]]/Table1_1[[#This Row],[Total_Purchases]]))),2)</f>
        <v>132.29</v>
      </c>
      <c r="AE1585">
        <f>ROUND(IF(Table1_1[[#This Row],[Total_Purchases]]=0,0,(Table1_1[[#This Row],[Total_Spend]]*(Table1_1[[#This Row],[NumStorePurchases]]/Table1_1[[#This Row],[Total_Purchases]]))),2)</f>
        <v>485.05</v>
      </c>
      <c r="AF1585">
        <f>ROUND(IF(Table1_1[[#This Row],[Total_Purchases]]=0,0,(Table1_1[[#This Row],[Total_Spend]]*(Table1_1[[#This Row],[NumCatalogPurchases]]/Table1_1[[#This Row],[Total_Purchases]]))),2)</f>
        <v>308.67</v>
      </c>
      <c r="AG15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5" s="6">
        <f ca="1">YEAR(TODAY())-B1585</f>
        <v>77</v>
      </c>
      <c r="AI15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85" t="s">
        <v>30</v>
      </c>
    </row>
    <row r="1586" spans="1:36" x14ac:dyDescent="0.3">
      <c r="A1586">
        <v>7861</v>
      </c>
      <c r="B1586">
        <v>1952</v>
      </c>
      <c r="C1586" t="s">
        <v>41</v>
      </c>
      <c r="D1586" t="s">
        <v>33</v>
      </c>
      <c r="E1586">
        <v>77027</v>
      </c>
      <c r="F1586">
        <v>0</v>
      </c>
      <c r="G1586">
        <v>1</v>
      </c>
      <c r="H1586" s="2" t="str">
        <f ca="1">TEXT(Table1_1[[#This Row],[Dt_Customer]],"yyyy-mm-dd")</f>
        <v>2014-02-05</v>
      </c>
      <c r="I1586">
        <v>23</v>
      </c>
      <c r="J1586">
        <v>820</v>
      </c>
      <c r="K1586">
        <v>57</v>
      </c>
      <c r="L1586">
        <v>242</v>
      </c>
      <c r="M1586">
        <v>45</v>
      </c>
      <c r="N1586">
        <v>0</v>
      </c>
      <c r="O1586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f>Table1_1[[#This Row],[MntWines]]+Table1_1[[#This Row],[MntFruits]]+Table1_1[[#This Row],[MntMeatProducts]]+Table1_1[[#This Row],[MntFishProducts]]+Table1_1[[#This Row],[MntSweetProducts]]+Table1_1[[#This Row],[MntGoldProds]]</f>
        <v>1175</v>
      </c>
      <c r="AC1586">
        <f>Table1_1[[#This Row],[NumWebPurchases]]+Table1_1[[#This Row],[NumCatalogPurchases]]+Table1_1[[#This Row],[NumStorePurchases]]</f>
        <v>17</v>
      </c>
      <c r="AD1586">
        <f>ROUND(IF(Table1_1[[#This Row],[Total_Purchases]]=0,0,(Table1_1[[#This Row],[Total_Spend]]*(Table1_1[[#This Row],[NumWebPurchases]]/Table1_1[[#This Row],[Total_Purchases]]))),2)</f>
        <v>552.94000000000005</v>
      </c>
      <c r="AE1586">
        <f>ROUND(IF(Table1_1[[#This Row],[Total_Purchases]]=0,0,(Table1_1[[#This Row],[Total_Spend]]*(Table1_1[[#This Row],[NumStorePurchases]]/Table1_1[[#This Row],[Total_Purchases]]))),2)</f>
        <v>414.71</v>
      </c>
      <c r="AF1586">
        <f>ROUND(IF(Table1_1[[#This Row],[Total_Purchases]]=0,0,(Table1_1[[#This Row],[Total_Spend]]*(Table1_1[[#This Row],[NumCatalogPurchases]]/Table1_1[[#This Row],[Total_Purchases]]))),2)</f>
        <v>207.35</v>
      </c>
      <c r="AG15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6" s="6">
        <f ca="1">YEAR(TODAY())-B1586</f>
        <v>74</v>
      </c>
      <c r="AI15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86" t="s">
        <v>30</v>
      </c>
    </row>
    <row r="1587" spans="1:36" x14ac:dyDescent="0.3">
      <c r="A1587">
        <v>7872</v>
      </c>
      <c r="B1587">
        <v>1975</v>
      </c>
      <c r="C1587" t="s">
        <v>37</v>
      </c>
      <c r="D1587" t="s">
        <v>33</v>
      </c>
      <c r="E1587">
        <v>86836</v>
      </c>
      <c r="F1587">
        <v>0</v>
      </c>
      <c r="G1587">
        <v>0</v>
      </c>
      <c r="H1587" s="2" t="str">
        <f ca="1">TEXT(Table1_1[[#This Row],[Dt_Customer]],"yyyy-mm-dd")</f>
        <v>2012-09-12</v>
      </c>
      <c r="I1587">
        <v>7</v>
      </c>
      <c r="J1587">
        <v>179</v>
      </c>
      <c r="K1587">
        <v>21</v>
      </c>
      <c r="L1587">
        <v>273</v>
      </c>
      <c r="M1587">
        <v>0</v>
      </c>
      <c r="N1587">
        <v>21</v>
      </c>
      <c r="O1587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1</v>
      </c>
      <c r="AA1587">
        <v>0</v>
      </c>
      <c r="AB1587">
        <f>Table1_1[[#This Row],[MntWines]]+Table1_1[[#This Row],[MntFruits]]+Table1_1[[#This Row],[MntMeatProducts]]+Table1_1[[#This Row],[MntFishProducts]]+Table1_1[[#This Row],[MntSweetProducts]]+Table1_1[[#This Row],[MntGoldProds]]</f>
        <v>557</v>
      </c>
      <c r="AC1587">
        <f>Table1_1[[#This Row],[NumWebPurchases]]+Table1_1[[#This Row],[NumCatalogPurchases]]+Table1_1[[#This Row],[NumStorePurchases]]</f>
        <v>22</v>
      </c>
      <c r="AD1587">
        <f>ROUND(IF(Table1_1[[#This Row],[Total_Purchases]]=0,0,(Table1_1[[#This Row],[Total_Spend]]*(Table1_1[[#This Row],[NumWebPurchases]]/Table1_1[[#This Row],[Total_Purchases]]))),2)</f>
        <v>151.91</v>
      </c>
      <c r="AE1587">
        <f>ROUND(IF(Table1_1[[#This Row],[Total_Purchases]]=0,0,(Table1_1[[#This Row],[Total_Spend]]*(Table1_1[[#This Row],[NumStorePurchases]]/Table1_1[[#This Row],[Total_Purchases]]))),2)</f>
        <v>151.91</v>
      </c>
      <c r="AF1587">
        <f>ROUND(IF(Table1_1[[#This Row],[Total_Purchases]]=0,0,(Table1_1[[#This Row],[Total_Spend]]*(Table1_1[[#This Row],[NumCatalogPurchases]]/Table1_1[[#This Row],[Total_Purchases]]))),2)</f>
        <v>253.18</v>
      </c>
      <c r="AG15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7" s="6">
        <f ca="1">YEAR(TODAY())-B1587</f>
        <v>51</v>
      </c>
      <c r="AI15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87" t="s">
        <v>30</v>
      </c>
    </row>
    <row r="1588" spans="1:36" x14ac:dyDescent="0.3">
      <c r="A1588">
        <v>7873</v>
      </c>
      <c r="B1588">
        <v>1973</v>
      </c>
      <c r="C1588" t="s">
        <v>37</v>
      </c>
      <c r="D1588" t="s">
        <v>35</v>
      </c>
      <c r="E1588">
        <v>63516</v>
      </c>
      <c r="F1588">
        <v>1</v>
      </c>
      <c r="G1588">
        <v>1</v>
      </c>
      <c r="H1588" s="2" t="str">
        <f ca="1">TEXT(Table1_1[[#This Row],[Dt_Customer]],"yyyy-mm-dd")</f>
        <v>2013-07-06</v>
      </c>
      <c r="I1588">
        <v>30</v>
      </c>
      <c r="J1588">
        <v>141</v>
      </c>
      <c r="K1588">
        <v>11</v>
      </c>
      <c r="L1588">
        <v>114</v>
      </c>
      <c r="M1588">
        <v>15</v>
      </c>
      <c r="N1588">
        <v>14</v>
      </c>
      <c r="O1588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f>Table1_1[[#This Row],[MntWines]]+Table1_1[[#This Row],[MntFruits]]+Table1_1[[#This Row],[MntMeatProducts]]+Table1_1[[#This Row],[MntFishProducts]]+Table1_1[[#This Row],[MntSweetProducts]]+Table1_1[[#This Row],[MntGoldProds]]</f>
        <v>300</v>
      </c>
      <c r="AC1588">
        <f>Table1_1[[#This Row],[NumWebPurchases]]+Table1_1[[#This Row],[NumCatalogPurchases]]+Table1_1[[#This Row],[NumStorePurchases]]</f>
        <v>12</v>
      </c>
      <c r="AD1588">
        <f>ROUND(IF(Table1_1[[#This Row],[Total_Purchases]]=0,0,(Table1_1[[#This Row],[Total_Spend]]*(Table1_1[[#This Row],[NumWebPurchases]]/Table1_1[[#This Row],[Total_Purchases]]))),2)</f>
        <v>100</v>
      </c>
      <c r="AE1588">
        <f>ROUND(IF(Table1_1[[#This Row],[Total_Purchases]]=0,0,(Table1_1[[#This Row],[Total_Spend]]*(Table1_1[[#This Row],[NumStorePurchases]]/Table1_1[[#This Row],[Total_Purchases]]))),2)</f>
        <v>175</v>
      </c>
      <c r="AF1588">
        <f>ROUND(IF(Table1_1[[#This Row],[Total_Purchases]]=0,0,(Table1_1[[#This Row],[Total_Spend]]*(Table1_1[[#This Row],[NumCatalogPurchases]]/Table1_1[[#This Row],[Total_Purchases]]))),2)</f>
        <v>25</v>
      </c>
      <c r="AG15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8" s="6">
        <f ca="1">YEAR(TODAY())-B1588</f>
        <v>53</v>
      </c>
      <c r="AI15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88" t="s">
        <v>32</v>
      </c>
    </row>
    <row r="1589" spans="1:36" x14ac:dyDescent="0.3">
      <c r="A1589">
        <v>7875</v>
      </c>
      <c r="B1589">
        <v>1949</v>
      </c>
      <c r="C1589" t="s">
        <v>28</v>
      </c>
      <c r="D1589" t="s">
        <v>33</v>
      </c>
      <c r="E1589">
        <v>72025</v>
      </c>
      <c r="F1589">
        <v>0</v>
      </c>
      <c r="G1589">
        <v>0</v>
      </c>
      <c r="H1589" s="2" t="str">
        <f ca="1">TEXT(Table1_1[[#This Row],[Dt_Customer]],"yyyy-mm-dd")</f>
        <v>2014-04-29</v>
      </c>
      <c r="I1589">
        <v>46</v>
      </c>
      <c r="J1589">
        <v>967</v>
      </c>
      <c r="K1589">
        <v>0</v>
      </c>
      <c r="L1589">
        <v>617</v>
      </c>
      <c r="M1589">
        <v>43</v>
      </c>
      <c r="N1589">
        <v>50</v>
      </c>
      <c r="O1589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1</v>
      </c>
      <c r="AA1589">
        <v>0</v>
      </c>
      <c r="AB1589">
        <f>Table1_1[[#This Row],[MntWines]]+Table1_1[[#This Row],[MntFruits]]+Table1_1[[#This Row],[MntMeatProducts]]+Table1_1[[#This Row],[MntFishProducts]]+Table1_1[[#This Row],[MntSweetProducts]]+Table1_1[[#This Row],[MntGoldProds]]</f>
        <v>1677</v>
      </c>
      <c r="AC1589">
        <f>Table1_1[[#This Row],[NumWebPurchases]]+Table1_1[[#This Row],[NumCatalogPurchases]]+Table1_1[[#This Row],[NumStorePurchases]]</f>
        <v>25</v>
      </c>
      <c r="AD1589">
        <f>ROUND(IF(Table1_1[[#This Row],[Total_Purchases]]=0,0,(Table1_1[[#This Row],[Total_Spend]]*(Table1_1[[#This Row],[NumWebPurchases]]/Table1_1[[#This Row],[Total_Purchases]]))),2)</f>
        <v>268.32</v>
      </c>
      <c r="AE1589">
        <f>ROUND(IF(Table1_1[[#This Row],[Total_Purchases]]=0,0,(Table1_1[[#This Row],[Total_Spend]]*(Table1_1[[#This Row],[NumStorePurchases]]/Table1_1[[#This Row],[Total_Purchases]]))),2)</f>
        <v>872.04</v>
      </c>
      <c r="AF1589">
        <f>ROUND(IF(Table1_1[[#This Row],[Total_Purchases]]=0,0,(Table1_1[[#This Row],[Total_Spend]]*(Table1_1[[#This Row],[NumCatalogPurchases]]/Table1_1[[#This Row],[Total_Purchases]]))),2)</f>
        <v>536.64</v>
      </c>
      <c r="AG15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89" s="6">
        <f ca="1">YEAR(TODAY())-B1589</f>
        <v>77</v>
      </c>
      <c r="AI15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89" t="s">
        <v>36</v>
      </c>
    </row>
    <row r="1590" spans="1:36" x14ac:dyDescent="0.3">
      <c r="A1590">
        <v>7881</v>
      </c>
      <c r="B1590">
        <v>1946</v>
      </c>
      <c r="C1590" t="s">
        <v>41</v>
      </c>
      <c r="D1590" t="s">
        <v>33</v>
      </c>
      <c r="E1590">
        <v>66835</v>
      </c>
      <c r="F1590">
        <v>0</v>
      </c>
      <c r="G1590">
        <v>0</v>
      </c>
      <c r="H1590" s="2" t="str">
        <f ca="1">TEXT(Table1_1[[#This Row],[Dt_Customer]],"yyyy-mm-dd")</f>
        <v>2013-09-28</v>
      </c>
      <c r="I1590">
        <v>21</v>
      </c>
      <c r="J1590">
        <v>620</v>
      </c>
      <c r="K1590">
        <v>26</v>
      </c>
      <c r="L1590">
        <v>195</v>
      </c>
      <c r="M1590">
        <v>34</v>
      </c>
      <c r="N1590">
        <v>17</v>
      </c>
      <c r="O1590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f>Table1_1[[#This Row],[MntWines]]+Table1_1[[#This Row],[MntFruits]]+Table1_1[[#This Row],[MntMeatProducts]]+Table1_1[[#This Row],[MntFishProducts]]+Table1_1[[#This Row],[MntSweetProducts]]+Table1_1[[#This Row],[MntGoldProds]]</f>
        <v>1033</v>
      </c>
      <c r="AC1590">
        <f>Table1_1[[#This Row],[NumWebPurchases]]+Table1_1[[#This Row],[NumCatalogPurchases]]+Table1_1[[#This Row],[NumStorePurchases]]</f>
        <v>23</v>
      </c>
      <c r="AD1590">
        <f>ROUND(IF(Table1_1[[#This Row],[Total_Purchases]]=0,0,(Table1_1[[#This Row],[Total_Spend]]*(Table1_1[[#This Row],[NumWebPurchases]]/Table1_1[[#This Row],[Total_Purchases]]))),2)</f>
        <v>269.48</v>
      </c>
      <c r="AE1590">
        <f>ROUND(IF(Table1_1[[#This Row],[Total_Purchases]]=0,0,(Table1_1[[#This Row],[Total_Spend]]*(Table1_1[[#This Row],[NumStorePurchases]]/Table1_1[[#This Row],[Total_Purchases]]))),2)</f>
        <v>583.87</v>
      </c>
      <c r="AF1590">
        <f>ROUND(IF(Table1_1[[#This Row],[Total_Purchases]]=0,0,(Table1_1[[#This Row],[Total_Spend]]*(Table1_1[[#This Row],[NumCatalogPurchases]]/Table1_1[[#This Row],[Total_Purchases]]))),2)</f>
        <v>179.65</v>
      </c>
      <c r="AG15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90" s="6">
        <f ca="1">YEAR(TODAY())-B1590</f>
        <v>80</v>
      </c>
      <c r="AI15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90" t="s">
        <v>30</v>
      </c>
    </row>
    <row r="1591" spans="1:36" x14ac:dyDescent="0.3">
      <c r="A1591">
        <v>7892</v>
      </c>
      <c r="B1591">
        <v>1969</v>
      </c>
      <c r="C1591" t="s">
        <v>28</v>
      </c>
      <c r="D1591" t="s">
        <v>31</v>
      </c>
      <c r="E1591">
        <v>18589</v>
      </c>
      <c r="F1591">
        <v>0</v>
      </c>
      <c r="G1591">
        <v>0</v>
      </c>
      <c r="H1591" s="2" t="str">
        <f ca="1">TEXT(Table1_1[[#This Row],[Dt_Customer]],"yyyy-mm-dd")</f>
        <v>2013-01-02</v>
      </c>
      <c r="I1591">
        <v>89</v>
      </c>
      <c r="J1591">
        <v>6</v>
      </c>
      <c r="K1591">
        <v>4</v>
      </c>
      <c r="L1591">
        <v>25</v>
      </c>
      <c r="M1591">
        <v>15</v>
      </c>
      <c r="N1591">
        <v>12</v>
      </c>
      <c r="O1591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f>Table1_1[[#This Row],[MntWines]]+Table1_1[[#This Row],[MntFruits]]+Table1_1[[#This Row],[MntMeatProducts]]+Table1_1[[#This Row],[MntFishProducts]]+Table1_1[[#This Row],[MntSweetProducts]]+Table1_1[[#This Row],[MntGoldProds]]</f>
        <v>75</v>
      </c>
      <c r="AC1591">
        <f>Table1_1[[#This Row],[NumWebPurchases]]+Table1_1[[#This Row],[NumCatalogPurchases]]+Table1_1[[#This Row],[NumStorePurchases]]</f>
        <v>6</v>
      </c>
      <c r="AD1591">
        <f>ROUND(IF(Table1_1[[#This Row],[Total_Purchases]]=0,0,(Table1_1[[#This Row],[Total_Spend]]*(Table1_1[[#This Row],[NumWebPurchases]]/Table1_1[[#This Row],[Total_Purchases]]))),2)</f>
        <v>25</v>
      </c>
      <c r="AE1591">
        <f>ROUND(IF(Table1_1[[#This Row],[Total_Purchases]]=0,0,(Table1_1[[#This Row],[Total_Spend]]*(Table1_1[[#This Row],[NumStorePurchases]]/Table1_1[[#This Row],[Total_Purchases]]))),2)</f>
        <v>37.5</v>
      </c>
      <c r="AF1591">
        <f>ROUND(IF(Table1_1[[#This Row],[Total_Purchases]]=0,0,(Table1_1[[#This Row],[Total_Spend]]*(Table1_1[[#This Row],[NumCatalogPurchases]]/Table1_1[[#This Row],[Total_Purchases]]))),2)</f>
        <v>12.5</v>
      </c>
      <c r="AG15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91" s="6">
        <f ca="1">YEAR(TODAY())-B1591</f>
        <v>57</v>
      </c>
      <c r="AI15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91" t="s">
        <v>34</v>
      </c>
    </row>
    <row r="1592" spans="1:36" x14ac:dyDescent="0.3">
      <c r="A1592">
        <v>7899</v>
      </c>
      <c r="B1592">
        <v>1952</v>
      </c>
      <c r="C1592" t="s">
        <v>37</v>
      </c>
      <c r="D1592" t="s">
        <v>33</v>
      </c>
      <c r="E1592">
        <v>77610</v>
      </c>
      <c r="F1592">
        <v>0</v>
      </c>
      <c r="G1592">
        <v>1</v>
      </c>
      <c r="H1592" s="2" t="str">
        <f ca="1">TEXT(Table1_1[[#This Row],[Dt_Customer]],"yyyy-mm-dd")</f>
        <v>2012-10-29</v>
      </c>
      <c r="I1592">
        <v>70</v>
      </c>
      <c r="J1592">
        <v>1245</v>
      </c>
      <c r="K1592">
        <v>33</v>
      </c>
      <c r="L1592">
        <v>332</v>
      </c>
      <c r="M1592">
        <v>21</v>
      </c>
      <c r="N1592">
        <v>33</v>
      </c>
      <c r="O159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f>Table1_1[[#This Row],[MntWines]]+Table1_1[[#This Row],[MntFruits]]+Table1_1[[#This Row],[MntMeatProducts]]+Table1_1[[#This Row],[MntFishProducts]]+Table1_1[[#This Row],[MntSweetProducts]]+Table1_1[[#This Row],[MntGoldProds]]</f>
        <v>1680</v>
      </c>
      <c r="AC1592">
        <f>Table1_1[[#This Row],[NumWebPurchases]]+Table1_1[[#This Row],[NumCatalogPurchases]]+Table1_1[[#This Row],[NumStorePurchases]]</f>
        <v>15</v>
      </c>
      <c r="AD1592">
        <f>ROUND(IF(Table1_1[[#This Row],[Total_Purchases]]=0,0,(Table1_1[[#This Row],[Total_Spend]]*(Table1_1[[#This Row],[NumWebPurchases]]/Table1_1[[#This Row],[Total_Purchases]]))),2)</f>
        <v>448</v>
      </c>
      <c r="AE1592">
        <f>ROUND(IF(Table1_1[[#This Row],[Total_Purchases]]=0,0,(Table1_1[[#This Row],[Total_Spend]]*(Table1_1[[#This Row],[NumStorePurchases]]/Table1_1[[#This Row],[Total_Purchases]]))),2)</f>
        <v>448</v>
      </c>
      <c r="AF1592">
        <f>ROUND(IF(Table1_1[[#This Row],[Total_Purchases]]=0,0,(Table1_1[[#This Row],[Total_Spend]]*(Table1_1[[#This Row],[NumCatalogPurchases]]/Table1_1[[#This Row],[Total_Purchases]]))),2)</f>
        <v>784</v>
      </c>
      <c r="AG15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92" s="6">
        <f ca="1">YEAR(TODAY())-B1592</f>
        <v>74</v>
      </c>
      <c r="AI15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92" t="s">
        <v>36</v>
      </c>
    </row>
    <row r="1593" spans="1:36" x14ac:dyDescent="0.3">
      <c r="A1593">
        <v>7901</v>
      </c>
      <c r="B1593">
        <v>1971</v>
      </c>
      <c r="C1593" t="s">
        <v>41</v>
      </c>
      <c r="D1593" t="s">
        <v>33</v>
      </c>
      <c r="E1593">
        <v>34109</v>
      </c>
      <c r="F1593">
        <v>0</v>
      </c>
      <c r="G1593">
        <v>1</v>
      </c>
      <c r="H1593" s="2" t="str">
        <f ca="1">TEXT(Table1_1[[#This Row],[Dt_Customer]],"yyyy-mm-dd")</f>
        <v>2013-11-06</v>
      </c>
      <c r="I1593">
        <v>39</v>
      </c>
      <c r="J1593">
        <v>9</v>
      </c>
      <c r="K1593">
        <v>1</v>
      </c>
      <c r="L1593">
        <v>5</v>
      </c>
      <c r="M1593">
        <v>2</v>
      </c>
      <c r="N1593">
        <v>1</v>
      </c>
      <c r="O1593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593">
        <f>Table1_1[[#This Row],[NumWebPurchases]]+Table1_1[[#This Row],[NumCatalogPurchases]]+Table1_1[[#This Row],[NumStorePurchases]]</f>
        <v>3</v>
      </c>
      <c r="AD1593">
        <f>ROUND(IF(Table1_1[[#This Row],[Total_Purchases]]=0,0,(Table1_1[[#This Row],[Total_Spend]]*(Table1_1[[#This Row],[NumWebPurchases]]/Table1_1[[#This Row],[Total_Purchases]]))),2)</f>
        <v>0</v>
      </c>
      <c r="AE1593">
        <f>ROUND(IF(Table1_1[[#This Row],[Total_Purchases]]=0,0,(Table1_1[[#This Row],[Total_Spend]]*(Table1_1[[#This Row],[NumStorePurchases]]/Table1_1[[#This Row],[Total_Purchases]]))),2)</f>
        <v>22</v>
      </c>
      <c r="AF1593">
        <f>ROUND(IF(Table1_1[[#This Row],[Total_Purchases]]=0,0,(Table1_1[[#This Row],[Total_Spend]]*(Table1_1[[#This Row],[NumCatalogPurchases]]/Table1_1[[#This Row],[Total_Purchases]]))),2)</f>
        <v>0</v>
      </c>
      <c r="AG15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93" s="6">
        <f ca="1">YEAR(TODAY())-B1593</f>
        <v>55</v>
      </c>
      <c r="AI15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93" t="s">
        <v>36</v>
      </c>
    </row>
    <row r="1594" spans="1:36" x14ac:dyDescent="0.3">
      <c r="A1594">
        <v>7912</v>
      </c>
      <c r="B1594">
        <v>1978</v>
      </c>
      <c r="C1594" t="s">
        <v>28</v>
      </c>
      <c r="D1594" t="s">
        <v>33</v>
      </c>
      <c r="E1594">
        <v>38136</v>
      </c>
      <c r="F1594">
        <v>1</v>
      </c>
      <c r="G1594">
        <v>0</v>
      </c>
      <c r="H1594" s="2" t="str">
        <f ca="1">TEXT(Table1_1[[#This Row],[Dt_Customer]],"yyyy-mm-dd")</f>
        <v>2013-04-22</v>
      </c>
      <c r="I1594">
        <v>69</v>
      </c>
      <c r="J1594">
        <v>8</v>
      </c>
      <c r="K1594">
        <v>15</v>
      </c>
      <c r="L1594">
        <v>27</v>
      </c>
      <c r="M1594">
        <v>0</v>
      </c>
      <c r="N1594">
        <v>20</v>
      </c>
      <c r="O1594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f>Table1_1[[#This Row],[MntWines]]+Table1_1[[#This Row],[MntFruits]]+Table1_1[[#This Row],[MntMeatProducts]]+Table1_1[[#This Row],[MntFishProducts]]+Table1_1[[#This Row],[MntSweetProducts]]+Table1_1[[#This Row],[MntGoldProds]]</f>
        <v>103</v>
      </c>
      <c r="AC1594">
        <f>Table1_1[[#This Row],[NumWebPurchases]]+Table1_1[[#This Row],[NumCatalogPurchases]]+Table1_1[[#This Row],[NumStorePurchases]]</f>
        <v>6</v>
      </c>
      <c r="AD1594">
        <f>ROUND(IF(Table1_1[[#This Row],[Total_Purchases]]=0,0,(Table1_1[[#This Row],[Total_Spend]]*(Table1_1[[#This Row],[NumWebPurchases]]/Table1_1[[#This Row],[Total_Purchases]]))),2)</f>
        <v>51.5</v>
      </c>
      <c r="AE1594">
        <f>ROUND(IF(Table1_1[[#This Row],[Total_Purchases]]=0,0,(Table1_1[[#This Row],[Total_Spend]]*(Table1_1[[#This Row],[NumStorePurchases]]/Table1_1[[#This Row],[Total_Purchases]]))),2)</f>
        <v>34.33</v>
      </c>
      <c r="AF1594">
        <f>ROUND(IF(Table1_1[[#This Row],[Total_Purchases]]=0,0,(Table1_1[[#This Row],[Total_Spend]]*(Table1_1[[#This Row],[NumCatalogPurchases]]/Table1_1[[#This Row],[Total_Purchases]]))),2)</f>
        <v>17.170000000000002</v>
      </c>
      <c r="AG15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94" s="6">
        <f ca="1">YEAR(TODAY())-B1594</f>
        <v>48</v>
      </c>
      <c r="AI15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94" t="s">
        <v>34</v>
      </c>
    </row>
    <row r="1595" spans="1:36" x14ac:dyDescent="0.3">
      <c r="A1595">
        <v>7919</v>
      </c>
      <c r="B1595">
        <v>1976</v>
      </c>
      <c r="C1595" t="s">
        <v>37</v>
      </c>
      <c r="D1595" t="s">
        <v>35</v>
      </c>
      <c r="E1595">
        <v>72335</v>
      </c>
      <c r="F1595">
        <v>0</v>
      </c>
      <c r="G1595">
        <v>0</v>
      </c>
      <c r="H1595" s="2" t="str">
        <f ca="1">TEXT(Table1_1[[#This Row],[Dt_Customer]],"yyyy-mm-dd")</f>
        <v>2012-08-13</v>
      </c>
      <c r="I1595">
        <v>2</v>
      </c>
      <c r="J1595">
        <v>1285</v>
      </c>
      <c r="K1595">
        <v>105</v>
      </c>
      <c r="L1595">
        <v>653</v>
      </c>
      <c r="M1595">
        <v>28</v>
      </c>
      <c r="N1595">
        <v>21</v>
      </c>
      <c r="O1595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f>Table1_1[[#This Row],[MntWines]]+Table1_1[[#This Row],[MntFruits]]+Table1_1[[#This Row],[MntMeatProducts]]+Table1_1[[#This Row],[MntFishProducts]]+Table1_1[[#This Row],[MntSweetProducts]]+Table1_1[[#This Row],[MntGoldProds]]</f>
        <v>2092</v>
      </c>
      <c r="AC1595">
        <f>Table1_1[[#This Row],[NumWebPurchases]]+Table1_1[[#This Row],[NumCatalogPurchases]]+Table1_1[[#This Row],[NumStorePurchases]]</f>
        <v>22</v>
      </c>
      <c r="AD1595">
        <f>ROUND(IF(Table1_1[[#This Row],[Total_Purchases]]=0,0,(Table1_1[[#This Row],[Total_Spend]]*(Table1_1[[#This Row],[NumWebPurchases]]/Table1_1[[#This Row],[Total_Purchases]]))),2)</f>
        <v>950.91</v>
      </c>
      <c r="AE1595">
        <f>ROUND(IF(Table1_1[[#This Row],[Total_Purchases]]=0,0,(Table1_1[[#This Row],[Total_Spend]]*(Table1_1[[#This Row],[NumStorePurchases]]/Table1_1[[#This Row],[Total_Purchases]]))),2)</f>
        <v>760.73</v>
      </c>
      <c r="AF1595">
        <f>ROUND(IF(Table1_1[[#This Row],[Total_Purchases]]=0,0,(Table1_1[[#This Row],[Total_Spend]]*(Table1_1[[#This Row],[NumCatalogPurchases]]/Table1_1[[#This Row],[Total_Purchases]]))),2)</f>
        <v>380.36</v>
      </c>
      <c r="AG15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95" s="6">
        <f ca="1">YEAR(TODAY())-B1595</f>
        <v>50</v>
      </c>
      <c r="AI15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95" t="s">
        <v>30</v>
      </c>
    </row>
    <row r="1596" spans="1:36" x14ac:dyDescent="0.3">
      <c r="A1596">
        <v>7922</v>
      </c>
      <c r="B1596">
        <v>1951</v>
      </c>
      <c r="C1596" t="s">
        <v>37</v>
      </c>
      <c r="D1596" t="s">
        <v>31</v>
      </c>
      <c r="E1596">
        <v>64950</v>
      </c>
      <c r="F1596">
        <v>0</v>
      </c>
      <c r="G1596">
        <v>1</v>
      </c>
      <c r="H1596" s="2" t="str">
        <f ca="1">TEXT(Table1_1[[#This Row],[Dt_Customer]],"yyyy-mm-dd")</f>
        <v>2012-08-12</v>
      </c>
      <c r="I1596">
        <v>29</v>
      </c>
      <c r="J1596">
        <v>819</v>
      </c>
      <c r="K1596">
        <v>0</v>
      </c>
      <c r="L1596">
        <v>72</v>
      </c>
      <c r="M1596">
        <v>12</v>
      </c>
      <c r="N1596">
        <v>0</v>
      </c>
      <c r="O1596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f>Table1_1[[#This Row],[MntWines]]+Table1_1[[#This Row],[MntFruits]]+Table1_1[[#This Row],[MntMeatProducts]]+Table1_1[[#This Row],[MntFishProducts]]+Table1_1[[#This Row],[MntSweetProducts]]+Table1_1[[#This Row],[MntGoldProds]]</f>
        <v>966</v>
      </c>
      <c r="AC1596">
        <f>Table1_1[[#This Row],[NumWebPurchases]]+Table1_1[[#This Row],[NumCatalogPurchases]]+Table1_1[[#This Row],[NumStorePurchases]]</f>
        <v>23</v>
      </c>
      <c r="AD1596">
        <f>ROUND(IF(Table1_1[[#This Row],[Total_Purchases]]=0,0,(Table1_1[[#This Row],[Total_Spend]]*(Table1_1[[#This Row],[NumWebPurchases]]/Table1_1[[#This Row],[Total_Purchases]]))),2)</f>
        <v>462</v>
      </c>
      <c r="AE1596">
        <f>ROUND(IF(Table1_1[[#This Row],[Total_Purchases]]=0,0,(Table1_1[[#This Row],[Total_Spend]]*(Table1_1[[#This Row],[NumStorePurchases]]/Table1_1[[#This Row],[Total_Purchases]]))),2)</f>
        <v>420</v>
      </c>
      <c r="AF1596">
        <f>ROUND(IF(Table1_1[[#This Row],[Total_Purchases]]=0,0,(Table1_1[[#This Row],[Total_Spend]]*(Table1_1[[#This Row],[NumCatalogPurchases]]/Table1_1[[#This Row],[Total_Purchases]]))),2)</f>
        <v>84</v>
      </c>
      <c r="AG15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96" s="6">
        <f ca="1">YEAR(TODAY())-B1596</f>
        <v>75</v>
      </c>
      <c r="AI15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596" t="s">
        <v>43</v>
      </c>
    </row>
    <row r="1597" spans="1:36" x14ac:dyDescent="0.3">
      <c r="A1597">
        <v>7930</v>
      </c>
      <c r="B1597">
        <v>1969</v>
      </c>
      <c r="C1597" t="s">
        <v>41</v>
      </c>
      <c r="D1597" t="s">
        <v>31</v>
      </c>
      <c r="E1597">
        <v>26877</v>
      </c>
      <c r="F1597">
        <v>0</v>
      </c>
      <c r="G1597">
        <v>0</v>
      </c>
      <c r="H1597" s="2" t="str">
        <f ca="1">TEXT(Table1_1[[#This Row],[Dt_Customer]],"yyyy-mm-dd")</f>
        <v>2013-08-19</v>
      </c>
      <c r="I1597">
        <v>74</v>
      </c>
      <c r="J1597">
        <v>101</v>
      </c>
      <c r="K1597">
        <v>13</v>
      </c>
      <c r="L1597">
        <v>76</v>
      </c>
      <c r="M1597">
        <v>20</v>
      </c>
      <c r="N1597">
        <v>18</v>
      </c>
      <c r="O1597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f>Table1_1[[#This Row],[MntWines]]+Table1_1[[#This Row],[MntFruits]]+Table1_1[[#This Row],[MntMeatProducts]]+Table1_1[[#This Row],[MntFishProducts]]+Table1_1[[#This Row],[MntSweetProducts]]+Table1_1[[#This Row],[MntGoldProds]]</f>
        <v>268</v>
      </c>
      <c r="AC1597">
        <f>Table1_1[[#This Row],[NumWebPurchases]]+Table1_1[[#This Row],[NumCatalogPurchases]]+Table1_1[[#This Row],[NumStorePurchases]]</f>
        <v>10</v>
      </c>
      <c r="AD1597">
        <f>ROUND(IF(Table1_1[[#This Row],[Total_Purchases]]=0,0,(Table1_1[[#This Row],[Total_Spend]]*(Table1_1[[#This Row],[NumWebPurchases]]/Table1_1[[#This Row],[Total_Purchases]]))),2)</f>
        <v>80.400000000000006</v>
      </c>
      <c r="AE1597">
        <f>ROUND(IF(Table1_1[[#This Row],[Total_Purchases]]=0,0,(Table1_1[[#This Row],[Total_Spend]]*(Table1_1[[#This Row],[NumStorePurchases]]/Table1_1[[#This Row],[Total_Purchases]]))),2)</f>
        <v>160.80000000000001</v>
      </c>
      <c r="AF1597">
        <f>ROUND(IF(Table1_1[[#This Row],[Total_Purchases]]=0,0,(Table1_1[[#This Row],[Total_Spend]]*(Table1_1[[#This Row],[NumCatalogPurchases]]/Table1_1[[#This Row],[Total_Purchases]]))),2)</f>
        <v>26.8</v>
      </c>
      <c r="AG15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97" s="6">
        <f ca="1">YEAR(TODAY())-B1597</f>
        <v>57</v>
      </c>
      <c r="AI15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97" t="s">
        <v>30</v>
      </c>
    </row>
    <row r="1598" spans="1:36" x14ac:dyDescent="0.3">
      <c r="A1598">
        <v>7937</v>
      </c>
      <c r="B1598">
        <v>1982</v>
      </c>
      <c r="C1598" t="s">
        <v>28</v>
      </c>
      <c r="D1598" t="s">
        <v>33</v>
      </c>
      <c r="E1598">
        <v>24711</v>
      </c>
      <c r="F1598">
        <v>0</v>
      </c>
      <c r="G1598">
        <v>0</v>
      </c>
      <c r="H1598" s="2" t="str">
        <f ca="1">TEXT(Table1_1[[#This Row],[Dt_Customer]],"yyyy-mm-dd")</f>
        <v>2014-04-18</v>
      </c>
      <c r="I1598">
        <v>86</v>
      </c>
      <c r="J1598">
        <v>10</v>
      </c>
      <c r="K1598">
        <v>7</v>
      </c>
      <c r="L1598">
        <v>25</v>
      </c>
      <c r="M1598">
        <v>6</v>
      </c>
      <c r="N1598">
        <v>3</v>
      </c>
      <c r="O1598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f>Table1_1[[#This Row],[MntWines]]+Table1_1[[#This Row],[MntFruits]]+Table1_1[[#This Row],[MntMeatProducts]]+Table1_1[[#This Row],[MntFishProducts]]+Table1_1[[#This Row],[MntSweetProducts]]+Table1_1[[#This Row],[MntGoldProds]]</f>
        <v>58</v>
      </c>
      <c r="AC1598">
        <f>Table1_1[[#This Row],[NumWebPurchases]]+Table1_1[[#This Row],[NumCatalogPurchases]]+Table1_1[[#This Row],[NumStorePurchases]]</f>
        <v>6</v>
      </c>
      <c r="AD1598">
        <f>ROUND(IF(Table1_1[[#This Row],[Total_Purchases]]=0,0,(Table1_1[[#This Row],[Total_Spend]]*(Table1_1[[#This Row],[NumWebPurchases]]/Table1_1[[#This Row],[Total_Purchases]]))),2)</f>
        <v>29</v>
      </c>
      <c r="AE1598">
        <f>ROUND(IF(Table1_1[[#This Row],[Total_Purchases]]=0,0,(Table1_1[[#This Row],[Total_Spend]]*(Table1_1[[#This Row],[NumStorePurchases]]/Table1_1[[#This Row],[Total_Purchases]]))),2)</f>
        <v>29</v>
      </c>
      <c r="AF1598">
        <f>ROUND(IF(Table1_1[[#This Row],[Total_Purchases]]=0,0,(Table1_1[[#This Row],[Total_Spend]]*(Table1_1[[#This Row],[NumCatalogPurchases]]/Table1_1[[#This Row],[Total_Purchases]]))),2)</f>
        <v>0</v>
      </c>
      <c r="AG159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598" s="6">
        <f ca="1">YEAR(TODAY())-B1598</f>
        <v>44</v>
      </c>
      <c r="AI15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598" t="s">
        <v>30</v>
      </c>
    </row>
    <row r="1599" spans="1:36" x14ac:dyDescent="0.3">
      <c r="A1599">
        <v>7938</v>
      </c>
      <c r="B1599">
        <v>1958</v>
      </c>
      <c r="C1599" t="s">
        <v>37</v>
      </c>
      <c r="D1599" t="s">
        <v>35</v>
      </c>
      <c r="E1599">
        <v>51518</v>
      </c>
      <c r="F1599">
        <v>0</v>
      </c>
      <c r="G1599">
        <v>1</v>
      </c>
      <c r="H1599" s="2" t="str">
        <f ca="1">TEXT(Table1_1[[#This Row],[Dt_Customer]],"yyyy-mm-dd")</f>
        <v>2013-10-03</v>
      </c>
      <c r="I1599">
        <v>92</v>
      </c>
      <c r="J1599">
        <v>350</v>
      </c>
      <c r="K1599">
        <v>8</v>
      </c>
      <c r="L1599">
        <v>66</v>
      </c>
      <c r="M1599">
        <v>17</v>
      </c>
      <c r="N1599">
        <v>4</v>
      </c>
      <c r="O1599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f>Table1_1[[#This Row],[MntWines]]+Table1_1[[#This Row],[MntFruits]]+Table1_1[[#This Row],[MntMeatProducts]]+Table1_1[[#This Row],[MntFishProducts]]+Table1_1[[#This Row],[MntSweetProducts]]+Table1_1[[#This Row],[MntGoldProds]]</f>
        <v>449</v>
      </c>
      <c r="AC1599">
        <f>Table1_1[[#This Row],[NumWebPurchases]]+Table1_1[[#This Row],[NumCatalogPurchases]]+Table1_1[[#This Row],[NumStorePurchases]]</f>
        <v>15</v>
      </c>
      <c r="AD1599">
        <f>ROUND(IF(Table1_1[[#This Row],[Total_Purchases]]=0,0,(Table1_1[[#This Row],[Total_Spend]]*(Table1_1[[#This Row],[NumWebPurchases]]/Table1_1[[#This Row],[Total_Purchases]]))),2)</f>
        <v>89.8</v>
      </c>
      <c r="AE1599">
        <f>ROUND(IF(Table1_1[[#This Row],[Total_Purchases]]=0,0,(Table1_1[[#This Row],[Total_Spend]]*(Table1_1[[#This Row],[NumStorePurchases]]/Table1_1[[#This Row],[Total_Purchases]]))),2)</f>
        <v>299.33</v>
      </c>
      <c r="AF1599">
        <f>ROUND(IF(Table1_1[[#This Row],[Total_Purchases]]=0,0,(Table1_1[[#This Row],[Total_Spend]]*(Table1_1[[#This Row],[NumCatalogPurchases]]/Table1_1[[#This Row],[Total_Purchases]]))),2)</f>
        <v>59.87</v>
      </c>
      <c r="AG15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599" s="6">
        <f ca="1">YEAR(TODAY())-B1599</f>
        <v>68</v>
      </c>
      <c r="AI15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599" t="s">
        <v>39</v>
      </c>
    </row>
    <row r="1600" spans="1:36" x14ac:dyDescent="0.3">
      <c r="A1600">
        <v>7943</v>
      </c>
      <c r="B1600">
        <v>1975</v>
      </c>
      <c r="C1600" t="s">
        <v>37</v>
      </c>
      <c r="D1600" t="s">
        <v>33</v>
      </c>
      <c r="E1600">
        <v>36663</v>
      </c>
      <c r="F1600">
        <v>1</v>
      </c>
      <c r="G1600">
        <v>0</v>
      </c>
      <c r="H1600" s="2" t="str">
        <f ca="1">TEXT(Table1_1[[#This Row],[Dt_Customer]],"yyyy-mm-dd")</f>
        <v>2014-04-25</v>
      </c>
      <c r="I1600">
        <v>40</v>
      </c>
      <c r="J1600">
        <v>18</v>
      </c>
      <c r="K1600">
        <v>0</v>
      </c>
      <c r="L1600">
        <v>6</v>
      </c>
      <c r="M1600">
        <v>3</v>
      </c>
      <c r="N1600">
        <v>3</v>
      </c>
      <c r="O1600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1600">
        <f>Table1_1[[#This Row],[NumWebPurchases]]+Table1_1[[#This Row],[NumCatalogPurchases]]+Table1_1[[#This Row],[NumStorePurchases]]</f>
        <v>5</v>
      </c>
      <c r="AD1600">
        <f>ROUND(IF(Table1_1[[#This Row],[Total_Purchases]]=0,0,(Table1_1[[#This Row],[Total_Spend]]*(Table1_1[[#This Row],[NumWebPurchases]]/Table1_1[[#This Row],[Total_Purchases]]))),2)</f>
        <v>7</v>
      </c>
      <c r="AE1600">
        <f>ROUND(IF(Table1_1[[#This Row],[Total_Purchases]]=0,0,(Table1_1[[#This Row],[Total_Spend]]*(Table1_1[[#This Row],[NumStorePurchases]]/Table1_1[[#This Row],[Total_Purchases]]))),2)</f>
        <v>21</v>
      </c>
      <c r="AF1600">
        <f>ROUND(IF(Table1_1[[#This Row],[Total_Purchases]]=0,0,(Table1_1[[#This Row],[Total_Spend]]*(Table1_1[[#This Row],[NumCatalogPurchases]]/Table1_1[[#This Row],[Total_Purchases]]))),2)</f>
        <v>7</v>
      </c>
      <c r="AG16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00" s="6">
        <f ca="1">YEAR(TODAY())-B1600</f>
        <v>51</v>
      </c>
      <c r="AI16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00" t="s">
        <v>43</v>
      </c>
    </row>
    <row r="1601" spans="1:36" x14ac:dyDescent="0.3">
      <c r="A1601">
        <v>7947</v>
      </c>
      <c r="B1601">
        <v>1969</v>
      </c>
      <c r="C1601" t="s">
        <v>28</v>
      </c>
      <c r="D1601" t="s">
        <v>33</v>
      </c>
      <c r="E1601">
        <v>42231</v>
      </c>
      <c r="F1601">
        <v>1</v>
      </c>
      <c r="G1601">
        <v>1</v>
      </c>
      <c r="H1601" s="2" t="str">
        <f ca="1">TEXT(Table1_1[[#This Row],[Dt_Customer]],"yyyy-mm-dd")</f>
        <v>2014-03-25</v>
      </c>
      <c r="I1601">
        <v>99</v>
      </c>
      <c r="J1601">
        <v>24</v>
      </c>
      <c r="K1601">
        <v>0</v>
      </c>
      <c r="L1601">
        <v>8</v>
      </c>
      <c r="M1601">
        <v>0</v>
      </c>
      <c r="N1601">
        <v>1</v>
      </c>
      <c r="O1601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601">
        <f>Table1_1[[#This Row],[NumWebPurchases]]+Table1_1[[#This Row],[NumCatalogPurchases]]+Table1_1[[#This Row],[NumStorePurchases]]</f>
        <v>4</v>
      </c>
      <c r="AD1601">
        <f>ROUND(IF(Table1_1[[#This Row],[Total_Purchases]]=0,0,(Table1_1[[#This Row],[Total_Spend]]*(Table1_1[[#This Row],[NumWebPurchases]]/Table1_1[[#This Row],[Total_Purchases]]))),2)</f>
        <v>9.25</v>
      </c>
      <c r="AE1601">
        <f>ROUND(IF(Table1_1[[#This Row],[Total_Purchases]]=0,0,(Table1_1[[#This Row],[Total_Spend]]*(Table1_1[[#This Row],[NumStorePurchases]]/Table1_1[[#This Row],[Total_Purchases]]))),2)</f>
        <v>27.75</v>
      </c>
      <c r="AF1601">
        <f>ROUND(IF(Table1_1[[#This Row],[Total_Purchases]]=0,0,(Table1_1[[#This Row],[Total_Spend]]*(Table1_1[[#This Row],[NumCatalogPurchases]]/Table1_1[[#This Row],[Total_Purchases]]))),2)</f>
        <v>0</v>
      </c>
      <c r="AG160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01" s="6">
        <f ca="1">YEAR(TODAY())-B1601</f>
        <v>57</v>
      </c>
      <c r="AI16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1" t="s">
        <v>30</v>
      </c>
    </row>
    <row r="1602" spans="1:36" x14ac:dyDescent="0.3">
      <c r="A1602">
        <v>7959</v>
      </c>
      <c r="B1602">
        <v>1961</v>
      </c>
      <c r="C1602" t="s">
        <v>28</v>
      </c>
      <c r="D1602" t="s">
        <v>33</v>
      </c>
      <c r="E1602">
        <v>79410</v>
      </c>
      <c r="F1602">
        <v>0</v>
      </c>
      <c r="G1602">
        <v>0</v>
      </c>
      <c r="H1602" s="2" t="str">
        <f ca="1">TEXT(Table1_1[[#This Row],[Dt_Customer]],"yyyy-mm-dd")</f>
        <v>2014-05-29</v>
      </c>
      <c r="I1602">
        <v>19</v>
      </c>
      <c r="J1602">
        <v>658</v>
      </c>
      <c r="K1602">
        <v>80</v>
      </c>
      <c r="L1602">
        <v>483</v>
      </c>
      <c r="M1602">
        <v>123</v>
      </c>
      <c r="N1602">
        <v>13</v>
      </c>
      <c r="O160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f>Table1_1[[#This Row],[MntWines]]+Table1_1[[#This Row],[MntFruits]]+Table1_1[[#This Row],[MntMeatProducts]]+Table1_1[[#This Row],[MntFishProducts]]+Table1_1[[#This Row],[MntSweetProducts]]+Table1_1[[#This Row],[MntGoldProds]]</f>
        <v>1370</v>
      </c>
      <c r="AC1602">
        <f>Table1_1[[#This Row],[NumWebPurchases]]+Table1_1[[#This Row],[NumCatalogPurchases]]+Table1_1[[#This Row],[NumStorePurchases]]</f>
        <v>10</v>
      </c>
      <c r="AD1602">
        <f>ROUND(IF(Table1_1[[#This Row],[Total_Purchases]]=0,0,(Table1_1[[#This Row],[Total_Spend]]*(Table1_1[[#This Row],[NumWebPurchases]]/Table1_1[[#This Row],[Total_Purchases]]))),2)</f>
        <v>411</v>
      </c>
      <c r="AE1602">
        <f>ROUND(IF(Table1_1[[#This Row],[Total_Purchases]]=0,0,(Table1_1[[#This Row],[Total_Spend]]*(Table1_1[[#This Row],[NumStorePurchases]]/Table1_1[[#This Row],[Total_Purchases]]))),2)</f>
        <v>685</v>
      </c>
      <c r="AF1602">
        <f>ROUND(IF(Table1_1[[#This Row],[Total_Purchases]]=0,0,(Table1_1[[#This Row],[Total_Spend]]*(Table1_1[[#This Row],[NumCatalogPurchases]]/Table1_1[[#This Row],[Total_Purchases]]))),2)</f>
        <v>274</v>
      </c>
      <c r="AG16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2" s="6">
        <f ca="1">YEAR(TODAY())-B1602</f>
        <v>65</v>
      </c>
      <c r="AI16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2" t="s">
        <v>30</v>
      </c>
    </row>
    <row r="1603" spans="1:36" x14ac:dyDescent="0.3">
      <c r="A1603">
        <v>7960</v>
      </c>
      <c r="B1603">
        <v>1962</v>
      </c>
      <c r="C1603" t="s">
        <v>38</v>
      </c>
      <c r="D1603" t="s">
        <v>35</v>
      </c>
      <c r="E1603">
        <v>82122</v>
      </c>
      <c r="F1603">
        <v>0</v>
      </c>
      <c r="G1603">
        <v>0</v>
      </c>
      <c r="H1603" s="2" t="str">
        <f ca="1">TEXT(Table1_1[[#This Row],[Dt_Customer]],"yyyy-mm-dd")</f>
        <v>2013-08-15</v>
      </c>
      <c r="I1603">
        <v>89</v>
      </c>
      <c r="J1603">
        <v>734</v>
      </c>
      <c r="K1603">
        <v>22</v>
      </c>
      <c r="L1603">
        <v>350</v>
      </c>
      <c r="M1603">
        <v>151</v>
      </c>
      <c r="N1603">
        <v>25</v>
      </c>
      <c r="O1603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f>Table1_1[[#This Row],[MntWines]]+Table1_1[[#This Row],[MntFruits]]+Table1_1[[#This Row],[MntMeatProducts]]+Table1_1[[#This Row],[MntFishProducts]]+Table1_1[[#This Row],[MntSweetProducts]]+Table1_1[[#This Row],[MntGoldProds]]</f>
        <v>1382</v>
      </c>
      <c r="AC1603">
        <f>Table1_1[[#This Row],[NumWebPurchases]]+Table1_1[[#This Row],[NumCatalogPurchases]]+Table1_1[[#This Row],[NumStorePurchases]]</f>
        <v>25</v>
      </c>
      <c r="AD1603">
        <f>ROUND(IF(Table1_1[[#This Row],[Total_Purchases]]=0,0,(Table1_1[[#This Row],[Total_Spend]]*(Table1_1[[#This Row],[NumWebPurchases]]/Table1_1[[#This Row],[Total_Purchases]]))),2)</f>
        <v>165.84</v>
      </c>
      <c r="AE1603">
        <f>ROUND(IF(Table1_1[[#This Row],[Total_Purchases]]=0,0,(Table1_1[[#This Row],[Total_Spend]]*(Table1_1[[#This Row],[NumStorePurchases]]/Table1_1[[#This Row],[Total_Purchases]]))),2)</f>
        <v>718.64</v>
      </c>
      <c r="AF1603">
        <f>ROUND(IF(Table1_1[[#This Row],[Total_Purchases]]=0,0,(Table1_1[[#This Row],[Total_Spend]]*(Table1_1[[#This Row],[NumCatalogPurchases]]/Table1_1[[#This Row],[Total_Purchases]]))),2)</f>
        <v>497.52</v>
      </c>
      <c r="AG16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3" s="6">
        <f ca="1">YEAR(TODAY())-B1603</f>
        <v>64</v>
      </c>
      <c r="AI16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3" t="s">
        <v>30</v>
      </c>
    </row>
    <row r="1604" spans="1:36" x14ac:dyDescent="0.3">
      <c r="A1604">
        <v>7962</v>
      </c>
      <c r="B1604">
        <v>1987</v>
      </c>
      <c r="C1604" t="s">
        <v>37</v>
      </c>
      <c r="D1604" t="s">
        <v>31</v>
      </c>
      <c r="E1604">
        <v>95169</v>
      </c>
      <c r="F1604">
        <v>0</v>
      </c>
      <c r="G1604">
        <v>0</v>
      </c>
      <c r="H1604" s="2" t="str">
        <f ca="1">TEXT(Table1_1[[#This Row],[Dt_Customer]],"yyyy-mm-dd")</f>
        <v>2013-10-09</v>
      </c>
      <c r="I1604">
        <v>1</v>
      </c>
      <c r="J1604">
        <v>1285</v>
      </c>
      <c r="K1604">
        <v>21</v>
      </c>
      <c r="L1604">
        <v>449</v>
      </c>
      <c r="M1604">
        <v>106</v>
      </c>
      <c r="N1604">
        <v>20</v>
      </c>
      <c r="O1604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1</v>
      </c>
      <c r="AA1604">
        <v>0</v>
      </c>
      <c r="AB1604">
        <f>Table1_1[[#This Row],[MntWines]]+Table1_1[[#This Row],[MntFruits]]+Table1_1[[#This Row],[MntMeatProducts]]+Table1_1[[#This Row],[MntFishProducts]]+Table1_1[[#This Row],[MntSweetProducts]]+Table1_1[[#This Row],[MntGoldProds]]</f>
        <v>1901</v>
      </c>
      <c r="AC1604">
        <f>Table1_1[[#This Row],[NumWebPurchases]]+Table1_1[[#This Row],[NumCatalogPurchases]]+Table1_1[[#This Row],[NumStorePurchases]]</f>
        <v>11</v>
      </c>
      <c r="AD1604">
        <f>ROUND(IF(Table1_1[[#This Row],[Total_Purchases]]=0,0,(Table1_1[[#This Row],[Total_Spend]]*(Table1_1[[#This Row],[NumWebPurchases]]/Table1_1[[#This Row],[Total_Purchases]]))),2)</f>
        <v>691.27</v>
      </c>
      <c r="AE1604">
        <f>ROUND(IF(Table1_1[[#This Row],[Total_Purchases]]=0,0,(Table1_1[[#This Row],[Total_Spend]]*(Table1_1[[#This Row],[NumStorePurchases]]/Table1_1[[#This Row],[Total_Purchases]]))),2)</f>
        <v>691.27</v>
      </c>
      <c r="AF1604">
        <f>ROUND(IF(Table1_1[[#This Row],[Total_Purchases]]=0,0,(Table1_1[[#This Row],[Total_Spend]]*(Table1_1[[#This Row],[NumCatalogPurchases]]/Table1_1[[#This Row],[Total_Purchases]]))),2)</f>
        <v>518.45000000000005</v>
      </c>
      <c r="AG16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4" s="6">
        <f ca="1">YEAR(TODAY())-B1604</f>
        <v>39</v>
      </c>
      <c r="AI16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04" t="s">
        <v>30</v>
      </c>
    </row>
    <row r="1605" spans="1:36" x14ac:dyDescent="0.3">
      <c r="A1605">
        <v>7966</v>
      </c>
      <c r="B1605">
        <v>1959</v>
      </c>
      <c r="C1605" t="s">
        <v>28</v>
      </c>
      <c r="D1605" t="s">
        <v>31</v>
      </c>
      <c r="E1605">
        <v>80982</v>
      </c>
      <c r="F1605">
        <v>1</v>
      </c>
      <c r="G1605">
        <v>1</v>
      </c>
      <c r="H1605" s="2" t="str">
        <f ca="1">TEXT(Table1_1[[#This Row],[Dt_Customer]],"yyyy-mm-dd")</f>
        <v>2013-01-08</v>
      </c>
      <c r="I1605">
        <v>48</v>
      </c>
      <c r="J1605">
        <v>505</v>
      </c>
      <c r="K1605">
        <v>137</v>
      </c>
      <c r="L1605">
        <v>401</v>
      </c>
      <c r="M1605">
        <v>104</v>
      </c>
      <c r="N1605">
        <v>22</v>
      </c>
      <c r="O1605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f>Table1_1[[#This Row],[MntWines]]+Table1_1[[#This Row],[MntFruits]]+Table1_1[[#This Row],[MntMeatProducts]]+Table1_1[[#This Row],[MntFishProducts]]+Table1_1[[#This Row],[MntSweetProducts]]+Table1_1[[#This Row],[MntGoldProds]]</f>
        <v>1191</v>
      </c>
      <c r="AC1605">
        <f>Table1_1[[#This Row],[NumWebPurchases]]+Table1_1[[#This Row],[NumCatalogPurchases]]+Table1_1[[#This Row],[NumStorePurchases]]</f>
        <v>27</v>
      </c>
      <c r="AD1605">
        <f>ROUND(IF(Table1_1[[#This Row],[Total_Purchases]]=0,0,(Table1_1[[#This Row],[Total_Spend]]*(Table1_1[[#This Row],[NumWebPurchases]]/Table1_1[[#This Row],[Total_Purchases]]))),2)</f>
        <v>485.22</v>
      </c>
      <c r="AE1605">
        <f>ROUND(IF(Table1_1[[#This Row],[Total_Purchases]]=0,0,(Table1_1[[#This Row],[Total_Spend]]*(Table1_1[[#This Row],[NumStorePurchases]]/Table1_1[[#This Row],[Total_Purchases]]))),2)</f>
        <v>485.22</v>
      </c>
      <c r="AF1605">
        <f>ROUND(IF(Table1_1[[#This Row],[Total_Purchases]]=0,0,(Table1_1[[#This Row],[Total_Spend]]*(Table1_1[[#This Row],[NumCatalogPurchases]]/Table1_1[[#This Row],[Total_Purchases]]))),2)</f>
        <v>220.56</v>
      </c>
      <c r="AG16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5" s="6">
        <f ca="1">YEAR(TODAY())-B1605</f>
        <v>67</v>
      </c>
      <c r="AI16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5" t="s">
        <v>30</v>
      </c>
    </row>
    <row r="1606" spans="1:36" x14ac:dyDescent="0.3">
      <c r="A1606">
        <v>7972</v>
      </c>
      <c r="B1606">
        <v>1955</v>
      </c>
      <c r="C1606" t="s">
        <v>28</v>
      </c>
      <c r="D1606" t="s">
        <v>31</v>
      </c>
      <c r="E1606">
        <v>72906</v>
      </c>
      <c r="F1606">
        <v>0</v>
      </c>
      <c r="G1606">
        <v>0</v>
      </c>
      <c r="H1606" s="2" t="str">
        <f ca="1">TEXT(Table1_1[[#This Row],[Dt_Customer]],"yyyy-mm-dd")</f>
        <v>2013-09-17</v>
      </c>
      <c r="I1606">
        <v>79</v>
      </c>
      <c r="J1606">
        <v>400</v>
      </c>
      <c r="K1606">
        <v>32</v>
      </c>
      <c r="L1606">
        <v>519</v>
      </c>
      <c r="M1606">
        <v>71</v>
      </c>
      <c r="N1606">
        <v>75</v>
      </c>
      <c r="O1606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f>Table1_1[[#This Row],[MntWines]]+Table1_1[[#This Row],[MntFruits]]+Table1_1[[#This Row],[MntMeatProducts]]+Table1_1[[#This Row],[MntFishProducts]]+Table1_1[[#This Row],[MntSweetProducts]]+Table1_1[[#This Row],[MntGoldProds]]</f>
        <v>1151</v>
      </c>
      <c r="AC1606">
        <f>Table1_1[[#This Row],[NumWebPurchases]]+Table1_1[[#This Row],[NumCatalogPurchases]]+Table1_1[[#This Row],[NumStorePurchases]]</f>
        <v>16</v>
      </c>
      <c r="AD1606">
        <f>ROUND(IF(Table1_1[[#This Row],[Total_Purchases]]=0,0,(Table1_1[[#This Row],[Total_Spend]]*(Table1_1[[#This Row],[NumWebPurchases]]/Table1_1[[#This Row],[Total_Purchases]]))),2)</f>
        <v>215.81</v>
      </c>
      <c r="AE1606">
        <f>ROUND(IF(Table1_1[[#This Row],[Total_Purchases]]=0,0,(Table1_1[[#This Row],[Total_Spend]]*(Table1_1[[#This Row],[NumStorePurchases]]/Table1_1[[#This Row],[Total_Purchases]]))),2)</f>
        <v>647.44000000000005</v>
      </c>
      <c r="AF1606">
        <f>ROUND(IF(Table1_1[[#This Row],[Total_Purchases]]=0,0,(Table1_1[[#This Row],[Total_Spend]]*(Table1_1[[#This Row],[NumCatalogPurchases]]/Table1_1[[#This Row],[Total_Purchases]]))),2)</f>
        <v>287.75</v>
      </c>
      <c r="AG16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6" s="6">
        <f ca="1">YEAR(TODAY())-B1606</f>
        <v>71</v>
      </c>
      <c r="AI16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06" t="s">
        <v>30</v>
      </c>
    </row>
    <row r="1607" spans="1:36" x14ac:dyDescent="0.3">
      <c r="A1607">
        <v>7987</v>
      </c>
      <c r="B1607">
        <v>1969</v>
      </c>
      <c r="C1607" t="s">
        <v>28</v>
      </c>
      <c r="D1607" t="s">
        <v>33</v>
      </c>
      <c r="E1607">
        <v>65747</v>
      </c>
      <c r="F1607">
        <v>0</v>
      </c>
      <c r="G1607">
        <v>1</v>
      </c>
      <c r="H1607" s="2" t="str">
        <f ca="1">TEXT(Table1_1[[#This Row],[Dt_Customer]],"yyyy-mm-dd")</f>
        <v>2014-03-07</v>
      </c>
      <c r="I1607">
        <v>96</v>
      </c>
      <c r="J1607">
        <v>346</v>
      </c>
      <c r="K1607">
        <v>17</v>
      </c>
      <c r="L1607">
        <v>48</v>
      </c>
      <c r="M1607">
        <v>23</v>
      </c>
      <c r="N1607">
        <v>13</v>
      </c>
      <c r="O1607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f>Table1_1[[#This Row],[MntWines]]+Table1_1[[#This Row],[MntFruits]]+Table1_1[[#This Row],[MntMeatProducts]]+Table1_1[[#This Row],[MntFishProducts]]+Table1_1[[#This Row],[MntSweetProducts]]+Table1_1[[#This Row],[MntGoldProds]]</f>
        <v>460</v>
      </c>
      <c r="AC1607">
        <f>Table1_1[[#This Row],[NumWebPurchases]]+Table1_1[[#This Row],[NumCatalogPurchases]]+Table1_1[[#This Row],[NumStorePurchases]]</f>
        <v>15</v>
      </c>
      <c r="AD1607">
        <f>ROUND(IF(Table1_1[[#This Row],[Total_Purchases]]=0,0,(Table1_1[[#This Row],[Total_Spend]]*(Table1_1[[#This Row],[NumWebPurchases]]/Table1_1[[#This Row],[Total_Purchases]]))),2)</f>
        <v>245.33</v>
      </c>
      <c r="AE1607">
        <f>ROUND(IF(Table1_1[[#This Row],[Total_Purchases]]=0,0,(Table1_1[[#This Row],[Total_Spend]]*(Table1_1[[#This Row],[NumStorePurchases]]/Table1_1[[#This Row],[Total_Purchases]]))),2)</f>
        <v>184</v>
      </c>
      <c r="AF1607">
        <f>ROUND(IF(Table1_1[[#This Row],[Total_Purchases]]=0,0,(Table1_1[[#This Row],[Total_Spend]]*(Table1_1[[#This Row],[NumCatalogPurchases]]/Table1_1[[#This Row],[Total_Purchases]]))),2)</f>
        <v>30.67</v>
      </c>
      <c r="AG16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07" s="6">
        <f ca="1">YEAR(TODAY())-B1607</f>
        <v>57</v>
      </c>
      <c r="AI16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7" t="s">
        <v>32</v>
      </c>
    </row>
    <row r="1608" spans="1:36" x14ac:dyDescent="0.3">
      <c r="A1608">
        <v>7990</v>
      </c>
      <c r="B1608">
        <v>1947</v>
      </c>
      <c r="C1608" t="s">
        <v>28</v>
      </c>
      <c r="D1608" t="s">
        <v>33</v>
      </c>
      <c r="E1608">
        <v>27469</v>
      </c>
      <c r="F1608">
        <v>0</v>
      </c>
      <c r="G1608">
        <v>0</v>
      </c>
      <c r="H1608" s="2" t="str">
        <f ca="1">TEXT(Table1_1[[#This Row],[Dt_Customer]],"yyyy-mm-dd")</f>
        <v>2012-08-02</v>
      </c>
      <c r="I1608">
        <v>2</v>
      </c>
      <c r="J1608">
        <v>9</v>
      </c>
      <c r="K1608">
        <v>1</v>
      </c>
      <c r="L1608">
        <v>2</v>
      </c>
      <c r="M1608">
        <v>3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1608">
        <f>Table1_1[[#This Row],[NumWebPurchases]]+Table1_1[[#This Row],[NumCatalogPurchases]]+Table1_1[[#This Row],[NumStorePurchases]]</f>
        <v>3</v>
      </c>
      <c r="AD1608">
        <f>ROUND(IF(Table1_1[[#This Row],[Total_Purchases]]=0,0,(Table1_1[[#This Row],[Total_Spend]]*(Table1_1[[#This Row],[NumWebPurchases]]/Table1_1[[#This Row],[Total_Purchases]]))),2)</f>
        <v>0</v>
      </c>
      <c r="AE1608">
        <f>ROUND(IF(Table1_1[[#This Row],[Total_Purchases]]=0,0,(Table1_1[[#This Row],[Total_Spend]]*(Table1_1[[#This Row],[NumStorePurchases]]/Table1_1[[#This Row],[Total_Purchases]]))),2)</f>
        <v>17</v>
      </c>
      <c r="AF1608">
        <f>ROUND(IF(Table1_1[[#This Row],[Total_Purchases]]=0,0,(Table1_1[[#This Row],[Total_Spend]]*(Table1_1[[#This Row],[NumCatalogPurchases]]/Table1_1[[#This Row],[Total_Purchases]]))),2)</f>
        <v>0</v>
      </c>
      <c r="AG16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08" s="6">
        <f ca="1">YEAR(TODAY())-B1608</f>
        <v>79</v>
      </c>
      <c r="AI16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08" t="s">
        <v>32</v>
      </c>
    </row>
    <row r="1609" spans="1:36" x14ac:dyDescent="0.3">
      <c r="A1609">
        <v>7998</v>
      </c>
      <c r="B1609">
        <v>1958</v>
      </c>
      <c r="C1609" t="s">
        <v>28</v>
      </c>
      <c r="D1609" t="s">
        <v>35</v>
      </c>
      <c r="E1609">
        <v>28087</v>
      </c>
      <c r="F1609">
        <v>1</v>
      </c>
      <c r="G1609">
        <v>1</v>
      </c>
      <c r="H1609" s="2" t="str">
        <f ca="1">TEXT(Table1_1[[#This Row],[Dt_Customer]],"yyyy-mm-dd")</f>
        <v>2012-12-11</v>
      </c>
      <c r="I1609">
        <v>77</v>
      </c>
      <c r="J1609">
        <v>53</v>
      </c>
      <c r="K1609">
        <v>8</v>
      </c>
      <c r="L1609">
        <v>17</v>
      </c>
      <c r="M1609">
        <v>13</v>
      </c>
      <c r="N1609">
        <v>0</v>
      </c>
      <c r="O1609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f>Table1_1[[#This Row],[MntWines]]+Table1_1[[#This Row],[MntFruits]]+Table1_1[[#This Row],[MntMeatProducts]]+Table1_1[[#This Row],[MntFishProducts]]+Table1_1[[#This Row],[MntSweetProducts]]+Table1_1[[#This Row],[MntGoldProds]]</f>
        <v>112</v>
      </c>
      <c r="AC1609">
        <f>Table1_1[[#This Row],[NumWebPurchases]]+Table1_1[[#This Row],[NumCatalogPurchases]]+Table1_1[[#This Row],[NumStorePurchases]]</f>
        <v>6</v>
      </c>
      <c r="AD1609">
        <f>ROUND(IF(Table1_1[[#This Row],[Total_Purchases]]=0,0,(Table1_1[[#This Row],[Total_Spend]]*(Table1_1[[#This Row],[NumWebPurchases]]/Table1_1[[#This Row],[Total_Purchases]]))),2)</f>
        <v>37.33</v>
      </c>
      <c r="AE1609">
        <f>ROUND(IF(Table1_1[[#This Row],[Total_Purchases]]=0,0,(Table1_1[[#This Row],[Total_Spend]]*(Table1_1[[#This Row],[NumStorePurchases]]/Table1_1[[#This Row],[Total_Purchases]]))),2)</f>
        <v>37.33</v>
      </c>
      <c r="AF1609">
        <f>ROUND(IF(Table1_1[[#This Row],[Total_Purchases]]=0,0,(Table1_1[[#This Row],[Total_Spend]]*(Table1_1[[#This Row],[NumCatalogPurchases]]/Table1_1[[#This Row],[Total_Purchases]]))),2)</f>
        <v>37.33</v>
      </c>
      <c r="AG16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09" s="6">
        <f ca="1">YEAR(TODAY())-B1609</f>
        <v>68</v>
      </c>
      <c r="AI16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09" t="s">
        <v>40</v>
      </c>
    </row>
    <row r="1610" spans="1:36" x14ac:dyDescent="0.3">
      <c r="A1610">
        <v>7999</v>
      </c>
      <c r="B1610">
        <v>1955</v>
      </c>
      <c r="C1610" t="s">
        <v>37</v>
      </c>
      <c r="D1610" t="s">
        <v>35</v>
      </c>
      <c r="E1610">
        <v>75261</v>
      </c>
      <c r="F1610">
        <v>0</v>
      </c>
      <c r="G1610">
        <v>0</v>
      </c>
      <c r="H1610" s="2" t="str">
        <f ca="1">TEXT(Table1_1[[#This Row],[Dt_Customer]],"yyyy-mm-dd")</f>
        <v>2013-04-23</v>
      </c>
      <c r="I1610">
        <v>17</v>
      </c>
      <c r="J1610">
        <v>1239</v>
      </c>
      <c r="K1610">
        <v>17</v>
      </c>
      <c r="L1610">
        <v>413</v>
      </c>
      <c r="M1610">
        <v>23</v>
      </c>
      <c r="N1610">
        <v>34</v>
      </c>
      <c r="O1610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f>Table1_1[[#This Row],[MntWines]]+Table1_1[[#This Row],[MntFruits]]+Table1_1[[#This Row],[MntMeatProducts]]+Table1_1[[#This Row],[MntFishProducts]]+Table1_1[[#This Row],[MntSweetProducts]]+Table1_1[[#This Row],[MntGoldProds]]</f>
        <v>1743</v>
      </c>
      <c r="AC1610">
        <f>Table1_1[[#This Row],[NumWebPurchases]]+Table1_1[[#This Row],[NumCatalogPurchases]]+Table1_1[[#This Row],[NumStorePurchases]]</f>
        <v>16</v>
      </c>
      <c r="AD1610">
        <f>ROUND(IF(Table1_1[[#This Row],[Total_Purchases]]=0,0,(Table1_1[[#This Row],[Total_Spend]]*(Table1_1[[#This Row],[NumWebPurchases]]/Table1_1[[#This Row],[Total_Purchases]]))),2)</f>
        <v>544.69000000000005</v>
      </c>
      <c r="AE1610">
        <f>ROUND(IF(Table1_1[[#This Row],[Total_Purchases]]=0,0,(Table1_1[[#This Row],[Total_Spend]]*(Table1_1[[#This Row],[NumStorePurchases]]/Table1_1[[#This Row],[Total_Purchases]]))),2)</f>
        <v>544.69000000000005</v>
      </c>
      <c r="AF1610">
        <f>ROUND(IF(Table1_1[[#This Row],[Total_Purchases]]=0,0,(Table1_1[[#This Row],[Total_Spend]]*(Table1_1[[#This Row],[NumCatalogPurchases]]/Table1_1[[#This Row],[Total_Purchases]]))),2)</f>
        <v>653.63</v>
      </c>
      <c r="AG16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0" s="6">
        <f ca="1">YEAR(TODAY())-B1610</f>
        <v>71</v>
      </c>
      <c r="AI16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10" t="s">
        <v>30</v>
      </c>
    </row>
    <row r="1611" spans="1:36" x14ac:dyDescent="0.3">
      <c r="A1611">
        <v>8008</v>
      </c>
      <c r="B1611">
        <v>1983</v>
      </c>
      <c r="C1611" t="s">
        <v>28</v>
      </c>
      <c r="D1611" t="s">
        <v>35</v>
      </c>
      <c r="E1611">
        <v>36075</v>
      </c>
      <c r="F1611">
        <v>1</v>
      </c>
      <c r="G1611">
        <v>0</v>
      </c>
      <c r="H1611" s="2" t="str">
        <f ca="1">TEXT(Table1_1[[#This Row],[Dt_Customer]],"yyyy-mm-dd")</f>
        <v>2013-12-09</v>
      </c>
      <c r="I1611">
        <v>54</v>
      </c>
      <c r="J1611">
        <v>46</v>
      </c>
      <c r="K1611">
        <v>0</v>
      </c>
      <c r="L1611">
        <v>30</v>
      </c>
      <c r="M1611">
        <v>12</v>
      </c>
      <c r="N1611">
        <v>1</v>
      </c>
      <c r="O1611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f>Table1_1[[#This Row],[MntWines]]+Table1_1[[#This Row],[MntFruits]]+Table1_1[[#This Row],[MntMeatProducts]]+Table1_1[[#This Row],[MntFishProducts]]+Table1_1[[#This Row],[MntSweetProducts]]+Table1_1[[#This Row],[MntGoldProds]]</f>
        <v>119</v>
      </c>
      <c r="AC1611">
        <f>Table1_1[[#This Row],[NumWebPurchases]]+Table1_1[[#This Row],[NumCatalogPurchases]]+Table1_1[[#This Row],[NumStorePurchases]]</f>
        <v>6</v>
      </c>
      <c r="AD1611">
        <f>ROUND(IF(Table1_1[[#This Row],[Total_Purchases]]=0,0,(Table1_1[[#This Row],[Total_Spend]]*(Table1_1[[#This Row],[NumWebPurchases]]/Table1_1[[#This Row],[Total_Purchases]]))),2)</f>
        <v>39.67</v>
      </c>
      <c r="AE1611">
        <f>ROUND(IF(Table1_1[[#This Row],[Total_Purchases]]=0,0,(Table1_1[[#This Row],[Total_Spend]]*(Table1_1[[#This Row],[NumStorePurchases]]/Table1_1[[#This Row],[Total_Purchases]]))),2)</f>
        <v>79.33</v>
      </c>
      <c r="AF1611">
        <f>ROUND(IF(Table1_1[[#This Row],[Total_Purchases]]=0,0,(Table1_1[[#This Row],[Total_Spend]]*(Table1_1[[#This Row],[NumCatalogPurchases]]/Table1_1[[#This Row],[Total_Purchases]]))),2)</f>
        <v>0</v>
      </c>
      <c r="AG16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11" s="6">
        <f ca="1">YEAR(TODAY())-B1611</f>
        <v>43</v>
      </c>
      <c r="AI16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11" t="s">
        <v>30</v>
      </c>
    </row>
    <row r="1612" spans="1:36" x14ac:dyDescent="0.3">
      <c r="A1612">
        <v>8015</v>
      </c>
      <c r="B1612">
        <v>1962</v>
      </c>
      <c r="C1612" t="s">
        <v>37</v>
      </c>
      <c r="D1612" t="s">
        <v>29</v>
      </c>
      <c r="E1612">
        <v>85696</v>
      </c>
      <c r="F1612">
        <v>0</v>
      </c>
      <c r="G1612">
        <v>0</v>
      </c>
      <c r="H1612" s="2" t="str">
        <f ca="1">TEXT(Table1_1[[#This Row],[Dt_Customer]],"yyyy-mm-dd")</f>
        <v>2013-05-03</v>
      </c>
      <c r="I1612">
        <v>88</v>
      </c>
      <c r="J1612">
        <v>714</v>
      </c>
      <c r="K1612">
        <v>76</v>
      </c>
      <c r="L1612">
        <v>395</v>
      </c>
      <c r="M1612">
        <v>116</v>
      </c>
      <c r="N1612">
        <v>0</v>
      </c>
      <c r="O161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f>Table1_1[[#This Row],[MntWines]]+Table1_1[[#This Row],[MntFruits]]+Table1_1[[#This Row],[MntMeatProducts]]+Table1_1[[#This Row],[MntFishProducts]]+Table1_1[[#This Row],[MntSweetProducts]]+Table1_1[[#This Row],[MntGoldProds]]</f>
        <v>1313</v>
      </c>
      <c r="AC1612">
        <f>Table1_1[[#This Row],[NumWebPurchases]]+Table1_1[[#This Row],[NumCatalogPurchases]]+Table1_1[[#This Row],[NumStorePurchases]]</f>
        <v>19</v>
      </c>
      <c r="AD1612">
        <f>ROUND(IF(Table1_1[[#This Row],[Total_Purchases]]=0,0,(Table1_1[[#This Row],[Total_Spend]]*(Table1_1[[#This Row],[NumWebPurchases]]/Table1_1[[#This Row],[Total_Purchases]]))),2)</f>
        <v>276.42</v>
      </c>
      <c r="AE1612">
        <f>ROUND(IF(Table1_1[[#This Row],[Total_Purchases]]=0,0,(Table1_1[[#This Row],[Total_Spend]]*(Table1_1[[#This Row],[NumStorePurchases]]/Table1_1[[#This Row],[Total_Purchases]]))),2)</f>
        <v>621.95000000000005</v>
      </c>
      <c r="AF1612">
        <f>ROUND(IF(Table1_1[[#This Row],[Total_Purchases]]=0,0,(Table1_1[[#This Row],[Total_Spend]]*(Table1_1[[#This Row],[NumCatalogPurchases]]/Table1_1[[#This Row],[Total_Purchases]]))),2)</f>
        <v>414.63</v>
      </c>
      <c r="AG16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2" s="6">
        <f ca="1">YEAR(TODAY())-B1612</f>
        <v>64</v>
      </c>
      <c r="AI16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12" t="s">
        <v>30</v>
      </c>
    </row>
    <row r="1613" spans="1:36" x14ac:dyDescent="0.3">
      <c r="A1613">
        <v>8017</v>
      </c>
      <c r="B1613">
        <v>1981</v>
      </c>
      <c r="C1613" t="s">
        <v>38</v>
      </c>
      <c r="D1613" t="s">
        <v>33</v>
      </c>
      <c r="E1613">
        <v>51111</v>
      </c>
      <c r="F1613">
        <v>1</v>
      </c>
      <c r="G1613">
        <v>1</v>
      </c>
      <c r="H1613" s="2" t="str">
        <f ca="1">TEXT(Table1_1[[#This Row],[Dt_Customer]],"yyyy-mm-dd")</f>
        <v>2014-06-19</v>
      </c>
      <c r="I1613">
        <v>83</v>
      </c>
      <c r="J1613">
        <v>22</v>
      </c>
      <c r="K1613">
        <v>0</v>
      </c>
      <c r="L1613">
        <v>19</v>
      </c>
      <c r="M1613">
        <v>6</v>
      </c>
      <c r="N1613">
        <v>5</v>
      </c>
      <c r="O1613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613">
        <f>Table1_1[[#This Row],[NumWebPurchases]]+Table1_1[[#This Row],[NumCatalogPurchases]]+Table1_1[[#This Row],[NumStorePurchases]]</f>
        <v>5</v>
      </c>
      <c r="AD1613">
        <f>ROUND(IF(Table1_1[[#This Row],[Total_Purchases]]=0,0,(Table1_1[[#This Row],[Total_Spend]]*(Table1_1[[#This Row],[NumWebPurchases]]/Table1_1[[#This Row],[Total_Purchases]]))),2)</f>
        <v>22</v>
      </c>
      <c r="AE1613">
        <f>ROUND(IF(Table1_1[[#This Row],[Total_Purchases]]=0,0,(Table1_1[[#This Row],[Total_Spend]]*(Table1_1[[#This Row],[NumStorePurchases]]/Table1_1[[#This Row],[Total_Purchases]]))),2)</f>
        <v>33</v>
      </c>
      <c r="AF1613">
        <f>ROUND(IF(Table1_1[[#This Row],[Total_Purchases]]=0,0,(Table1_1[[#This Row],[Total_Spend]]*(Table1_1[[#This Row],[NumCatalogPurchases]]/Table1_1[[#This Row],[Total_Purchases]]))),2)</f>
        <v>0</v>
      </c>
      <c r="AG16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3" s="6">
        <f ca="1">YEAR(TODAY())-B1613</f>
        <v>45</v>
      </c>
      <c r="AI16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13" t="s">
        <v>43</v>
      </c>
    </row>
    <row r="1614" spans="1:36" x14ac:dyDescent="0.3">
      <c r="A1614">
        <v>8026</v>
      </c>
      <c r="B1614">
        <v>1952</v>
      </c>
      <c r="C1614" t="s">
        <v>28</v>
      </c>
      <c r="D1614" t="s">
        <v>33</v>
      </c>
      <c r="E1614">
        <v>62998</v>
      </c>
      <c r="F1614">
        <v>0</v>
      </c>
      <c r="G1614">
        <v>1</v>
      </c>
      <c r="H1614" s="2" t="str">
        <f ca="1">TEXT(Table1_1[[#This Row],[Dt_Customer]],"yyyy-mm-dd")</f>
        <v>2013-09-30</v>
      </c>
      <c r="I1614">
        <v>10</v>
      </c>
      <c r="J1614">
        <v>120</v>
      </c>
      <c r="K1614">
        <v>58</v>
      </c>
      <c r="L1614">
        <v>73</v>
      </c>
      <c r="M1614">
        <v>65</v>
      </c>
      <c r="N1614">
        <v>89</v>
      </c>
      <c r="O1614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f>Table1_1[[#This Row],[MntWines]]+Table1_1[[#This Row],[MntFruits]]+Table1_1[[#This Row],[MntMeatProducts]]+Table1_1[[#This Row],[MntFishProducts]]+Table1_1[[#This Row],[MntSweetProducts]]+Table1_1[[#This Row],[MntGoldProds]]</f>
        <v>463</v>
      </c>
      <c r="AC1614">
        <f>Table1_1[[#This Row],[NumWebPurchases]]+Table1_1[[#This Row],[NumCatalogPurchases]]+Table1_1[[#This Row],[NumStorePurchases]]</f>
        <v>14</v>
      </c>
      <c r="AD1614">
        <f>ROUND(IF(Table1_1[[#This Row],[Total_Purchases]]=0,0,(Table1_1[[#This Row],[Total_Spend]]*(Table1_1[[#This Row],[NumWebPurchases]]/Table1_1[[#This Row],[Total_Purchases]]))),2)</f>
        <v>165.36</v>
      </c>
      <c r="AE1614">
        <f>ROUND(IF(Table1_1[[#This Row],[Total_Purchases]]=0,0,(Table1_1[[#This Row],[Total_Spend]]*(Table1_1[[#This Row],[NumStorePurchases]]/Table1_1[[#This Row],[Total_Purchases]]))),2)</f>
        <v>165.36</v>
      </c>
      <c r="AF1614">
        <f>ROUND(IF(Table1_1[[#This Row],[Total_Purchases]]=0,0,(Table1_1[[#This Row],[Total_Spend]]*(Table1_1[[#This Row],[NumCatalogPurchases]]/Table1_1[[#This Row],[Total_Purchases]]))),2)</f>
        <v>132.29</v>
      </c>
      <c r="AG16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4" s="6">
        <f ca="1">YEAR(TODAY())-B1614</f>
        <v>74</v>
      </c>
      <c r="AI16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14" t="s">
        <v>32</v>
      </c>
    </row>
    <row r="1615" spans="1:36" x14ac:dyDescent="0.3">
      <c r="A1615">
        <v>8029</v>
      </c>
      <c r="B1615">
        <v>1988</v>
      </c>
      <c r="C1615" t="s">
        <v>41</v>
      </c>
      <c r="D1615" t="s">
        <v>31</v>
      </c>
      <c r="E1615">
        <v>90247</v>
      </c>
      <c r="F1615">
        <v>0</v>
      </c>
      <c r="G1615">
        <v>0</v>
      </c>
      <c r="H1615" s="2" t="str">
        <f ca="1">TEXT(Table1_1[[#This Row],[Dt_Customer]],"yyyy-mm-dd")</f>
        <v>2014-04-29</v>
      </c>
      <c r="I1615">
        <v>27</v>
      </c>
      <c r="J1615">
        <v>1184</v>
      </c>
      <c r="K1615">
        <v>32</v>
      </c>
      <c r="L1615">
        <v>352</v>
      </c>
      <c r="M1615">
        <v>21</v>
      </c>
      <c r="N1615">
        <v>16</v>
      </c>
      <c r="O1615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1</v>
      </c>
      <c r="AA1615">
        <v>0</v>
      </c>
      <c r="AB1615">
        <f>Table1_1[[#This Row],[MntWines]]+Table1_1[[#This Row],[MntFruits]]+Table1_1[[#This Row],[MntMeatProducts]]+Table1_1[[#This Row],[MntFishProducts]]+Table1_1[[#This Row],[MntSweetProducts]]+Table1_1[[#This Row],[MntGoldProds]]</f>
        <v>1621</v>
      </c>
      <c r="AC1615">
        <f>Table1_1[[#This Row],[NumWebPurchases]]+Table1_1[[#This Row],[NumCatalogPurchases]]+Table1_1[[#This Row],[NumStorePurchases]]</f>
        <v>14</v>
      </c>
      <c r="AD1615">
        <f>ROUND(IF(Table1_1[[#This Row],[Total_Purchases]]=0,0,(Table1_1[[#This Row],[Total_Spend]]*(Table1_1[[#This Row],[NumWebPurchases]]/Table1_1[[#This Row],[Total_Purchases]]))),2)</f>
        <v>347.36</v>
      </c>
      <c r="AE1615">
        <f>ROUND(IF(Table1_1[[#This Row],[Total_Purchases]]=0,0,(Table1_1[[#This Row],[Total_Spend]]*(Table1_1[[#This Row],[NumStorePurchases]]/Table1_1[[#This Row],[Total_Purchases]]))),2)</f>
        <v>810.5</v>
      </c>
      <c r="AF1615">
        <f>ROUND(IF(Table1_1[[#This Row],[Total_Purchases]]=0,0,(Table1_1[[#This Row],[Total_Spend]]*(Table1_1[[#This Row],[NumCatalogPurchases]]/Table1_1[[#This Row],[Total_Purchases]]))),2)</f>
        <v>463.14</v>
      </c>
      <c r="AG16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5" s="6">
        <f ca="1">YEAR(TODAY())-B1615</f>
        <v>38</v>
      </c>
      <c r="AI16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15" t="s">
        <v>34</v>
      </c>
    </row>
    <row r="1616" spans="1:36" x14ac:dyDescent="0.3">
      <c r="A1616">
        <v>8036</v>
      </c>
      <c r="B1616">
        <v>1971</v>
      </c>
      <c r="C1616" t="s">
        <v>38</v>
      </c>
      <c r="D1616" t="s">
        <v>35</v>
      </c>
      <c r="E1616">
        <v>26850</v>
      </c>
      <c r="F1616">
        <v>1</v>
      </c>
      <c r="G1616">
        <v>1</v>
      </c>
      <c r="H1616" s="2" t="str">
        <f ca="1">TEXT(Table1_1[[#This Row],[Dt_Customer]],"yyyy-mm-dd")</f>
        <v>2014-04-18</v>
      </c>
      <c r="I1616">
        <v>10</v>
      </c>
      <c r="J1616">
        <v>31</v>
      </c>
      <c r="K1616">
        <v>1</v>
      </c>
      <c r="L1616">
        <v>13</v>
      </c>
      <c r="M1616">
        <v>7</v>
      </c>
      <c r="N1616">
        <v>2</v>
      </c>
      <c r="O1616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616">
        <f>Table1_1[[#This Row],[NumWebPurchases]]+Table1_1[[#This Row],[NumCatalogPurchases]]+Table1_1[[#This Row],[NumStorePurchases]]</f>
        <v>7</v>
      </c>
      <c r="AD1616">
        <f>ROUND(IF(Table1_1[[#This Row],[Total_Purchases]]=0,0,(Table1_1[[#This Row],[Total_Spend]]*(Table1_1[[#This Row],[NumWebPurchases]]/Table1_1[[#This Row],[Total_Purchases]]))),2)</f>
        <v>18</v>
      </c>
      <c r="AE1616">
        <f>ROUND(IF(Table1_1[[#This Row],[Total_Purchases]]=0,0,(Table1_1[[#This Row],[Total_Spend]]*(Table1_1[[#This Row],[NumStorePurchases]]/Table1_1[[#This Row],[Total_Purchases]]))),2)</f>
        <v>36</v>
      </c>
      <c r="AF1616">
        <f>ROUND(IF(Table1_1[[#This Row],[Total_Purchases]]=0,0,(Table1_1[[#This Row],[Total_Spend]]*(Table1_1[[#This Row],[NumCatalogPurchases]]/Table1_1[[#This Row],[Total_Purchases]]))),2)</f>
        <v>9</v>
      </c>
      <c r="AG16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16" s="6">
        <f ca="1">YEAR(TODAY())-B1616</f>
        <v>55</v>
      </c>
      <c r="AI16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16" t="s">
        <v>30</v>
      </c>
    </row>
    <row r="1617" spans="1:36" x14ac:dyDescent="0.3">
      <c r="A1617">
        <v>8041</v>
      </c>
      <c r="B1617">
        <v>1971</v>
      </c>
      <c r="C1617" t="s">
        <v>37</v>
      </c>
      <c r="D1617" t="s">
        <v>42</v>
      </c>
      <c r="E1617">
        <v>47111</v>
      </c>
      <c r="F1617">
        <v>0</v>
      </c>
      <c r="G1617">
        <v>1</v>
      </c>
      <c r="H1617" s="2" t="str">
        <f ca="1">TEXT(Table1_1[[#This Row],[Dt_Customer]],"yyyy-mm-dd")</f>
        <v>2012-09-08</v>
      </c>
      <c r="I1617">
        <v>35</v>
      </c>
      <c r="J1617">
        <v>595</v>
      </c>
      <c r="K1617">
        <v>71</v>
      </c>
      <c r="L1617">
        <v>153</v>
      </c>
      <c r="M1617">
        <v>120</v>
      </c>
      <c r="N1617">
        <v>112</v>
      </c>
      <c r="O1617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f>Table1_1[[#This Row],[MntWines]]+Table1_1[[#This Row],[MntFruits]]+Table1_1[[#This Row],[MntMeatProducts]]+Table1_1[[#This Row],[MntFishProducts]]+Table1_1[[#This Row],[MntSweetProducts]]+Table1_1[[#This Row],[MntGoldProds]]</f>
        <v>1092</v>
      </c>
      <c r="AC1617">
        <f>Table1_1[[#This Row],[NumWebPurchases]]+Table1_1[[#This Row],[NumCatalogPurchases]]+Table1_1[[#This Row],[NumStorePurchases]]</f>
        <v>15</v>
      </c>
      <c r="AD1617">
        <f>ROUND(IF(Table1_1[[#This Row],[Total_Purchases]]=0,0,(Table1_1[[#This Row],[Total_Spend]]*(Table1_1[[#This Row],[NumWebPurchases]]/Table1_1[[#This Row],[Total_Purchases]]))),2)</f>
        <v>218.4</v>
      </c>
      <c r="AE1617">
        <f>ROUND(IF(Table1_1[[#This Row],[Total_Purchases]]=0,0,(Table1_1[[#This Row],[Total_Spend]]*(Table1_1[[#This Row],[NumStorePurchases]]/Table1_1[[#This Row],[Total_Purchases]]))),2)</f>
        <v>728</v>
      </c>
      <c r="AF1617">
        <f>ROUND(IF(Table1_1[[#This Row],[Total_Purchases]]=0,0,(Table1_1[[#This Row],[Total_Spend]]*(Table1_1[[#This Row],[NumCatalogPurchases]]/Table1_1[[#This Row],[Total_Purchases]]))),2)</f>
        <v>145.6</v>
      </c>
      <c r="AG16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17" s="6">
        <f ca="1">YEAR(TODAY())-B1617</f>
        <v>55</v>
      </c>
      <c r="AI16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17" t="s">
        <v>43</v>
      </c>
    </row>
    <row r="1618" spans="1:36" x14ac:dyDescent="0.3">
      <c r="A1618">
        <v>8070</v>
      </c>
      <c r="B1618">
        <v>1973</v>
      </c>
      <c r="C1618" t="s">
        <v>37</v>
      </c>
      <c r="D1618" t="s">
        <v>33</v>
      </c>
      <c r="E1618">
        <v>54222</v>
      </c>
      <c r="F1618">
        <v>0</v>
      </c>
      <c r="G1618">
        <v>1</v>
      </c>
      <c r="H1618" s="2" t="str">
        <f ca="1">TEXT(Table1_1[[#This Row],[Dt_Customer]],"yyyy-mm-dd")</f>
        <v>2014-03-01</v>
      </c>
      <c r="I1618">
        <v>98</v>
      </c>
      <c r="J1618">
        <v>199</v>
      </c>
      <c r="K1618">
        <v>12</v>
      </c>
      <c r="L1618">
        <v>31</v>
      </c>
      <c r="M1618">
        <v>3</v>
      </c>
      <c r="N1618">
        <v>12</v>
      </c>
      <c r="O1618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f>Table1_1[[#This Row],[MntWines]]+Table1_1[[#This Row],[MntFruits]]+Table1_1[[#This Row],[MntMeatProducts]]+Table1_1[[#This Row],[MntFishProducts]]+Table1_1[[#This Row],[MntSweetProducts]]+Table1_1[[#This Row],[MntGoldProds]]</f>
        <v>264</v>
      </c>
      <c r="AC1618">
        <f>Table1_1[[#This Row],[NumWebPurchases]]+Table1_1[[#This Row],[NumCatalogPurchases]]+Table1_1[[#This Row],[NumStorePurchases]]</f>
        <v>11</v>
      </c>
      <c r="AD1618">
        <f>ROUND(IF(Table1_1[[#This Row],[Total_Purchases]]=0,0,(Table1_1[[#This Row],[Total_Spend]]*(Table1_1[[#This Row],[NumWebPurchases]]/Table1_1[[#This Row],[Total_Purchases]]))),2)</f>
        <v>72</v>
      </c>
      <c r="AE1618">
        <f>ROUND(IF(Table1_1[[#This Row],[Total_Purchases]]=0,0,(Table1_1[[#This Row],[Total_Spend]]*(Table1_1[[#This Row],[NumStorePurchases]]/Table1_1[[#This Row],[Total_Purchases]]))),2)</f>
        <v>120</v>
      </c>
      <c r="AF1618">
        <f>ROUND(IF(Table1_1[[#This Row],[Total_Purchases]]=0,0,(Table1_1[[#This Row],[Total_Spend]]*(Table1_1[[#This Row],[NumCatalogPurchases]]/Table1_1[[#This Row],[Total_Purchases]]))),2)</f>
        <v>72</v>
      </c>
      <c r="AG16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18" s="6">
        <f ca="1">YEAR(TODAY())-B1618</f>
        <v>53</v>
      </c>
      <c r="AI16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18" t="s">
        <v>30</v>
      </c>
    </row>
    <row r="1619" spans="1:36" x14ac:dyDescent="0.3">
      <c r="A1619">
        <v>8079</v>
      </c>
      <c r="B1619">
        <v>1982</v>
      </c>
      <c r="C1619" t="s">
        <v>28</v>
      </c>
      <c r="D1619" t="s">
        <v>33</v>
      </c>
      <c r="E1619">
        <v>22448</v>
      </c>
      <c r="F1619">
        <v>1</v>
      </c>
      <c r="G1619">
        <v>0</v>
      </c>
      <c r="H1619" s="2" t="str">
        <f ca="1">TEXT(Table1_1[[#This Row],[Dt_Customer]],"yyyy-mm-dd")</f>
        <v>2014-02-26</v>
      </c>
      <c r="I1619">
        <v>86</v>
      </c>
      <c r="J1619">
        <v>3</v>
      </c>
      <c r="K1619">
        <v>1</v>
      </c>
      <c r="L1619">
        <v>8</v>
      </c>
      <c r="M1619">
        <v>23</v>
      </c>
      <c r="N1619">
        <v>2</v>
      </c>
      <c r="O1619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619">
        <f>Table1_1[[#This Row],[NumWebPurchases]]+Table1_1[[#This Row],[NumCatalogPurchases]]+Table1_1[[#This Row],[NumStorePurchases]]</f>
        <v>6</v>
      </c>
      <c r="AD1619">
        <f>ROUND(IF(Table1_1[[#This Row],[Total_Purchases]]=0,0,(Table1_1[[#This Row],[Total_Spend]]*(Table1_1[[#This Row],[NumWebPurchases]]/Table1_1[[#This Row],[Total_Purchases]]))),2)</f>
        <v>18.329999999999998</v>
      </c>
      <c r="AE1619">
        <f>ROUND(IF(Table1_1[[#This Row],[Total_Purchases]]=0,0,(Table1_1[[#This Row],[Total_Spend]]*(Table1_1[[#This Row],[NumStorePurchases]]/Table1_1[[#This Row],[Total_Purchases]]))),2)</f>
        <v>27.5</v>
      </c>
      <c r="AF1619">
        <f>ROUND(IF(Table1_1[[#This Row],[Total_Purchases]]=0,0,(Table1_1[[#This Row],[Total_Spend]]*(Table1_1[[#This Row],[NumCatalogPurchases]]/Table1_1[[#This Row],[Total_Purchases]]))),2)</f>
        <v>9.17</v>
      </c>
      <c r="AG16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19" s="6">
        <f ca="1">YEAR(TODAY())-B1619</f>
        <v>44</v>
      </c>
      <c r="AI16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19" t="s">
        <v>43</v>
      </c>
    </row>
    <row r="1620" spans="1:36" x14ac:dyDescent="0.3">
      <c r="A1620">
        <v>8080</v>
      </c>
      <c r="B1620">
        <v>1986</v>
      </c>
      <c r="C1620" t="s">
        <v>28</v>
      </c>
      <c r="D1620" t="s">
        <v>31</v>
      </c>
      <c r="E1620">
        <v>26816</v>
      </c>
      <c r="F1620">
        <v>0</v>
      </c>
      <c r="G1620">
        <v>0</v>
      </c>
      <c r="H1620" s="2" t="str">
        <f ca="1">TEXT(Table1_1[[#This Row],[Dt_Customer]],"yyyy-mm-dd")</f>
        <v>2012-08-17</v>
      </c>
      <c r="I1620">
        <v>50</v>
      </c>
      <c r="J1620">
        <v>5</v>
      </c>
      <c r="K1620">
        <v>1</v>
      </c>
      <c r="L1620">
        <v>6</v>
      </c>
      <c r="M1620">
        <v>3</v>
      </c>
      <c r="N1620">
        <v>4</v>
      </c>
      <c r="O1620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620">
        <f>Table1_1[[#This Row],[NumWebPurchases]]+Table1_1[[#This Row],[NumCatalogPurchases]]+Table1_1[[#This Row],[NumStorePurchases]]</f>
        <v>3</v>
      </c>
      <c r="AD1620">
        <f>ROUND(IF(Table1_1[[#This Row],[Total_Purchases]]=0,0,(Table1_1[[#This Row],[Total_Spend]]*(Table1_1[[#This Row],[NumWebPurchases]]/Table1_1[[#This Row],[Total_Purchases]]))),2)</f>
        <v>0</v>
      </c>
      <c r="AE1620">
        <f>ROUND(IF(Table1_1[[#This Row],[Total_Purchases]]=0,0,(Table1_1[[#This Row],[Total_Spend]]*(Table1_1[[#This Row],[NumStorePurchases]]/Table1_1[[#This Row],[Total_Purchases]]))),2)</f>
        <v>22</v>
      </c>
      <c r="AF1620">
        <f>ROUND(IF(Table1_1[[#This Row],[Total_Purchases]]=0,0,(Table1_1[[#This Row],[Total_Spend]]*(Table1_1[[#This Row],[NumCatalogPurchases]]/Table1_1[[#This Row],[Total_Purchases]]))),2)</f>
        <v>0</v>
      </c>
      <c r="AG16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20" s="6">
        <f ca="1">YEAR(TODAY())-B1620</f>
        <v>40</v>
      </c>
      <c r="AI16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20" t="s">
        <v>40</v>
      </c>
    </row>
    <row r="1621" spans="1:36" x14ac:dyDescent="0.3">
      <c r="A1621">
        <v>8082</v>
      </c>
      <c r="B1621">
        <v>1971</v>
      </c>
      <c r="C1621" t="s">
        <v>28</v>
      </c>
      <c r="D1621" t="s">
        <v>33</v>
      </c>
      <c r="E1621">
        <v>25721</v>
      </c>
      <c r="F1621">
        <v>1</v>
      </c>
      <c r="G1621">
        <v>0</v>
      </c>
      <c r="H1621" s="2" t="str">
        <f ca="1">TEXT(Table1_1[[#This Row],[Dt_Customer]],"yyyy-mm-dd")</f>
        <v>2013-05-21</v>
      </c>
      <c r="I1621">
        <v>75</v>
      </c>
      <c r="J1621">
        <v>1</v>
      </c>
      <c r="K1621">
        <v>3</v>
      </c>
      <c r="L1621">
        <v>6</v>
      </c>
      <c r="M1621">
        <v>3</v>
      </c>
      <c r="N1621">
        <v>6</v>
      </c>
      <c r="O1621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621">
        <f>Table1_1[[#This Row],[NumWebPurchases]]+Table1_1[[#This Row],[NumCatalogPurchases]]+Table1_1[[#This Row],[NumStorePurchases]]</f>
        <v>4</v>
      </c>
      <c r="AD1621">
        <f>ROUND(IF(Table1_1[[#This Row],[Total_Purchases]]=0,0,(Table1_1[[#This Row],[Total_Spend]]*(Table1_1[[#This Row],[NumWebPurchases]]/Table1_1[[#This Row],[Total_Purchases]]))),2)</f>
        <v>8.5</v>
      </c>
      <c r="AE1621">
        <f>ROUND(IF(Table1_1[[#This Row],[Total_Purchases]]=0,0,(Table1_1[[#This Row],[Total_Spend]]*(Table1_1[[#This Row],[NumStorePurchases]]/Table1_1[[#This Row],[Total_Purchases]]))),2)</f>
        <v>17</v>
      </c>
      <c r="AF1621">
        <f>ROUND(IF(Table1_1[[#This Row],[Total_Purchases]]=0,0,(Table1_1[[#This Row],[Total_Spend]]*(Table1_1[[#This Row],[NumCatalogPurchases]]/Table1_1[[#This Row],[Total_Purchases]]))),2)</f>
        <v>8.5</v>
      </c>
      <c r="AG16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21" s="6">
        <f ca="1">YEAR(TODAY())-B1621</f>
        <v>55</v>
      </c>
      <c r="AI16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21" t="s">
        <v>36</v>
      </c>
    </row>
    <row r="1622" spans="1:36" x14ac:dyDescent="0.3">
      <c r="A1622">
        <v>8086</v>
      </c>
      <c r="B1622">
        <v>1959</v>
      </c>
      <c r="C1622" t="s">
        <v>28</v>
      </c>
      <c r="D1622" t="s">
        <v>33</v>
      </c>
      <c r="E1622">
        <v>42243</v>
      </c>
      <c r="F1622">
        <v>1</v>
      </c>
      <c r="G1622">
        <v>1</v>
      </c>
      <c r="H1622" s="2" t="str">
        <f ca="1">TEXT(Table1_1[[#This Row],[Dt_Customer]],"yyyy-mm-dd")</f>
        <v>2013-12-11</v>
      </c>
      <c r="I1622">
        <v>34</v>
      </c>
      <c r="J1622">
        <v>48</v>
      </c>
      <c r="K1622">
        <v>0</v>
      </c>
      <c r="L1622">
        <v>2</v>
      </c>
      <c r="M1622">
        <v>0</v>
      </c>
      <c r="N1622">
        <v>0</v>
      </c>
      <c r="O162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f>Table1_1[[#This Row],[MntWines]]+Table1_1[[#This Row],[MntFruits]]+Table1_1[[#This Row],[MntMeatProducts]]+Table1_1[[#This Row],[MntFishProducts]]+Table1_1[[#This Row],[MntSweetProducts]]+Table1_1[[#This Row],[MntGoldProds]]</f>
        <v>55</v>
      </c>
      <c r="AC1622">
        <f>Table1_1[[#This Row],[NumWebPurchases]]+Table1_1[[#This Row],[NumCatalogPurchases]]+Table1_1[[#This Row],[NumStorePurchases]]</f>
        <v>5</v>
      </c>
      <c r="AD1622">
        <f>ROUND(IF(Table1_1[[#This Row],[Total_Purchases]]=0,0,(Table1_1[[#This Row],[Total_Spend]]*(Table1_1[[#This Row],[NumWebPurchases]]/Table1_1[[#This Row],[Total_Purchases]]))),2)</f>
        <v>22</v>
      </c>
      <c r="AE1622">
        <f>ROUND(IF(Table1_1[[#This Row],[Total_Purchases]]=0,0,(Table1_1[[#This Row],[Total_Spend]]*(Table1_1[[#This Row],[NumStorePurchases]]/Table1_1[[#This Row],[Total_Purchases]]))),2)</f>
        <v>33</v>
      </c>
      <c r="AF1622">
        <f>ROUND(IF(Table1_1[[#This Row],[Total_Purchases]]=0,0,(Table1_1[[#This Row],[Total_Spend]]*(Table1_1[[#This Row],[NumCatalogPurchases]]/Table1_1[[#This Row],[Total_Purchases]]))),2)</f>
        <v>0</v>
      </c>
      <c r="AG16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22" s="6">
        <f ca="1">YEAR(TODAY())-B1622</f>
        <v>67</v>
      </c>
      <c r="AI16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22" t="s">
        <v>43</v>
      </c>
    </row>
    <row r="1623" spans="1:36" x14ac:dyDescent="0.3">
      <c r="A1623">
        <v>8091</v>
      </c>
      <c r="B1623">
        <v>1956</v>
      </c>
      <c r="C1623" t="s">
        <v>28</v>
      </c>
      <c r="D1623" t="s">
        <v>33</v>
      </c>
      <c r="E1623">
        <v>63943</v>
      </c>
      <c r="F1623">
        <v>0</v>
      </c>
      <c r="G1623">
        <v>1</v>
      </c>
      <c r="H1623" s="2" t="str">
        <f ca="1">TEXT(Table1_1[[#This Row],[Dt_Customer]],"yyyy-mm-dd")</f>
        <v>2012-09-02</v>
      </c>
      <c r="I1623">
        <v>50</v>
      </c>
      <c r="J1623">
        <v>423</v>
      </c>
      <c r="K1623">
        <v>184</v>
      </c>
      <c r="L1623">
        <v>368</v>
      </c>
      <c r="M1623">
        <v>13</v>
      </c>
      <c r="N1623">
        <v>97</v>
      </c>
      <c r="O1623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f>Table1_1[[#This Row],[MntWines]]+Table1_1[[#This Row],[MntFruits]]+Table1_1[[#This Row],[MntMeatProducts]]+Table1_1[[#This Row],[MntFishProducts]]+Table1_1[[#This Row],[MntSweetProducts]]+Table1_1[[#This Row],[MntGoldProds]]</f>
        <v>1106</v>
      </c>
      <c r="AC1623">
        <f>Table1_1[[#This Row],[NumWebPurchases]]+Table1_1[[#This Row],[NumCatalogPurchases]]+Table1_1[[#This Row],[NumStorePurchases]]</f>
        <v>16</v>
      </c>
      <c r="AD1623">
        <f>ROUND(IF(Table1_1[[#This Row],[Total_Purchases]]=0,0,(Table1_1[[#This Row],[Total_Spend]]*(Table1_1[[#This Row],[NumWebPurchases]]/Table1_1[[#This Row],[Total_Purchases]]))),2)</f>
        <v>414.75</v>
      </c>
      <c r="AE1623">
        <f>ROUND(IF(Table1_1[[#This Row],[Total_Purchases]]=0,0,(Table1_1[[#This Row],[Total_Spend]]*(Table1_1[[#This Row],[NumStorePurchases]]/Table1_1[[#This Row],[Total_Purchases]]))),2)</f>
        <v>414.75</v>
      </c>
      <c r="AF1623">
        <f>ROUND(IF(Table1_1[[#This Row],[Total_Purchases]]=0,0,(Table1_1[[#This Row],[Total_Spend]]*(Table1_1[[#This Row],[NumCatalogPurchases]]/Table1_1[[#This Row],[Total_Purchases]]))),2)</f>
        <v>276.5</v>
      </c>
      <c r="AG16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23" s="6">
        <f ca="1">YEAR(TODAY())-B1623</f>
        <v>70</v>
      </c>
      <c r="AI16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23" t="s">
        <v>40</v>
      </c>
    </row>
    <row r="1624" spans="1:36" x14ac:dyDescent="0.3">
      <c r="A1624">
        <v>8093</v>
      </c>
      <c r="B1624">
        <v>1969</v>
      </c>
      <c r="C1624" t="s">
        <v>41</v>
      </c>
      <c r="D1624" t="s">
        <v>33</v>
      </c>
      <c r="E1624">
        <v>79734</v>
      </c>
      <c r="F1624">
        <v>0</v>
      </c>
      <c r="G1624">
        <v>0</v>
      </c>
      <c r="H1624" s="2" t="str">
        <f ca="1">TEXT(Table1_1[[#This Row],[Dt_Customer]],"yyyy-mm-dd")</f>
        <v>2014-06-28</v>
      </c>
      <c r="I1624">
        <v>72</v>
      </c>
      <c r="J1624">
        <v>572</v>
      </c>
      <c r="K1624">
        <v>8</v>
      </c>
      <c r="L1624">
        <v>232</v>
      </c>
      <c r="M1624">
        <v>23</v>
      </c>
      <c r="N1624">
        <v>62</v>
      </c>
      <c r="O1624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f>Table1_1[[#This Row],[MntWines]]+Table1_1[[#This Row],[MntFruits]]+Table1_1[[#This Row],[MntMeatProducts]]+Table1_1[[#This Row],[MntFishProducts]]+Table1_1[[#This Row],[MntSweetProducts]]+Table1_1[[#This Row],[MntGoldProds]]</f>
        <v>914</v>
      </c>
      <c r="AC1624">
        <f>Table1_1[[#This Row],[NumWebPurchases]]+Table1_1[[#This Row],[NumCatalogPurchases]]+Table1_1[[#This Row],[NumStorePurchases]]</f>
        <v>13</v>
      </c>
      <c r="AD1624">
        <f>ROUND(IF(Table1_1[[#This Row],[Total_Purchases]]=0,0,(Table1_1[[#This Row],[Total_Spend]]*(Table1_1[[#This Row],[NumWebPurchases]]/Table1_1[[#This Row],[Total_Purchases]]))),2)</f>
        <v>281.23</v>
      </c>
      <c r="AE1624">
        <f>ROUND(IF(Table1_1[[#This Row],[Total_Purchases]]=0,0,(Table1_1[[#This Row],[Total_Spend]]*(Table1_1[[#This Row],[NumStorePurchases]]/Table1_1[[#This Row],[Total_Purchases]]))),2)</f>
        <v>421.85</v>
      </c>
      <c r="AF1624">
        <f>ROUND(IF(Table1_1[[#This Row],[Total_Purchases]]=0,0,(Table1_1[[#This Row],[Total_Spend]]*(Table1_1[[#This Row],[NumCatalogPurchases]]/Table1_1[[#This Row],[Total_Purchases]]))),2)</f>
        <v>210.92</v>
      </c>
      <c r="AG16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24" s="6">
        <f ca="1">YEAR(TODAY())-B1624</f>
        <v>57</v>
      </c>
      <c r="AI16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24" t="s">
        <v>30</v>
      </c>
    </row>
    <row r="1625" spans="1:36" x14ac:dyDescent="0.3">
      <c r="A1625">
        <v>8104</v>
      </c>
      <c r="B1625">
        <v>1951</v>
      </c>
      <c r="C1625" t="s">
        <v>37</v>
      </c>
      <c r="D1625" t="s">
        <v>33</v>
      </c>
      <c r="E1625">
        <v>53312</v>
      </c>
      <c r="F1625">
        <v>0</v>
      </c>
      <c r="G1625">
        <v>0</v>
      </c>
      <c r="H1625" s="2" t="str">
        <f ca="1">TEXT(Table1_1[[#This Row],[Dt_Customer]],"yyyy-mm-dd")</f>
        <v>2013-08-09</v>
      </c>
      <c r="I1625">
        <v>32</v>
      </c>
      <c r="J1625">
        <v>241</v>
      </c>
      <c r="K1625">
        <v>0</v>
      </c>
      <c r="L1625">
        <v>12</v>
      </c>
      <c r="M1625">
        <v>0</v>
      </c>
      <c r="N1625">
        <v>0</v>
      </c>
      <c r="O1625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f>Table1_1[[#This Row],[MntWines]]+Table1_1[[#This Row],[MntFruits]]+Table1_1[[#This Row],[MntMeatProducts]]+Table1_1[[#This Row],[MntFishProducts]]+Table1_1[[#This Row],[MntSweetProducts]]+Table1_1[[#This Row],[MntGoldProds]]</f>
        <v>278</v>
      </c>
      <c r="AC1625">
        <f>Table1_1[[#This Row],[NumWebPurchases]]+Table1_1[[#This Row],[NumCatalogPurchases]]+Table1_1[[#This Row],[NumStorePurchases]]</f>
        <v>11</v>
      </c>
      <c r="AD1625">
        <f>ROUND(IF(Table1_1[[#This Row],[Total_Purchases]]=0,0,(Table1_1[[#This Row],[Total_Spend]]*(Table1_1[[#This Row],[NumWebPurchases]]/Table1_1[[#This Row],[Total_Purchases]]))),2)</f>
        <v>126.36</v>
      </c>
      <c r="AE1625">
        <f>ROUND(IF(Table1_1[[#This Row],[Total_Purchases]]=0,0,(Table1_1[[#This Row],[Total_Spend]]*(Table1_1[[#This Row],[NumStorePurchases]]/Table1_1[[#This Row],[Total_Purchases]]))),2)</f>
        <v>126.36</v>
      </c>
      <c r="AF1625">
        <f>ROUND(IF(Table1_1[[#This Row],[Total_Purchases]]=0,0,(Table1_1[[#This Row],[Total_Spend]]*(Table1_1[[#This Row],[NumCatalogPurchases]]/Table1_1[[#This Row],[Total_Purchases]]))),2)</f>
        <v>25.27</v>
      </c>
      <c r="AG16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25" s="6">
        <f ca="1">YEAR(TODAY())-B1625</f>
        <v>75</v>
      </c>
      <c r="AI16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25" t="s">
        <v>30</v>
      </c>
    </row>
    <row r="1626" spans="1:36" x14ac:dyDescent="0.3">
      <c r="A1626">
        <v>8132</v>
      </c>
      <c r="B1626">
        <v>1975</v>
      </c>
      <c r="C1626" t="s">
        <v>37</v>
      </c>
      <c r="D1626" t="s">
        <v>33</v>
      </c>
      <c r="E1626">
        <v>60631</v>
      </c>
      <c r="F1626">
        <v>1</v>
      </c>
      <c r="G1626">
        <v>1</v>
      </c>
      <c r="H1626" s="2" t="str">
        <f ca="1">TEXT(Table1_1[[#This Row],[Dt_Customer]],"yyyy-mm-dd")</f>
        <v>2013-04-05</v>
      </c>
      <c r="I1626">
        <v>88</v>
      </c>
      <c r="J1626">
        <v>565</v>
      </c>
      <c r="K1626">
        <v>6</v>
      </c>
      <c r="L1626">
        <v>65</v>
      </c>
      <c r="M1626">
        <v>0</v>
      </c>
      <c r="N1626">
        <v>6</v>
      </c>
      <c r="O1626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f>Table1_1[[#This Row],[MntWines]]+Table1_1[[#This Row],[MntFruits]]+Table1_1[[#This Row],[MntMeatProducts]]+Table1_1[[#This Row],[MntFishProducts]]+Table1_1[[#This Row],[MntSweetProducts]]+Table1_1[[#This Row],[MntGoldProds]]</f>
        <v>661</v>
      </c>
      <c r="AC1626">
        <f>Table1_1[[#This Row],[NumWebPurchases]]+Table1_1[[#This Row],[NumCatalogPurchases]]+Table1_1[[#This Row],[NumStorePurchases]]</f>
        <v>19</v>
      </c>
      <c r="AD1626">
        <f>ROUND(IF(Table1_1[[#This Row],[Total_Purchases]]=0,0,(Table1_1[[#This Row],[Total_Spend]]*(Table1_1[[#This Row],[NumWebPurchases]]/Table1_1[[#This Row],[Total_Purchases]]))),2)</f>
        <v>313.11</v>
      </c>
      <c r="AE1626">
        <f>ROUND(IF(Table1_1[[#This Row],[Total_Purchases]]=0,0,(Table1_1[[#This Row],[Total_Spend]]*(Table1_1[[#This Row],[NumStorePurchases]]/Table1_1[[#This Row],[Total_Purchases]]))),2)</f>
        <v>278.32</v>
      </c>
      <c r="AF1626">
        <f>ROUND(IF(Table1_1[[#This Row],[Total_Purchases]]=0,0,(Table1_1[[#This Row],[Total_Spend]]*(Table1_1[[#This Row],[NumCatalogPurchases]]/Table1_1[[#This Row],[Total_Purchases]]))),2)</f>
        <v>69.58</v>
      </c>
      <c r="AG16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26" s="6">
        <f ca="1">YEAR(TODAY())-B1626</f>
        <v>51</v>
      </c>
      <c r="AI16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26" t="s">
        <v>39</v>
      </c>
    </row>
    <row r="1627" spans="1:36" x14ac:dyDescent="0.3">
      <c r="A1627">
        <v>8135</v>
      </c>
      <c r="B1627">
        <v>1986</v>
      </c>
      <c r="C1627" t="s">
        <v>41</v>
      </c>
      <c r="D1627" t="s">
        <v>33</v>
      </c>
      <c r="E1627">
        <v>27161</v>
      </c>
      <c r="F1627">
        <v>1</v>
      </c>
      <c r="G1627">
        <v>0</v>
      </c>
      <c r="H1627" s="2" t="str">
        <f ca="1">TEXT(Table1_1[[#This Row],[Dt_Customer]],"yyyy-mm-dd")</f>
        <v>2013-10-28</v>
      </c>
      <c r="I1627">
        <v>41</v>
      </c>
      <c r="J1627">
        <v>7</v>
      </c>
      <c r="K1627">
        <v>4</v>
      </c>
      <c r="L1627">
        <v>23</v>
      </c>
      <c r="M1627">
        <v>7</v>
      </c>
      <c r="N1627">
        <v>0</v>
      </c>
      <c r="O1627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f>Table1_1[[#This Row],[MntWines]]+Table1_1[[#This Row],[MntFruits]]+Table1_1[[#This Row],[MntMeatProducts]]+Table1_1[[#This Row],[MntFishProducts]]+Table1_1[[#This Row],[MntSweetProducts]]+Table1_1[[#This Row],[MntGoldProds]]</f>
        <v>52</v>
      </c>
      <c r="AC1627">
        <f>Table1_1[[#This Row],[NumWebPurchases]]+Table1_1[[#This Row],[NumCatalogPurchases]]+Table1_1[[#This Row],[NumStorePurchases]]</f>
        <v>4</v>
      </c>
      <c r="AD1627">
        <f>ROUND(IF(Table1_1[[#This Row],[Total_Purchases]]=0,0,(Table1_1[[#This Row],[Total_Spend]]*(Table1_1[[#This Row],[NumWebPurchases]]/Table1_1[[#This Row],[Total_Purchases]]))),2)</f>
        <v>13</v>
      </c>
      <c r="AE1627">
        <f>ROUND(IF(Table1_1[[#This Row],[Total_Purchases]]=0,0,(Table1_1[[#This Row],[Total_Spend]]*(Table1_1[[#This Row],[NumStorePurchases]]/Table1_1[[#This Row],[Total_Purchases]]))),2)</f>
        <v>39</v>
      </c>
      <c r="AF1627">
        <f>ROUND(IF(Table1_1[[#This Row],[Total_Purchases]]=0,0,(Table1_1[[#This Row],[Total_Spend]]*(Table1_1[[#This Row],[NumCatalogPurchases]]/Table1_1[[#This Row],[Total_Purchases]]))),2)</f>
        <v>0</v>
      </c>
      <c r="AG16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27" s="6">
        <f ca="1">YEAR(TODAY())-B1627</f>
        <v>40</v>
      </c>
      <c r="AI16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27" t="s">
        <v>43</v>
      </c>
    </row>
    <row r="1628" spans="1:36" x14ac:dyDescent="0.3">
      <c r="A1628">
        <v>8140</v>
      </c>
      <c r="B1628">
        <v>1973</v>
      </c>
      <c r="C1628" t="s">
        <v>28</v>
      </c>
      <c r="D1628" t="s">
        <v>35</v>
      </c>
      <c r="E1628">
        <v>22682</v>
      </c>
      <c r="F1628">
        <v>1</v>
      </c>
      <c r="G1628">
        <v>0</v>
      </c>
      <c r="H1628" s="2" t="str">
        <f ca="1">TEXT(Table1_1[[#This Row],[Dt_Customer]],"yyyy-mm-dd")</f>
        <v>2013-10-03</v>
      </c>
      <c r="I1628">
        <v>51</v>
      </c>
      <c r="J1628">
        <v>10</v>
      </c>
      <c r="K1628">
        <v>14</v>
      </c>
      <c r="L1628">
        <v>29</v>
      </c>
      <c r="M1628">
        <v>4</v>
      </c>
      <c r="N1628">
        <v>2</v>
      </c>
      <c r="O1628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f>Table1_1[[#This Row],[MntWines]]+Table1_1[[#This Row],[MntFruits]]+Table1_1[[#This Row],[MntMeatProducts]]+Table1_1[[#This Row],[MntFishProducts]]+Table1_1[[#This Row],[MntSweetProducts]]+Table1_1[[#This Row],[MntGoldProds]]</f>
        <v>95</v>
      </c>
      <c r="AC1628">
        <f>Table1_1[[#This Row],[NumWebPurchases]]+Table1_1[[#This Row],[NumCatalogPurchases]]+Table1_1[[#This Row],[NumStorePurchases]]</f>
        <v>7</v>
      </c>
      <c r="AD1628">
        <f>ROUND(IF(Table1_1[[#This Row],[Total_Purchases]]=0,0,(Table1_1[[#This Row],[Total_Spend]]*(Table1_1[[#This Row],[NumWebPurchases]]/Table1_1[[#This Row],[Total_Purchases]]))),2)</f>
        <v>27.14</v>
      </c>
      <c r="AE1628">
        <f>ROUND(IF(Table1_1[[#This Row],[Total_Purchases]]=0,0,(Table1_1[[#This Row],[Total_Spend]]*(Table1_1[[#This Row],[NumStorePurchases]]/Table1_1[[#This Row],[Total_Purchases]]))),2)</f>
        <v>54.29</v>
      </c>
      <c r="AF1628">
        <f>ROUND(IF(Table1_1[[#This Row],[Total_Purchases]]=0,0,(Table1_1[[#This Row],[Total_Spend]]*(Table1_1[[#This Row],[NumCatalogPurchases]]/Table1_1[[#This Row],[Total_Purchases]]))),2)</f>
        <v>13.57</v>
      </c>
      <c r="AG16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28" s="6">
        <f ca="1">YEAR(TODAY())-B1628</f>
        <v>53</v>
      </c>
      <c r="AI16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28" t="s">
        <v>36</v>
      </c>
    </row>
    <row r="1629" spans="1:36" x14ac:dyDescent="0.3">
      <c r="A1629">
        <v>8143</v>
      </c>
      <c r="B1629">
        <v>1985</v>
      </c>
      <c r="C1629" t="s">
        <v>37</v>
      </c>
      <c r="D1629" t="s">
        <v>31</v>
      </c>
      <c r="E1629">
        <v>37929</v>
      </c>
      <c r="F1629">
        <v>0</v>
      </c>
      <c r="G1629">
        <v>0</v>
      </c>
      <c r="H1629" s="2" t="str">
        <f ca="1">TEXT(Table1_1[[#This Row],[Dt_Customer]],"yyyy-mm-dd")</f>
        <v>2013-07-30</v>
      </c>
      <c r="I1629">
        <v>49</v>
      </c>
      <c r="J1629">
        <v>202</v>
      </c>
      <c r="K1629">
        <v>2</v>
      </c>
      <c r="L1629">
        <v>46</v>
      </c>
      <c r="M1629">
        <v>3</v>
      </c>
      <c r="N1629">
        <v>2</v>
      </c>
      <c r="O1629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1</v>
      </c>
      <c r="AA1629">
        <v>0</v>
      </c>
      <c r="AB1629">
        <f>Table1_1[[#This Row],[MntWines]]+Table1_1[[#This Row],[MntFruits]]+Table1_1[[#This Row],[MntMeatProducts]]+Table1_1[[#This Row],[MntFishProducts]]+Table1_1[[#This Row],[MntSweetProducts]]+Table1_1[[#This Row],[MntGoldProds]]</f>
        <v>265</v>
      </c>
      <c r="AC1629">
        <f>Table1_1[[#This Row],[NumWebPurchases]]+Table1_1[[#This Row],[NumCatalogPurchases]]+Table1_1[[#This Row],[NumStorePurchases]]</f>
        <v>11</v>
      </c>
      <c r="AD1629">
        <f>ROUND(IF(Table1_1[[#This Row],[Total_Purchases]]=0,0,(Table1_1[[#This Row],[Total_Spend]]*(Table1_1[[#This Row],[NumWebPurchases]]/Table1_1[[#This Row],[Total_Purchases]]))),2)</f>
        <v>96.36</v>
      </c>
      <c r="AE1629">
        <f>ROUND(IF(Table1_1[[#This Row],[Total_Purchases]]=0,0,(Table1_1[[#This Row],[Total_Spend]]*(Table1_1[[#This Row],[NumStorePurchases]]/Table1_1[[#This Row],[Total_Purchases]]))),2)</f>
        <v>120.45</v>
      </c>
      <c r="AF1629">
        <f>ROUND(IF(Table1_1[[#This Row],[Total_Purchases]]=0,0,(Table1_1[[#This Row],[Total_Spend]]*(Table1_1[[#This Row],[NumCatalogPurchases]]/Table1_1[[#This Row],[Total_Purchases]]))),2)</f>
        <v>48.18</v>
      </c>
      <c r="AG16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29" s="6">
        <f ca="1">YEAR(TODAY())-B1629</f>
        <v>41</v>
      </c>
      <c r="AI16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29" t="s">
        <v>30</v>
      </c>
    </row>
    <row r="1630" spans="1:36" x14ac:dyDescent="0.3">
      <c r="A1630">
        <v>8146</v>
      </c>
      <c r="B1630">
        <v>1976</v>
      </c>
      <c r="C1630" t="s">
        <v>41</v>
      </c>
      <c r="D1630" t="s">
        <v>35</v>
      </c>
      <c r="E1630">
        <v>46106</v>
      </c>
      <c r="F1630">
        <v>1</v>
      </c>
      <c r="G1630">
        <v>1</v>
      </c>
      <c r="H1630" s="2" t="str">
        <f ca="1">TEXT(Table1_1[[#This Row],[Dt_Customer]],"yyyy-mm-dd")</f>
        <v>2014-05-11</v>
      </c>
      <c r="I1630">
        <v>84</v>
      </c>
      <c r="J1630">
        <v>30</v>
      </c>
      <c r="K1630">
        <v>0</v>
      </c>
      <c r="L1630">
        <v>8</v>
      </c>
      <c r="M1630">
        <v>2</v>
      </c>
      <c r="N1630">
        <v>0</v>
      </c>
      <c r="O1630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630">
        <f>Table1_1[[#This Row],[NumWebPurchases]]+Table1_1[[#This Row],[NumCatalogPurchases]]+Table1_1[[#This Row],[NumStorePurchases]]</f>
        <v>4</v>
      </c>
      <c r="AD1630">
        <f>ROUND(IF(Table1_1[[#This Row],[Total_Purchases]]=0,0,(Table1_1[[#This Row],[Total_Spend]]*(Table1_1[[#This Row],[NumWebPurchases]]/Table1_1[[#This Row],[Total_Purchases]]))),2)</f>
        <v>13.5</v>
      </c>
      <c r="AE1630">
        <f>ROUND(IF(Table1_1[[#This Row],[Total_Purchases]]=0,0,(Table1_1[[#This Row],[Total_Spend]]*(Table1_1[[#This Row],[NumStorePurchases]]/Table1_1[[#This Row],[Total_Purchases]]))),2)</f>
        <v>27</v>
      </c>
      <c r="AF1630">
        <f>ROUND(IF(Table1_1[[#This Row],[Total_Purchases]]=0,0,(Table1_1[[#This Row],[Total_Spend]]*(Table1_1[[#This Row],[NumCatalogPurchases]]/Table1_1[[#This Row],[Total_Purchases]]))),2)</f>
        <v>13.5</v>
      </c>
      <c r="AG16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30" s="6">
        <f ca="1">YEAR(TODAY())-B1630</f>
        <v>50</v>
      </c>
      <c r="AI16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30" t="s">
        <v>43</v>
      </c>
    </row>
    <row r="1631" spans="1:36" x14ac:dyDescent="0.3">
      <c r="A1631">
        <v>8147</v>
      </c>
      <c r="B1631">
        <v>1960</v>
      </c>
      <c r="C1631" t="s">
        <v>28</v>
      </c>
      <c r="D1631" t="s">
        <v>33</v>
      </c>
      <c r="E1631">
        <v>31454</v>
      </c>
      <c r="F1631">
        <v>1</v>
      </c>
      <c r="G1631">
        <v>1</v>
      </c>
      <c r="H1631" s="2" t="str">
        <f ca="1">TEXT(Table1_1[[#This Row],[Dt_Customer]],"yyyy-mm-dd")</f>
        <v>2013-07-06</v>
      </c>
      <c r="I1631">
        <v>40</v>
      </c>
      <c r="J1631">
        <v>28</v>
      </c>
      <c r="K1631">
        <v>0</v>
      </c>
      <c r="L1631">
        <v>11</v>
      </c>
      <c r="M1631">
        <v>0</v>
      </c>
      <c r="N1631">
        <v>0</v>
      </c>
      <c r="O1631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631">
        <f>Table1_1[[#This Row],[NumWebPurchases]]+Table1_1[[#This Row],[NumCatalogPurchases]]+Table1_1[[#This Row],[NumStorePurchases]]</f>
        <v>5</v>
      </c>
      <c r="AD1631">
        <f>ROUND(IF(Table1_1[[#This Row],[Total_Purchases]]=0,0,(Table1_1[[#This Row],[Total_Spend]]*(Table1_1[[#This Row],[NumWebPurchases]]/Table1_1[[#This Row],[Total_Purchases]]))),2)</f>
        <v>19.2</v>
      </c>
      <c r="AE1631">
        <f>ROUND(IF(Table1_1[[#This Row],[Total_Purchases]]=0,0,(Table1_1[[#This Row],[Total_Spend]]*(Table1_1[[#This Row],[NumStorePurchases]]/Table1_1[[#This Row],[Total_Purchases]]))),2)</f>
        <v>28.8</v>
      </c>
      <c r="AF1631">
        <f>ROUND(IF(Table1_1[[#This Row],[Total_Purchases]]=0,0,(Table1_1[[#This Row],[Total_Spend]]*(Table1_1[[#This Row],[NumCatalogPurchases]]/Table1_1[[#This Row],[Total_Purchases]]))),2)</f>
        <v>0</v>
      </c>
      <c r="AG16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31" s="6">
        <f ca="1">YEAR(TODAY())-B1631</f>
        <v>66</v>
      </c>
      <c r="AI16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31" t="s">
        <v>30</v>
      </c>
    </row>
    <row r="1632" spans="1:36" x14ac:dyDescent="0.3">
      <c r="A1632">
        <v>8148</v>
      </c>
      <c r="B1632">
        <v>1956</v>
      </c>
      <c r="C1632" t="s">
        <v>41</v>
      </c>
      <c r="D1632" t="s">
        <v>35</v>
      </c>
      <c r="E1632">
        <v>50898</v>
      </c>
      <c r="F1632">
        <v>1</v>
      </c>
      <c r="G1632">
        <v>1</v>
      </c>
      <c r="H1632" s="2" t="str">
        <f ca="1">TEXT(Table1_1[[#This Row],[Dt_Customer]],"yyyy-mm-dd")</f>
        <v>2013-01-08</v>
      </c>
      <c r="I1632">
        <v>88</v>
      </c>
      <c r="J1632">
        <v>285</v>
      </c>
      <c r="K1632">
        <v>28</v>
      </c>
      <c r="L1632">
        <v>242</v>
      </c>
      <c r="M1632">
        <v>55</v>
      </c>
      <c r="N1632">
        <v>114</v>
      </c>
      <c r="O163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f>Table1_1[[#This Row],[MntWines]]+Table1_1[[#This Row],[MntFruits]]+Table1_1[[#This Row],[MntMeatProducts]]+Table1_1[[#This Row],[MntFishProducts]]+Table1_1[[#This Row],[MntSweetProducts]]+Table1_1[[#This Row],[MntGoldProds]]</f>
        <v>859</v>
      </c>
      <c r="AC1632">
        <f>Table1_1[[#This Row],[NumWebPurchases]]+Table1_1[[#This Row],[NumCatalogPurchases]]+Table1_1[[#This Row],[NumStorePurchases]]</f>
        <v>20</v>
      </c>
      <c r="AD1632">
        <f>ROUND(IF(Table1_1[[#This Row],[Total_Purchases]]=0,0,(Table1_1[[#This Row],[Total_Spend]]*(Table1_1[[#This Row],[NumWebPurchases]]/Table1_1[[#This Row],[Total_Purchases]]))),2)</f>
        <v>257.7</v>
      </c>
      <c r="AE1632">
        <f>ROUND(IF(Table1_1[[#This Row],[Total_Purchases]]=0,0,(Table1_1[[#This Row],[Total_Spend]]*(Table1_1[[#This Row],[NumStorePurchases]]/Table1_1[[#This Row],[Total_Purchases]]))),2)</f>
        <v>515.4</v>
      </c>
      <c r="AF1632">
        <f>ROUND(IF(Table1_1[[#This Row],[Total_Purchases]]=0,0,(Table1_1[[#This Row],[Total_Spend]]*(Table1_1[[#This Row],[NumCatalogPurchases]]/Table1_1[[#This Row],[Total_Purchases]]))),2)</f>
        <v>85.9</v>
      </c>
      <c r="AG16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32" s="6">
        <f ca="1">YEAR(TODAY())-B1632</f>
        <v>70</v>
      </c>
      <c r="AI16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32" t="s">
        <v>43</v>
      </c>
    </row>
    <row r="1633" spans="1:36" x14ac:dyDescent="0.3">
      <c r="A1633">
        <v>8151</v>
      </c>
      <c r="B1633">
        <v>1990</v>
      </c>
      <c r="C1633" t="s">
        <v>44</v>
      </c>
      <c r="D1633" t="s">
        <v>33</v>
      </c>
      <c r="E1633">
        <v>24279</v>
      </c>
      <c r="F1633">
        <v>0</v>
      </c>
      <c r="G1633">
        <v>0</v>
      </c>
      <c r="H1633" s="2" t="str">
        <f ca="1">TEXT(Table1_1[[#This Row],[Dt_Customer]],"yyyy-mm-dd")</f>
        <v>2012-12-29</v>
      </c>
      <c r="I1633">
        <v>6</v>
      </c>
      <c r="J1633">
        <v>16</v>
      </c>
      <c r="K1633">
        <v>36</v>
      </c>
      <c r="L1633">
        <v>21</v>
      </c>
      <c r="M1633">
        <v>20</v>
      </c>
      <c r="N1633">
        <v>62</v>
      </c>
      <c r="O1633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f>Table1_1[[#This Row],[MntWines]]+Table1_1[[#This Row],[MntFruits]]+Table1_1[[#This Row],[MntMeatProducts]]+Table1_1[[#This Row],[MntFishProducts]]+Table1_1[[#This Row],[MntSweetProducts]]+Table1_1[[#This Row],[MntGoldProds]]</f>
        <v>263</v>
      </c>
      <c r="AC1633">
        <f>Table1_1[[#This Row],[NumWebPurchases]]+Table1_1[[#This Row],[NumCatalogPurchases]]+Table1_1[[#This Row],[NumStorePurchases]]</f>
        <v>8</v>
      </c>
      <c r="AD1633">
        <f>ROUND(IF(Table1_1[[#This Row],[Total_Purchases]]=0,0,(Table1_1[[#This Row],[Total_Spend]]*(Table1_1[[#This Row],[NumWebPurchases]]/Table1_1[[#This Row],[Total_Purchases]]))),2)</f>
        <v>131.5</v>
      </c>
      <c r="AE1633">
        <f>ROUND(IF(Table1_1[[#This Row],[Total_Purchases]]=0,0,(Table1_1[[#This Row],[Total_Spend]]*(Table1_1[[#This Row],[NumStorePurchases]]/Table1_1[[#This Row],[Total_Purchases]]))),2)</f>
        <v>98.63</v>
      </c>
      <c r="AF1633">
        <f>ROUND(IF(Table1_1[[#This Row],[Total_Purchases]]=0,0,(Table1_1[[#This Row],[Total_Spend]]*(Table1_1[[#This Row],[NumCatalogPurchases]]/Table1_1[[#This Row],[Total_Purchases]]))),2)</f>
        <v>32.880000000000003</v>
      </c>
      <c r="AG16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33" s="6">
        <f ca="1">YEAR(TODAY())-B1633</f>
        <v>36</v>
      </c>
      <c r="AI16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33" t="s">
        <v>30</v>
      </c>
    </row>
    <row r="1634" spans="1:36" x14ac:dyDescent="0.3">
      <c r="A1634">
        <v>8159</v>
      </c>
      <c r="B1634">
        <v>1968</v>
      </c>
      <c r="C1634" t="s">
        <v>28</v>
      </c>
      <c r="D1634" t="s">
        <v>33</v>
      </c>
      <c r="E1634">
        <v>51287</v>
      </c>
      <c r="F1634">
        <v>1</v>
      </c>
      <c r="G1634">
        <v>1</v>
      </c>
      <c r="H1634" s="2" t="str">
        <f ca="1">TEXT(Table1_1[[#This Row],[Dt_Customer]],"yyyy-mm-dd")</f>
        <v>2014-04-01</v>
      </c>
      <c r="I1634">
        <v>10</v>
      </c>
      <c r="J1634">
        <v>117</v>
      </c>
      <c r="K1634">
        <v>0</v>
      </c>
      <c r="L1634">
        <v>22</v>
      </c>
      <c r="M1634">
        <v>13</v>
      </c>
      <c r="N1634">
        <v>0</v>
      </c>
      <c r="O1634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f>Table1_1[[#This Row],[MntWines]]+Table1_1[[#This Row],[MntFruits]]+Table1_1[[#This Row],[MntMeatProducts]]+Table1_1[[#This Row],[MntFishProducts]]+Table1_1[[#This Row],[MntSweetProducts]]+Table1_1[[#This Row],[MntGoldProds]]</f>
        <v>182</v>
      </c>
      <c r="AC1634">
        <f>Table1_1[[#This Row],[NumWebPurchases]]+Table1_1[[#This Row],[NumCatalogPurchases]]+Table1_1[[#This Row],[NumStorePurchases]]</f>
        <v>8</v>
      </c>
      <c r="AD1634">
        <f>ROUND(IF(Table1_1[[#This Row],[Total_Purchases]]=0,0,(Table1_1[[#This Row],[Total_Spend]]*(Table1_1[[#This Row],[NumWebPurchases]]/Table1_1[[#This Row],[Total_Purchases]]))),2)</f>
        <v>91</v>
      </c>
      <c r="AE1634">
        <f>ROUND(IF(Table1_1[[#This Row],[Total_Purchases]]=0,0,(Table1_1[[#This Row],[Total_Spend]]*(Table1_1[[#This Row],[NumStorePurchases]]/Table1_1[[#This Row],[Total_Purchases]]))),2)</f>
        <v>68.25</v>
      </c>
      <c r="AF1634">
        <f>ROUND(IF(Table1_1[[#This Row],[Total_Purchases]]=0,0,(Table1_1[[#This Row],[Total_Spend]]*(Table1_1[[#This Row],[NumCatalogPurchases]]/Table1_1[[#This Row],[Total_Purchases]]))),2)</f>
        <v>22.75</v>
      </c>
      <c r="AG16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34" s="6">
        <f ca="1">YEAR(TODAY())-B1634</f>
        <v>58</v>
      </c>
      <c r="AI16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34" t="s">
        <v>30</v>
      </c>
    </row>
    <row r="1635" spans="1:36" x14ac:dyDescent="0.3">
      <c r="A1635">
        <v>8162</v>
      </c>
      <c r="B1635">
        <v>1956</v>
      </c>
      <c r="C1635" t="s">
        <v>41</v>
      </c>
      <c r="D1635" t="s">
        <v>35</v>
      </c>
      <c r="E1635">
        <v>14661</v>
      </c>
      <c r="F1635">
        <v>0</v>
      </c>
      <c r="G1635">
        <v>0</v>
      </c>
      <c r="H1635" s="2" t="str">
        <f ca="1">TEXT(Table1_1[[#This Row],[Dt_Customer]],"yyyy-mm-dd")</f>
        <v>2013-01-01</v>
      </c>
      <c r="I1635">
        <v>88</v>
      </c>
      <c r="J1635">
        <v>4</v>
      </c>
      <c r="K1635">
        <v>1</v>
      </c>
      <c r="L1635">
        <v>11</v>
      </c>
      <c r="M1635">
        <v>6</v>
      </c>
      <c r="N1635">
        <v>2</v>
      </c>
      <c r="O1635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f>Table1_1[[#This Row],[MntWines]]+Table1_1[[#This Row],[MntFruits]]+Table1_1[[#This Row],[MntMeatProducts]]+Table1_1[[#This Row],[MntFishProducts]]+Table1_1[[#This Row],[MntSweetProducts]]+Table1_1[[#This Row],[MntGoldProds]]</f>
        <v>26</v>
      </c>
      <c r="AC1635">
        <f>Table1_1[[#This Row],[NumWebPurchases]]+Table1_1[[#This Row],[NumCatalogPurchases]]+Table1_1[[#This Row],[NumStorePurchases]]</f>
        <v>4</v>
      </c>
      <c r="AD1635">
        <f>ROUND(IF(Table1_1[[#This Row],[Total_Purchases]]=0,0,(Table1_1[[#This Row],[Total_Spend]]*(Table1_1[[#This Row],[NumWebPurchases]]/Table1_1[[#This Row],[Total_Purchases]]))),2)</f>
        <v>6.5</v>
      </c>
      <c r="AE1635">
        <f>ROUND(IF(Table1_1[[#This Row],[Total_Purchases]]=0,0,(Table1_1[[#This Row],[Total_Spend]]*(Table1_1[[#This Row],[NumStorePurchases]]/Table1_1[[#This Row],[Total_Purchases]]))),2)</f>
        <v>19.5</v>
      </c>
      <c r="AF1635">
        <f>ROUND(IF(Table1_1[[#This Row],[Total_Purchases]]=0,0,(Table1_1[[#This Row],[Total_Spend]]*(Table1_1[[#This Row],[NumCatalogPurchases]]/Table1_1[[#This Row],[Total_Purchases]]))),2)</f>
        <v>0</v>
      </c>
      <c r="AG16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35" s="6">
        <f ca="1">YEAR(TODAY())-B1635</f>
        <v>70</v>
      </c>
      <c r="AI16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35" t="s">
        <v>30</v>
      </c>
    </row>
    <row r="1636" spans="1:36" x14ac:dyDescent="0.3">
      <c r="A1636">
        <v>8164</v>
      </c>
      <c r="B1636">
        <v>1978</v>
      </c>
      <c r="C1636" t="s">
        <v>37</v>
      </c>
      <c r="D1636" t="s">
        <v>33</v>
      </c>
      <c r="E1636">
        <v>82170</v>
      </c>
      <c r="F1636">
        <v>0</v>
      </c>
      <c r="G1636">
        <v>0</v>
      </c>
      <c r="H1636" s="2" t="str">
        <f ca="1">TEXT(Table1_1[[#This Row],[Dt_Customer]],"yyyy-mm-dd")</f>
        <v>2013-11-25</v>
      </c>
      <c r="I1636">
        <v>13</v>
      </c>
      <c r="J1636">
        <v>1023</v>
      </c>
      <c r="K1636">
        <v>93</v>
      </c>
      <c r="L1636">
        <v>651</v>
      </c>
      <c r="M1636">
        <v>49</v>
      </c>
      <c r="N1636">
        <v>55</v>
      </c>
      <c r="O1636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f>Table1_1[[#This Row],[MntWines]]+Table1_1[[#This Row],[MntFruits]]+Table1_1[[#This Row],[MntMeatProducts]]+Table1_1[[#This Row],[MntFishProducts]]+Table1_1[[#This Row],[MntSweetProducts]]+Table1_1[[#This Row],[MntGoldProds]]</f>
        <v>1908</v>
      </c>
      <c r="AC1636">
        <f>Table1_1[[#This Row],[NumWebPurchases]]+Table1_1[[#This Row],[NumCatalogPurchases]]+Table1_1[[#This Row],[NumStorePurchases]]</f>
        <v>18</v>
      </c>
      <c r="AD1636">
        <f>ROUND(IF(Table1_1[[#This Row],[Total_Purchases]]=0,0,(Table1_1[[#This Row],[Total_Spend]]*(Table1_1[[#This Row],[NumWebPurchases]]/Table1_1[[#This Row],[Total_Purchases]]))),2)</f>
        <v>530</v>
      </c>
      <c r="AE1636">
        <f>ROUND(IF(Table1_1[[#This Row],[Total_Purchases]]=0,0,(Table1_1[[#This Row],[Total_Spend]]*(Table1_1[[#This Row],[NumStorePurchases]]/Table1_1[[#This Row],[Total_Purchases]]))),2)</f>
        <v>742</v>
      </c>
      <c r="AF1636">
        <f>ROUND(IF(Table1_1[[#This Row],[Total_Purchases]]=0,0,(Table1_1[[#This Row],[Total_Spend]]*(Table1_1[[#This Row],[NumCatalogPurchases]]/Table1_1[[#This Row],[Total_Purchases]]))),2)</f>
        <v>636</v>
      </c>
      <c r="AG16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36" s="6">
        <f ca="1">YEAR(TODAY())-B1636</f>
        <v>48</v>
      </c>
      <c r="AI16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36" t="s">
        <v>43</v>
      </c>
    </row>
    <row r="1637" spans="1:36" x14ac:dyDescent="0.3">
      <c r="A1637">
        <v>8175</v>
      </c>
      <c r="B1637">
        <v>1992</v>
      </c>
      <c r="C1637" t="s">
        <v>28</v>
      </c>
      <c r="D1637" t="s">
        <v>33</v>
      </c>
      <c r="E1637">
        <v>34935</v>
      </c>
      <c r="F1637">
        <v>0</v>
      </c>
      <c r="G1637">
        <v>0</v>
      </c>
      <c r="H1637" s="2" t="str">
        <f ca="1">TEXT(Table1_1[[#This Row],[Dt_Customer]],"yyyy-mm-dd")</f>
        <v>2013-06-21</v>
      </c>
      <c r="I1637">
        <v>71</v>
      </c>
      <c r="J1637">
        <v>34</v>
      </c>
      <c r="K1637">
        <v>4</v>
      </c>
      <c r="L1637">
        <v>66</v>
      </c>
      <c r="M1637">
        <v>3</v>
      </c>
      <c r="N1637">
        <v>10</v>
      </c>
      <c r="O1637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1637">
        <f>Table1_1[[#This Row],[NumWebPurchases]]+Table1_1[[#This Row],[NumCatalogPurchases]]+Table1_1[[#This Row],[NumStorePurchases]]</f>
        <v>7</v>
      </c>
      <c r="AD1637">
        <f>ROUND(IF(Table1_1[[#This Row],[Total_Purchases]]=0,0,(Table1_1[[#This Row],[Total_Spend]]*(Table1_1[[#This Row],[NumWebPurchases]]/Table1_1[[#This Row],[Total_Purchases]]))),2)</f>
        <v>39.14</v>
      </c>
      <c r="AE1637">
        <f>ROUND(IF(Table1_1[[#This Row],[Total_Purchases]]=0,0,(Table1_1[[#This Row],[Total_Spend]]*(Table1_1[[#This Row],[NumStorePurchases]]/Table1_1[[#This Row],[Total_Purchases]]))),2)</f>
        <v>78.290000000000006</v>
      </c>
      <c r="AF1637">
        <f>ROUND(IF(Table1_1[[#This Row],[Total_Purchases]]=0,0,(Table1_1[[#This Row],[Total_Spend]]*(Table1_1[[#This Row],[NumCatalogPurchases]]/Table1_1[[#This Row],[Total_Purchases]]))),2)</f>
        <v>19.57</v>
      </c>
      <c r="AG16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37" s="6">
        <f ca="1">YEAR(TODAY())-B1637</f>
        <v>34</v>
      </c>
      <c r="AI16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37" t="s">
        <v>43</v>
      </c>
    </row>
    <row r="1638" spans="1:36" x14ac:dyDescent="0.3">
      <c r="A1638">
        <v>8180</v>
      </c>
      <c r="B1638">
        <v>1952</v>
      </c>
      <c r="C1638" t="s">
        <v>41</v>
      </c>
      <c r="D1638" t="s">
        <v>29</v>
      </c>
      <c r="E1638">
        <v>59354</v>
      </c>
      <c r="F1638">
        <v>1</v>
      </c>
      <c r="G1638">
        <v>1</v>
      </c>
      <c r="H1638" s="2" t="str">
        <f ca="1">TEXT(Table1_1[[#This Row],[Dt_Customer]],"yyyy-mm-dd")</f>
        <v>2013-11-15</v>
      </c>
      <c r="I1638">
        <v>53</v>
      </c>
      <c r="J1638">
        <v>233</v>
      </c>
      <c r="K1638">
        <v>2</v>
      </c>
      <c r="L1638">
        <v>53</v>
      </c>
      <c r="M1638">
        <v>3</v>
      </c>
      <c r="N1638">
        <v>5</v>
      </c>
      <c r="O1638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f>Table1_1[[#This Row],[MntWines]]+Table1_1[[#This Row],[MntFruits]]+Table1_1[[#This Row],[MntMeatProducts]]+Table1_1[[#This Row],[MntFishProducts]]+Table1_1[[#This Row],[MntSweetProducts]]+Table1_1[[#This Row],[MntGoldProds]]</f>
        <v>310</v>
      </c>
      <c r="AC1638">
        <f>Table1_1[[#This Row],[NumWebPurchases]]+Table1_1[[#This Row],[NumCatalogPurchases]]+Table1_1[[#This Row],[NumStorePurchases]]</f>
        <v>12</v>
      </c>
      <c r="AD1638">
        <f>ROUND(IF(Table1_1[[#This Row],[Total_Purchases]]=0,0,(Table1_1[[#This Row],[Total_Spend]]*(Table1_1[[#This Row],[NumWebPurchases]]/Table1_1[[#This Row],[Total_Purchases]]))),2)</f>
        <v>155</v>
      </c>
      <c r="AE1638">
        <f>ROUND(IF(Table1_1[[#This Row],[Total_Purchases]]=0,0,(Table1_1[[#This Row],[Total_Spend]]*(Table1_1[[#This Row],[NumStorePurchases]]/Table1_1[[#This Row],[Total_Purchases]]))),2)</f>
        <v>129.16999999999999</v>
      </c>
      <c r="AF1638">
        <f>ROUND(IF(Table1_1[[#This Row],[Total_Purchases]]=0,0,(Table1_1[[#This Row],[Total_Spend]]*(Table1_1[[#This Row],[NumCatalogPurchases]]/Table1_1[[#This Row],[Total_Purchases]]))),2)</f>
        <v>25.83</v>
      </c>
      <c r="AG16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38" s="6">
        <f ca="1">YEAR(TODAY())-B1638</f>
        <v>74</v>
      </c>
      <c r="AI16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38" t="s">
        <v>34</v>
      </c>
    </row>
    <row r="1639" spans="1:36" x14ac:dyDescent="0.3">
      <c r="A1639">
        <v>8181</v>
      </c>
      <c r="B1639">
        <v>1978</v>
      </c>
      <c r="C1639" t="s">
        <v>38</v>
      </c>
      <c r="D1639" t="s">
        <v>31</v>
      </c>
      <c r="E1639">
        <v>38593</v>
      </c>
      <c r="F1639">
        <v>1</v>
      </c>
      <c r="G1639">
        <v>0</v>
      </c>
      <c r="H1639" s="2" t="str">
        <f ca="1">TEXT(Table1_1[[#This Row],[Dt_Customer]],"yyyy-mm-dd")</f>
        <v>2013-09-13</v>
      </c>
      <c r="I1639">
        <v>42</v>
      </c>
      <c r="J1639">
        <v>51</v>
      </c>
      <c r="K1639">
        <v>12</v>
      </c>
      <c r="L1639">
        <v>49</v>
      </c>
      <c r="M1639">
        <v>17</v>
      </c>
      <c r="N1639">
        <v>24</v>
      </c>
      <c r="O1639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f>Table1_1[[#This Row],[MntWines]]+Table1_1[[#This Row],[MntFruits]]+Table1_1[[#This Row],[MntMeatProducts]]+Table1_1[[#This Row],[MntFishProducts]]+Table1_1[[#This Row],[MntSweetProducts]]+Table1_1[[#This Row],[MntGoldProds]]</f>
        <v>177</v>
      </c>
      <c r="AC1639">
        <f>Table1_1[[#This Row],[NumWebPurchases]]+Table1_1[[#This Row],[NumCatalogPurchases]]+Table1_1[[#This Row],[NumStorePurchases]]</f>
        <v>8</v>
      </c>
      <c r="AD1639">
        <f>ROUND(IF(Table1_1[[#This Row],[Total_Purchases]]=0,0,(Table1_1[[#This Row],[Total_Spend]]*(Table1_1[[#This Row],[NumWebPurchases]]/Table1_1[[#This Row],[Total_Purchases]]))),2)</f>
        <v>88.5</v>
      </c>
      <c r="AE1639">
        <f>ROUND(IF(Table1_1[[#This Row],[Total_Purchases]]=0,0,(Table1_1[[#This Row],[Total_Spend]]*(Table1_1[[#This Row],[NumStorePurchases]]/Table1_1[[#This Row],[Total_Purchases]]))),2)</f>
        <v>66.38</v>
      </c>
      <c r="AF1639">
        <f>ROUND(IF(Table1_1[[#This Row],[Total_Purchases]]=0,0,(Table1_1[[#This Row],[Total_Spend]]*(Table1_1[[#This Row],[NumCatalogPurchases]]/Table1_1[[#This Row],[Total_Purchases]]))),2)</f>
        <v>22.13</v>
      </c>
      <c r="AG16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39" s="6">
        <f ca="1">YEAR(TODAY())-B1639</f>
        <v>48</v>
      </c>
      <c r="AI16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39" t="s">
        <v>30</v>
      </c>
    </row>
    <row r="1640" spans="1:36" x14ac:dyDescent="0.3">
      <c r="A1640">
        <v>8182</v>
      </c>
      <c r="B1640">
        <v>1984</v>
      </c>
      <c r="C1640" t="s">
        <v>28</v>
      </c>
      <c r="D1640" t="s">
        <v>33</v>
      </c>
      <c r="E1640">
        <v>23228</v>
      </c>
      <c r="F1640">
        <v>1</v>
      </c>
      <c r="G1640">
        <v>0</v>
      </c>
      <c r="H1640" s="2" t="str">
        <f ca="1">TEXT(Table1_1[[#This Row],[Dt_Customer]],"yyyy-mm-dd")</f>
        <v>2014-01-05</v>
      </c>
      <c r="I1640">
        <v>91</v>
      </c>
      <c r="J1640">
        <v>53</v>
      </c>
      <c r="K1640">
        <v>3</v>
      </c>
      <c r="L1640">
        <v>49</v>
      </c>
      <c r="M1640">
        <v>7</v>
      </c>
      <c r="N1640">
        <v>4</v>
      </c>
      <c r="O1640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f>Table1_1[[#This Row],[MntWines]]+Table1_1[[#This Row],[MntFruits]]+Table1_1[[#This Row],[MntMeatProducts]]+Table1_1[[#This Row],[MntFishProducts]]+Table1_1[[#This Row],[MntSweetProducts]]+Table1_1[[#This Row],[MntGoldProds]]</f>
        <v>121</v>
      </c>
      <c r="AC1640">
        <f>Table1_1[[#This Row],[NumWebPurchases]]+Table1_1[[#This Row],[NumCatalogPurchases]]+Table1_1[[#This Row],[NumStorePurchases]]</f>
        <v>7</v>
      </c>
      <c r="AD1640">
        <f>ROUND(IF(Table1_1[[#This Row],[Total_Purchases]]=0,0,(Table1_1[[#This Row],[Total_Spend]]*(Table1_1[[#This Row],[NumWebPurchases]]/Table1_1[[#This Row],[Total_Purchases]]))),2)</f>
        <v>51.86</v>
      </c>
      <c r="AE1640">
        <f>ROUND(IF(Table1_1[[#This Row],[Total_Purchases]]=0,0,(Table1_1[[#This Row],[Total_Spend]]*(Table1_1[[#This Row],[NumStorePurchases]]/Table1_1[[#This Row],[Total_Purchases]]))),2)</f>
        <v>69.14</v>
      </c>
      <c r="AF1640">
        <f>ROUND(IF(Table1_1[[#This Row],[Total_Purchases]]=0,0,(Table1_1[[#This Row],[Total_Spend]]*(Table1_1[[#This Row],[NumCatalogPurchases]]/Table1_1[[#This Row],[Total_Purchases]]))),2)</f>
        <v>0</v>
      </c>
      <c r="AG16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40" s="6">
        <f ca="1">YEAR(TODAY())-B1640</f>
        <v>42</v>
      </c>
      <c r="AI16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40" t="s">
        <v>32</v>
      </c>
    </row>
    <row r="1641" spans="1:36" x14ac:dyDescent="0.3">
      <c r="A1641">
        <v>8204</v>
      </c>
      <c r="B1641">
        <v>1971</v>
      </c>
      <c r="C1641" t="s">
        <v>38</v>
      </c>
      <c r="D1641" t="s">
        <v>33</v>
      </c>
      <c r="E1641">
        <v>78041</v>
      </c>
      <c r="F1641">
        <v>0</v>
      </c>
      <c r="G1641">
        <v>0</v>
      </c>
      <c r="H1641" s="2" t="str">
        <f ca="1">TEXT(Table1_1[[#This Row],[Dt_Customer]],"yyyy-mm-dd")</f>
        <v>2012-12-16</v>
      </c>
      <c r="I1641">
        <v>93</v>
      </c>
      <c r="J1641">
        <v>482</v>
      </c>
      <c r="K1641">
        <v>35</v>
      </c>
      <c r="L1641">
        <v>553</v>
      </c>
      <c r="M1641">
        <v>72</v>
      </c>
      <c r="N1641">
        <v>160</v>
      </c>
      <c r="O1641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f>Table1_1[[#This Row],[MntWines]]+Table1_1[[#This Row],[MntFruits]]+Table1_1[[#This Row],[MntMeatProducts]]+Table1_1[[#This Row],[MntFishProducts]]+Table1_1[[#This Row],[MntSweetProducts]]+Table1_1[[#This Row],[MntGoldProds]]</f>
        <v>1319</v>
      </c>
      <c r="AC1641">
        <f>Table1_1[[#This Row],[NumWebPurchases]]+Table1_1[[#This Row],[NumCatalogPurchases]]+Table1_1[[#This Row],[NumStorePurchases]]</f>
        <v>17</v>
      </c>
      <c r="AD1641">
        <f>ROUND(IF(Table1_1[[#This Row],[Total_Purchases]]=0,0,(Table1_1[[#This Row],[Total_Spend]]*(Table1_1[[#This Row],[NumWebPurchases]]/Table1_1[[#This Row],[Total_Purchases]]))),2)</f>
        <v>310.35000000000002</v>
      </c>
      <c r="AE1641">
        <f>ROUND(IF(Table1_1[[#This Row],[Total_Purchases]]=0,0,(Table1_1[[#This Row],[Total_Spend]]*(Table1_1[[#This Row],[NumStorePurchases]]/Table1_1[[#This Row],[Total_Purchases]]))),2)</f>
        <v>698.29</v>
      </c>
      <c r="AF1641">
        <f>ROUND(IF(Table1_1[[#This Row],[Total_Purchases]]=0,0,(Table1_1[[#This Row],[Total_Spend]]*(Table1_1[[#This Row],[NumCatalogPurchases]]/Table1_1[[#This Row],[Total_Purchases]]))),2)</f>
        <v>310.35000000000002</v>
      </c>
      <c r="AG16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41" s="6">
        <f ca="1">YEAR(TODAY())-B1641</f>
        <v>55</v>
      </c>
      <c r="AI16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41" t="s">
        <v>39</v>
      </c>
    </row>
    <row r="1642" spans="1:36" x14ac:dyDescent="0.3">
      <c r="A1642">
        <v>8207</v>
      </c>
      <c r="B1642">
        <v>1957</v>
      </c>
      <c r="C1642" t="s">
        <v>38</v>
      </c>
      <c r="D1642" t="s">
        <v>33</v>
      </c>
      <c r="E1642">
        <v>53233</v>
      </c>
      <c r="F1642">
        <v>0</v>
      </c>
      <c r="G1642">
        <v>1</v>
      </c>
      <c r="H1642" s="2" t="str">
        <f ca="1">TEXT(Table1_1[[#This Row],[Dt_Customer]],"yyyy-mm-dd")</f>
        <v>2014-03-18</v>
      </c>
      <c r="I1642">
        <v>18</v>
      </c>
      <c r="J1642">
        <v>28</v>
      </c>
      <c r="K1642">
        <v>0</v>
      </c>
      <c r="L1642">
        <v>9</v>
      </c>
      <c r="M1642">
        <v>3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1642">
        <f>Table1_1[[#This Row],[NumWebPurchases]]+Table1_1[[#This Row],[NumCatalogPurchases]]+Table1_1[[#This Row],[NumStorePurchases]]</f>
        <v>4</v>
      </c>
      <c r="AD1642">
        <f>ROUND(IF(Table1_1[[#This Row],[Total_Purchases]]=0,0,(Table1_1[[#This Row],[Total_Spend]]*(Table1_1[[#This Row],[NumWebPurchases]]/Table1_1[[#This Row],[Total_Purchases]]))),2)</f>
        <v>10</v>
      </c>
      <c r="AE1642">
        <f>ROUND(IF(Table1_1[[#This Row],[Total_Purchases]]=0,0,(Table1_1[[#This Row],[Total_Spend]]*(Table1_1[[#This Row],[NumStorePurchases]]/Table1_1[[#This Row],[Total_Purchases]]))),2)</f>
        <v>30</v>
      </c>
      <c r="AF1642">
        <f>ROUND(IF(Table1_1[[#This Row],[Total_Purchases]]=0,0,(Table1_1[[#This Row],[Total_Spend]]*(Table1_1[[#This Row],[NumCatalogPurchases]]/Table1_1[[#This Row],[Total_Purchases]]))),2)</f>
        <v>0</v>
      </c>
      <c r="AG16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42" s="6">
        <f ca="1">YEAR(TODAY())-B1642</f>
        <v>69</v>
      </c>
      <c r="AI16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42" t="s">
        <v>32</v>
      </c>
    </row>
    <row r="1643" spans="1:36" x14ac:dyDescent="0.3">
      <c r="A1643">
        <v>8210</v>
      </c>
      <c r="B1643">
        <v>1975</v>
      </c>
      <c r="C1643" t="s">
        <v>41</v>
      </c>
      <c r="D1643" t="s">
        <v>33</v>
      </c>
      <c r="E1643">
        <v>54730</v>
      </c>
      <c r="F1643">
        <v>0</v>
      </c>
      <c r="G1643">
        <v>1</v>
      </c>
      <c r="H1643" s="2" t="str">
        <f ca="1">TEXT(Table1_1[[#This Row],[Dt_Customer]],"yyyy-mm-dd")</f>
        <v>2013-08-15</v>
      </c>
      <c r="I1643">
        <v>64</v>
      </c>
      <c r="J1643">
        <v>318</v>
      </c>
      <c r="K1643">
        <v>3</v>
      </c>
      <c r="L1643">
        <v>17</v>
      </c>
      <c r="M1643">
        <v>4</v>
      </c>
      <c r="N1643">
        <v>7</v>
      </c>
      <c r="O1643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f>Table1_1[[#This Row],[MntWines]]+Table1_1[[#This Row],[MntFruits]]+Table1_1[[#This Row],[MntMeatProducts]]+Table1_1[[#This Row],[MntFishProducts]]+Table1_1[[#This Row],[MntSweetProducts]]+Table1_1[[#This Row],[MntGoldProds]]</f>
        <v>405</v>
      </c>
      <c r="AC1643">
        <f>Table1_1[[#This Row],[NumWebPurchases]]+Table1_1[[#This Row],[NumCatalogPurchases]]+Table1_1[[#This Row],[NumStorePurchases]]</f>
        <v>13</v>
      </c>
      <c r="AD1643">
        <f>ROUND(IF(Table1_1[[#This Row],[Total_Purchases]]=0,0,(Table1_1[[#This Row],[Total_Spend]]*(Table1_1[[#This Row],[NumWebPurchases]]/Table1_1[[#This Row],[Total_Purchases]]))),2)</f>
        <v>124.62</v>
      </c>
      <c r="AE1643">
        <f>ROUND(IF(Table1_1[[#This Row],[Total_Purchases]]=0,0,(Table1_1[[#This Row],[Total_Spend]]*(Table1_1[[#This Row],[NumStorePurchases]]/Table1_1[[#This Row],[Total_Purchases]]))),2)</f>
        <v>249.23</v>
      </c>
      <c r="AF1643">
        <f>ROUND(IF(Table1_1[[#This Row],[Total_Purchases]]=0,0,(Table1_1[[#This Row],[Total_Spend]]*(Table1_1[[#This Row],[NumCatalogPurchases]]/Table1_1[[#This Row],[Total_Purchases]]))),2)</f>
        <v>31.15</v>
      </c>
      <c r="AG16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43" s="6">
        <f ca="1">YEAR(TODAY())-B1643</f>
        <v>51</v>
      </c>
      <c r="AI16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43" t="s">
        <v>30</v>
      </c>
    </row>
    <row r="1644" spans="1:36" x14ac:dyDescent="0.3">
      <c r="A1644">
        <v>8212</v>
      </c>
      <c r="B1644">
        <v>1971</v>
      </c>
      <c r="C1644" t="s">
        <v>41</v>
      </c>
      <c r="D1644" t="s">
        <v>33</v>
      </c>
      <c r="E1644">
        <v>39791</v>
      </c>
      <c r="F1644">
        <v>0</v>
      </c>
      <c r="G1644">
        <v>1</v>
      </c>
      <c r="H1644" s="2" t="str">
        <f ca="1">TEXT(Table1_1[[#This Row],[Dt_Customer]],"yyyy-mm-dd")</f>
        <v>2013-03-28</v>
      </c>
      <c r="I1644">
        <v>89</v>
      </c>
      <c r="J1644">
        <v>85</v>
      </c>
      <c r="K1644">
        <v>15</v>
      </c>
      <c r="L1644">
        <v>27</v>
      </c>
      <c r="M1644">
        <v>13</v>
      </c>
      <c r="N1644">
        <v>13</v>
      </c>
      <c r="O1644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f>Table1_1[[#This Row],[MntWines]]+Table1_1[[#This Row],[MntFruits]]+Table1_1[[#This Row],[MntMeatProducts]]+Table1_1[[#This Row],[MntFishProducts]]+Table1_1[[#This Row],[MntSweetProducts]]+Table1_1[[#This Row],[MntGoldProds]]</f>
        <v>174</v>
      </c>
      <c r="AC1644">
        <f>Table1_1[[#This Row],[NumWebPurchases]]+Table1_1[[#This Row],[NumCatalogPurchases]]+Table1_1[[#This Row],[NumStorePurchases]]</f>
        <v>8</v>
      </c>
      <c r="AD1644">
        <f>ROUND(IF(Table1_1[[#This Row],[Total_Purchases]]=0,0,(Table1_1[[#This Row],[Total_Spend]]*(Table1_1[[#This Row],[NumWebPurchases]]/Table1_1[[#This Row],[Total_Purchases]]))),2)</f>
        <v>65.25</v>
      </c>
      <c r="AE1644">
        <f>ROUND(IF(Table1_1[[#This Row],[Total_Purchases]]=0,0,(Table1_1[[#This Row],[Total_Spend]]*(Table1_1[[#This Row],[NumStorePurchases]]/Table1_1[[#This Row],[Total_Purchases]]))),2)</f>
        <v>87</v>
      </c>
      <c r="AF1644">
        <f>ROUND(IF(Table1_1[[#This Row],[Total_Purchases]]=0,0,(Table1_1[[#This Row],[Total_Spend]]*(Table1_1[[#This Row],[NumCatalogPurchases]]/Table1_1[[#This Row],[Total_Purchases]]))),2)</f>
        <v>21.75</v>
      </c>
      <c r="AG16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44" s="6">
        <f ca="1">YEAR(TODAY())-B1644</f>
        <v>55</v>
      </c>
      <c r="AI16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44" t="s">
        <v>30</v>
      </c>
    </row>
    <row r="1645" spans="1:36" x14ac:dyDescent="0.3">
      <c r="A1645">
        <v>8213</v>
      </c>
      <c r="B1645">
        <v>1980</v>
      </c>
      <c r="C1645" t="s">
        <v>38</v>
      </c>
      <c r="D1645" t="s">
        <v>35</v>
      </c>
      <c r="E1645">
        <v>14515</v>
      </c>
      <c r="F1645">
        <v>1</v>
      </c>
      <c r="G1645">
        <v>0</v>
      </c>
      <c r="H1645" s="2" t="str">
        <f ca="1">TEXT(Table1_1[[#This Row],[Dt_Customer]],"yyyy-mm-dd")</f>
        <v>2012-11-09</v>
      </c>
      <c r="I1645">
        <v>71</v>
      </c>
      <c r="J1645">
        <v>6</v>
      </c>
      <c r="K1645">
        <v>4</v>
      </c>
      <c r="L1645">
        <v>9</v>
      </c>
      <c r="M1645">
        <v>6</v>
      </c>
      <c r="N1645">
        <v>36</v>
      </c>
      <c r="O1645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1645">
        <f>Table1_1[[#This Row],[NumWebPurchases]]+Table1_1[[#This Row],[NumCatalogPurchases]]+Table1_1[[#This Row],[NumStorePurchases]]</f>
        <v>7</v>
      </c>
      <c r="AD1645">
        <f>ROUND(IF(Table1_1[[#This Row],[Total_Purchases]]=0,0,(Table1_1[[#This Row],[Total_Spend]]*(Table1_1[[#This Row],[NumWebPurchases]]/Table1_1[[#This Row],[Total_Purchases]]))),2)</f>
        <v>27.43</v>
      </c>
      <c r="AE1645">
        <f>ROUND(IF(Table1_1[[#This Row],[Total_Purchases]]=0,0,(Table1_1[[#This Row],[Total_Spend]]*(Table1_1[[#This Row],[NumStorePurchases]]/Table1_1[[#This Row],[Total_Purchases]]))),2)</f>
        <v>41.14</v>
      </c>
      <c r="AF1645">
        <f>ROUND(IF(Table1_1[[#This Row],[Total_Purchases]]=0,0,(Table1_1[[#This Row],[Total_Spend]]*(Table1_1[[#This Row],[NumCatalogPurchases]]/Table1_1[[#This Row],[Total_Purchases]]))),2)</f>
        <v>27.43</v>
      </c>
      <c r="AG16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45" s="6">
        <f ca="1">YEAR(TODAY())-B1645</f>
        <v>46</v>
      </c>
      <c r="AI16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45" t="s">
        <v>30</v>
      </c>
    </row>
    <row r="1646" spans="1:36" x14ac:dyDescent="0.3">
      <c r="A1646">
        <v>8216</v>
      </c>
      <c r="B1646">
        <v>1972</v>
      </c>
      <c r="C1646" t="s">
        <v>41</v>
      </c>
      <c r="D1646" t="s">
        <v>33</v>
      </c>
      <c r="E1646">
        <v>53761</v>
      </c>
      <c r="F1646">
        <v>1</v>
      </c>
      <c r="G1646">
        <v>1</v>
      </c>
      <c r="H1646" s="2" t="str">
        <f ca="1">TEXT(Table1_1[[#This Row],[Dt_Customer]],"yyyy-mm-dd")</f>
        <v>2013-10-11</v>
      </c>
      <c r="I1646">
        <v>7</v>
      </c>
      <c r="J1646">
        <v>158</v>
      </c>
      <c r="K1646">
        <v>0</v>
      </c>
      <c r="L1646">
        <v>76</v>
      </c>
      <c r="M1646">
        <v>13</v>
      </c>
      <c r="N1646">
        <v>7</v>
      </c>
      <c r="O1646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f>Table1_1[[#This Row],[MntWines]]+Table1_1[[#This Row],[MntFruits]]+Table1_1[[#This Row],[MntMeatProducts]]+Table1_1[[#This Row],[MntFishProducts]]+Table1_1[[#This Row],[MntSweetProducts]]+Table1_1[[#This Row],[MntGoldProds]]</f>
        <v>325</v>
      </c>
      <c r="AC1646">
        <f>Table1_1[[#This Row],[NumWebPurchases]]+Table1_1[[#This Row],[NumCatalogPurchases]]+Table1_1[[#This Row],[NumStorePurchases]]</f>
        <v>11</v>
      </c>
      <c r="AD1646">
        <f>ROUND(IF(Table1_1[[#This Row],[Total_Purchases]]=0,0,(Table1_1[[#This Row],[Total_Spend]]*(Table1_1[[#This Row],[NumWebPurchases]]/Table1_1[[#This Row],[Total_Purchases]]))),2)</f>
        <v>118.18</v>
      </c>
      <c r="AE1646">
        <f>ROUND(IF(Table1_1[[#This Row],[Total_Purchases]]=0,0,(Table1_1[[#This Row],[Total_Spend]]*(Table1_1[[#This Row],[NumStorePurchases]]/Table1_1[[#This Row],[Total_Purchases]]))),2)</f>
        <v>88.64</v>
      </c>
      <c r="AF1646">
        <f>ROUND(IF(Table1_1[[#This Row],[Total_Purchases]]=0,0,(Table1_1[[#This Row],[Total_Spend]]*(Table1_1[[#This Row],[NumCatalogPurchases]]/Table1_1[[#This Row],[Total_Purchases]]))),2)</f>
        <v>118.18</v>
      </c>
      <c r="AG16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46" s="6">
        <f ca="1">YEAR(TODAY())-B1646</f>
        <v>54</v>
      </c>
      <c r="AI16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46" t="s">
        <v>36</v>
      </c>
    </row>
    <row r="1647" spans="1:36" x14ac:dyDescent="0.3">
      <c r="A1647">
        <v>8230</v>
      </c>
      <c r="B1647">
        <v>1980</v>
      </c>
      <c r="C1647" t="s">
        <v>28</v>
      </c>
      <c r="D1647" t="s">
        <v>33</v>
      </c>
      <c r="E1647">
        <v>33228</v>
      </c>
      <c r="F1647">
        <v>1</v>
      </c>
      <c r="G1647">
        <v>0</v>
      </c>
      <c r="H1647" s="2" t="str">
        <f ca="1">TEXT(Table1_1[[#This Row],[Dt_Customer]],"yyyy-mm-dd")</f>
        <v>2014-01-23</v>
      </c>
      <c r="I1647">
        <v>28</v>
      </c>
      <c r="J1647">
        <v>22</v>
      </c>
      <c r="K1647">
        <v>2</v>
      </c>
      <c r="L1647">
        <v>31</v>
      </c>
      <c r="M1647">
        <v>7</v>
      </c>
      <c r="N1647">
        <v>4</v>
      </c>
      <c r="O1647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1647">
        <f>Table1_1[[#This Row],[NumWebPurchases]]+Table1_1[[#This Row],[NumCatalogPurchases]]+Table1_1[[#This Row],[NumStorePurchases]]</f>
        <v>5</v>
      </c>
      <c r="AD1647">
        <f>ROUND(IF(Table1_1[[#This Row],[Total_Purchases]]=0,0,(Table1_1[[#This Row],[Total_Spend]]*(Table1_1[[#This Row],[NumWebPurchases]]/Table1_1[[#This Row],[Total_Purchases]]))),2)</f>
        <v>28.4</v>
      </c>
      <c r="AE1647">
        <f>ROUND(IF(Table1_1[[#This Row],[Total_Purchases]]=0,0,(Table1_1[[#This Row],[Total_Spend]]*(Table1_1[[#This Row],[NumStorePurchases]]/Table1_1[[#This Row],[Total_Purchases]]))),2)</f>
        <v>42.6</v>
      </c>
      <c r="AF1647">
        <f>ROUND(IF(Table1_1[[#This Row],[Total_Purchases]]=0,0,(Table1_1[[#This Row],[Total_Spend]]*(Table1_1[[#This Row],[NumCatalogPurchases]]/Table1_1[[#This Row],[Total_Purchases]]))),2)</f>
        <v>0</v>
      </c>
      <c r="AG16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47" s="6">
        <f ca="1">YEAR(TODAY())-B1647</f>
        <v>46</v>
      </c>
      <c r="AI16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47" t="s">
        <v>30</v>
      </c>
    </row>
    <row r="1648" spans="1:36" x14ac:dyDescent="0.3">
      <c r="A1648">
        <v>8233</v>
      </c>
      <c r="B1648">
        <v>1950</v>
      </c>
      <c r="C1648" t="s">
        <v>41</v>
      </c>
      <c r="D1648" t="s">
        <v>42</v>
      </c>
      <c r="E1648">
        <v>64866</v>
      </c>
      <c r="F1648">
        <v>0</v>
      </c>
      <c r="G1648">
        <v>1</v>
      </c>
      <c r="H1648" s="2" t="str">
        <f ca="1">TEXT(Table1_1[[#This Row],[Dt_Customer]],"yyyy-mm-dd")</f>
        <v>2014-01-26</v>
      </c>
      <c r="I1648">
        <v>9</v>
      </c>
      <c r="J1648">
        <v>508</v>
      </c>
      <c r="K1648">
        <v>5</v>
      </c>
      <c r="L1648">
        <v>21</v>
      </c>
      <c r="M1648">
        <v>7</v>
      </c>
      <c r="N1648">
        <v>5</v>
      </c>
      <c r="O1648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f>Table1_1[[#This Row],[MntWines]]+Table1_1[[#This Row],[MntFruits]]+Table1_1[[#This Row],[MntMeatProducts]]+Table1_1[[#This Row],[MntFishProducts]]+Table1_1[[#This Row],[MntSweetProducts]]+Table1_1[[#This Row],[MntGoldProds]]</f>
        <v>556</v>
      </c>
      <c r="AC1648">
        <f>Table1_1[[#This Row],[NumWebPurchases]]+Table1_1[[#This Row],[NumCatalogPurchases]]+Table1_1[[#This Row],[NumStorePurchases]]</f>
        <v>17</v>
      </c>
      <c r="AD1648">
        <f>ROUND(IF(Table1_1[[#This Row],[Total_Purchases]]=0,0,(Table1_1[[#This Row],[Total_Spend]]*(Table1_1[[#This Row],[NumWebPurchases]]/Table1_1[[#This Row],[Total_Purchases]]))),2)</f>
        <v>228.94</v>
      </c>
      <c r="AE1648">
        <f>ROUND(IF(Table1_1[[#This Row],[Total_Purchases]]=0,0,(Table1_1[[#This Row],[Total_Spend]]*(Table1_1[[#This Row],[NumStorePurchases]]/Table1_1[[#This Row],[Total_Purchases]]))),2)</f>
        <v>228.94</v>
      </c>
      <c r="AF1648">
        <f>ROUND(IF(Table1_1[[#This Row],[Total_Purchases]]=0,0,(Table1_1[[#This Row],[Total_Spend]]*(Table1_1[[#This Row],[NumCatalogPurchases]]/Table1_1[[#This Row],[Total_Purchases]]))),2)</f>
        <v>98.12</v>
      </c>
      <c r="AG16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48" s="6">
        <f ca="1">YEAR(TODAY())-B1648</f>
        <v>76</v>
      </c>
      <c r="AI16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48" t="s">
        <v>32</v>
      </c>
    </row>
    <row r="1649" spans="1:36" x14ac:dyDescent="0.3">
      <c r="A1649">
        <v>8234</v>
      </c>
      <c r="B1649">
        <v>1973</v>
      </c>
      <c r="C1649" t="s">
        <v>44</v>
      </c>
      <c r="D1649" t="s">
        <v>35</v>
      </c>
      <c r="E1649">
        <v>27190</v>
      </c>
      <c r="F1649">
        <v>1</v>
      </c>
      <c r="G1649">
        <v>0</v>
      </c>
      <c r="H1649" s="2" t="str">
        <f ca="1">TEXT(Table1_1[[#This Row],[Dt_Customer]],"yyyy-mm-dd")</f>
        <v>2013-08-15</v>
      </c>
      <c r="I1649">
        <v>13</v>
      </c>
      <c r="J1649">
        <v>1</v>
      </c>
      <c r="K1649">
        <v>6</v>
      </c>
      <c r="L1649">
        <v>7</v>
      </c>
      <c r="M1649">
        <v>0</v>
      </c>
      <c r="N1649">
        <v>1</v>
      </c>
      <c r="O1649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1649">
        <f>Table1_1[[#This Row],[NumWebPurchases]]+Table1_1[[#This Row],[NumCatalogPurchases]]+Table1_1[[#This Row],[NumStorePurchases]]</f>
        <v>3</v>
      </c>
      <c r="AD1649">
        <f>ROUND(IF(Table1_1[[#This Row],[Total_Purchases]]=0,0,(Table1_1[[#This Row],[Total_Spend]]*(Table1_1[[#This Row],[NumWebPurchases]]/Table1_1[[#This Row],[Total_Purchases]]))),2)</f>
        <v>6</v>
      </c>
      <c r="AE1649">
        <f>ROUND(IF(Table1_1[[#This Row],[Total_Purchases]]=0,0,(Table1_1[[#This Row],[Total_Spend]]*(Table1_1[[#This Row],[NumStorePurchases]]/Table1_1[[#This Row],[Total_Purchases]]))),2)</f>
        <v>12</v>
      </c>
      <c r="AF1649">
        <f>ROUND(IF(Table1_1[[#This Row],[Total_Purchases]]=0,0,(Table1_1[[#This Row],[Total_Spend]]*(Table1_1[[#This Row],[NumCatalogPurchases]]/Table1_1[[#This Row],[Total_Purchases]]))),2)</f>
        <v>0</v>
      </c>
      <c r="AG16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49" s="6">
        <f ca="1">YEAR(TODAY())-B1649</f>
        <v>53</v>
      </c>
      <c r="AI16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49" t="s">
        <v>30</v>
      </c>
    </row>
    <row r="1650" spans="1:36" x14ac:dyDescent="0.3">
      <c r="A1650">
        <v>8235</v>
      </c>
      <c r="B1650">
        <v>1956</v>
      </c>
      <c r="C1650" t="s">
        <v>41</v>
      </c>
      <c r="D1650" t="s">
        <v>35</v>
      </c>
      <c r="E1650">
        <v>69245</v>
      </c>
      <c r="F1650">
        <v>0</v>
      </c>
      <c r="G1650">
        <v>1</v>
      </c>
      <c r="H1650" s="2" t="str">
        <f ca="1">TEXT(Table1_1[[#This Row],[Dt_Customer]],"yyyy-mm-dd")</f>
        <v>2014-01-24</v>
      </c>
      <c r="I1650">
        <v>8</v>
      </c>
      <c r="J1650">
        <v>428</v>
      </c>
      <c r="K1650">
        <v>30</v>
      </c>
      <c r="L1650">
        <v>214</v>
      </c>
      <c r="M1650">
        <v>80</v>
      </c>
      <c r="N1650">
        <v>30</v>
      </c>
      <c r="O1650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>Table1_1[[#This Row],[MntWines]]+Table1_1[[#This Row],[MntFruits]]+Table1_1[[#This Row],[MntMeatProducts]]+Table1_1[[#This Row],[MntFishProducts]]+Table1_1[[#This Row],[MntSweetProducts]]+Table1_1[[#This Row],[MntGoldProds]]</f>
        <v>843</v>
      </c>
      <c r="AC1650">
        <f>Table1_1[[#This Row],[NumWebPurchases]]+Table1_1[[#This Row],[NumCatalogPurchases]]+Table1_1[[#This Row],[NumStorePurchases]]</f>
        <v>21</v>
      </c>
      <c r="AD1650">
        <f>ROUND(IF(Table1_1[[#This Row],[Total_Purchases]]=0,0,(Table1_1[[#This Row],[Total_Spend]]*(Table1_1[[#This Row],[NumWebPurchases]]/Table1_1[[#This Row],[Total_Purchases]]))),2)</f>
        <v>240.86</v>
      </c>
      <c r="AE1650">
        <f>ROUND(IF(Table1_1[[#This Row],[Total_Purchases]]=0,0,(Table1_1[[#This Row],[Total_Spend]]*(Table1_1[[#This Row],[NumStorePurchases]]/Table1_1[[#This Row],[Total_Purchases]]))),2)</f>
        <v>401.43</v>
      </c>
      <c r="AF1650">
        <f>ROUND(IF(Table1_1[[#This Row],[Total_Purchases]]=0,0,(Table1_1[[#This Row],[Total_Spend]]*(Table1_1[[#This Row],[NumCatalogPurchases]]/Table1_1[[#This Row],[Total_Purchases]]))),2)</f>
        <v>200.71</v>
      </c>
      <c r="AG16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0" s="6">
        <f ca="1">YEAR(TODAY())-B1650</f>
        <v>70</v>
      </c>
      <c r="AI16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50" t="s">
        <v>43</v>
      </c>
    </row>
    <row r="1651" spans="1:36" x14ac:dyDescent="0.3">
      <c r="A1651">
        <v>8254</v>
      </c>
      <c r="B1651">
        <v>1974</v>
      </c>
      <c r="C1651" t="s">
        <v>37</v>
      </c>
      <c r="D1651" t="s">
        <v>33</v>
      </c>
      <c r="E1651">
        <v>34596</v>
      </c>
      <c r="F1651">
        <v>1</v>
      </c>
      <c r="G1651">
        <v>0</v>
      </c>
      <c r="H1651" s="2" t="str">
        <f ca="1">TEXT(Table1_1[[#This Row],[Dt_Customer]],"yyyy-mm-dd")</f>
        <v>2013-04-13</v>
      </c>
      <c r="I1651">
        <v>48</v>
      </c>
      <c r="J1651">
        <v>14</v>
      </c>
      <c r="K1651">
        <v>0</v>
      </c>
      <c r="L1651">
        <v>2</v>
      </c>
      <c r="M1651">
        <v>0</v>
      </c>
      <c r="N1651">
        <v>0</v>
      </c>
      <c r="O1651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1651">
        <f>Table1_1[[#This Row],[NumWebPurchases]]+Table1_1[[#This Row],[NumCatalogPurchases]]+Table1_1[[#This Row],[NumStorePurchases]]</f>
        <v>3</v>
      </c>
      <c r="AD1651">
        <f>ROUND(IF(Table1_1[[#This Row],[Total_Purchases]]=0,0,(Table1_1[[#This Row],[Total_Spend]]*(Table1_1[[#This Row],[NumWebPurchases]]/Table1_1[[#This Row],[Total_Purchases]]))),2)</f>
        <v>7.67</v>
      </c>
      <c r="AE1651">
        <f>ROUND(IF(Table1_1[[#This Row],[Total_Purchases]]=0,0,(Table1_1[[#This Row],[Total_Spend]]*(Table1_1[[#This Row],[NumStorePurchases]]/Table1_1[[#This Row],[Total_Purchases]]))),2)</f>
        <v>15.33</v>
      </c>
      <c r="AF1651">
        <f>ROUND(IF(Table1_1[[#This Row],[Total_Purchases]]=0,0,(Table1_1[[#This Row],[Total_Spend]]*(Table1_1[[#This Row],[NumCatalogPurchases]]/Table1_1[[#This Row],[Total_Purchases]]))),2)</f>
        <v>0</v>
      </c>
      <c r="AG16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51" s="6">
        <f ca="1">YEAR(TODAY())-B1651</f>
        <v>52</v>
      </c>
      <c r="AI16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51" t="s">
        <v>39</v>
      </c>
    </row>
    <row r="1652" spans="1:36" x14ac:dyDescent="0.3">
      <c r="A1652">
        <v>8268</v>
      </c>
      <c r="B1652">
        <v>1961</v>
      </c>
      <c r="C1652" t="s">
        <v>37</v>
      </c>
      <c r="D1652" t="s">
        <v>33</v>
      </c>
      <c r="E1652">
        <v>51381.5</v>
      </c>
      <c r="F1652">
        <v>0</v>
      </c>
      <c r="G1652">
        <v>1</v>
      </c>
      <c r="H1652" s="2" t="str">
        <f ca="1">TEXT(Table1_1[[#This Row],[Dt_Customer]],"yyyy-mm-dd")</f>
        <v>2013-07-11</v>
      </c>
      <c r="I1652">
        <v>23</v>
      </c>
      <c r="J1652">
        <v>352</v>
      </c>
      <c r="K1652">
        <v>0</v>
      </c>
      <c r="L1652">
        <v>27</v>
      </c>
      <c r="M1652">
        <v>10</v>
      </c>
      <c r="N1652">
        <v>0</v>
      </c>
      <c r="O165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f>Table1_1[[#This Row],[MntWines]]+Table1_1[[#This Row],[MntFruits]]+Table1_1[[#This Row],[MntMeatProducts]]+Table1_1[[#This Row],[MntFishProducts]]+Table1_1[[#This Row],[MntSweetProducts]]+Table1_1[[#This Row],[MntGoldProds]]</f>
        <v>404</v>
      </c>
      <c r="AC1652">
        <f>Table1_1[[#This Row],[NumWebPurchases]]+Table1_1[[#This Row],[NumCatalogPurchases]]+Table1_1[[#This Row],[NumStorePurchases]]</f>
        <v>14</v>
      </c>
      <c r="AD1652">
        <f>ROUND(IF(Table1_1[[#This Row],[Total_Purchases]]=0,0,(Table1_1[[#This Row],[Total_Spend]]*(Table1_1[[#This Row],[NumWebPurchases]]/Table1_1[[#This Row],[Total_Purchases]]))),2)</f>
        <v>173.14</v>
      </c>
      <c r="AE1652">
        <f>ROUND(IF(Table1_1[[#This Row],[Total_Purchases]]=0,0,(Table1_1[[#This Row],[Total_Spend]]*(Table1_1[[#This Row],[NumStorePurchases]]/Table1_1[[#This Row],[Total_Purchases]]))),2)</f>
        <v>202</v>
      </c>
      <c r="AF1652">
        <f>ROUND(IF(Table1_1[[#This Row],[Total_Purchases]]=0,0,(Table1_1[[#This Row],[Total_Spend]]*(Table1_1[[#This Row],[NumCatalogPurchases]]/Table1_1[[#This Row],[Total_Purchases]]))),2)</f>
        <v>28.86</v>
      </c>
      <c r="AG16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2" s="6">
        <f ca="1">YEAR(TODAY())-B1652</f>
        <v>65</v>
      </c>
      <c r="AI16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52" t="s">
        <v>32</v>
      </c>
    </row>
    <row r="1653" spans="1:36" x14ac:dyDescent="0.3">
      <c r="A1653">
        <v>8275</v>
      </c>
      <c r="B1653">
        <v>1965</v>
      </c>
      <c r="C1653" t="s">
        <v>37</v>
      </c>
      <c r="D1653" t="s">
        <v>29</v>
      </c>
      <c r="E1653">
        <v>47025</v>
      </c>
      <c r="F1653">
        <v>1</v>
      </c>
      <c r="G1653">
        <v>1</v>
      </c>
      <c r="H1653" s="2" t="str">
        <f ca="1">TEXT(Table1_1[[#This Row],[Dt_Customer]],"yyyy-mm-dd")</f>
        <v>2014-02-09</v>
      </c>
      <c r="I1653">
        <v>6</v>
      </c>
      <c r="J1653">
        <v>16</v>
      </c>
      <c r="K1653">
        <v>0</v>
      </c>
      <c r="L1653">
        <v>3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1653">
        <f>Table1_1[[#This Row],[NumWebPurchases]]+Table1_1[[#This Row],[NumCatalogPurchases]]+Table1_1[[#This Row],[NumStorePurchases]]</f>
        <v>3</v>
      </c>
      <c r="AD1653">
        <f>ROUND(IF(Table1_1[[#This Row],[Total_Purchases]]=0,0,(Table1_1[[#This Row],[Total_Spend]]*(Table1_1[[#This Row],[NumWebPurchases]]/Table1_1[[#This Row],[Total_Purchases]]))),2)</f>
        <v>6.67</v>
      </c>
      <c r="AE1653">
        <f>ROUND(IF(Table1_1[[#This Row],[Total_Purchases]]=0,0,(Table1_1[[#This Row],[Total_Spend]]*(Table1_1[[#This Row],[NumStorePurchases]]/Table1_1[[#This Row],[Total_Purchases]]))),2)</f>
        <v>13.33</v>
      </c>
      <c r="AF1653">
        <f>ROUND(IF(Table1_1[[#This Row],[Total_Purchases]]=0,0,(Table1_1[[#This Row],[Total_Spend]]*(Table1_1[[#This Row],[NumCatalogPurchases]]/Table1_1[[#This Row],[Total_Purchases]]))),2)</f>
        <v>0</v>
      </c>
      <c r="AG16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53" s="6">
        <f ca="1">YEAR(TODAY())-B1653</f>
        <v>61</v>
      </c>
      <c r="AI16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53" t="s">
        <v>30</v>
      </c>
    </row>
    <row r="1654" spans="1:36" x14ac:dyDescent="0.3">
      <c r="A1654">
        <v>8278</v>
      </c>
      <c r="B1654">
        <v>1990</v>
      </c>
      <c r="C1654" t="s">
        <v>37</v>
      </c>
      <c r="D1654" t="s">
        <v>33</v>
      </c>
      <c r="E1654">
        <v>74214</v>
      </c>
      <c r="F1654">
        <v>0</v>
      </c>
      <c r="G1654">
        <v>0</v>
      </c>
      <c r="H1654" s="2" t="str">
        <f ca="1">TEXT(Table1_1[[#This Row],[Dt_Customer]],"yyyy-mm-dd")</f>
        <v>2012-08-26</v>
      </c>
      <c r="I1654">
        <v>3</v>
      </c>
      <c r="J1654">
        <v>863</v>
      </c>
      <c r="K1654">
        <v>83</v>
      </c>
      <c r="L1654">
        <v>547</v>
      </c>
      <c r="M1654">
        <v>86</v>
      </c>
      <c r="N1654">
        <v>99</v>
      </c>
      <c r="O1654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f>Table1_1[[#This Row],[MntWines]]+Table1_1[[#This Row],[MntFruits]]+Table1_1[[#This Row],[MntMeatProducts]]+Table1_1[[#This Row],[MntFishProducts]]+Table1_1[[#This Row],[MntSweetProducts]]+Table1_1[[#This Row],[MntGoldProds]]</f>
        <v>1711</v>
      </c>
      <c r="AC1654">
        <f>Table1_1[[#This Row],[NumWebPurchases]]+Table1_1[[#This Row],[NumCatalogPurchases]]+Table1_1[[#This Row],[NumStorePurchases]]</f>
        <v>15</v>
      </c>
      <c r="AD1654">
        <f>ROUND(IF(Table1_1[[#This Row],[Total_Purchases]]=0,0,(Table1_1[[#This Row],[Total_Spend]]*(Table1_1[[#This Row],[NumWebPurchases]]/Table1_1[[#This Row],[Total_Purchases]]))),2)</f>
        <v>912.53</v>
      </c>
      <c r="AE1654">
        <f>ROUND(IF(Table1_1[[#This Row],[Total_Purchases]]=0,0,(Table1_1[[#This Row],[Total_Spend]]*(Table1_1[[#This Row],[NumStorePurchases]]/Table1_1[[#This Row],[Total_Purchases]]))),2)</f>
        <v>570.33000000000004</v>
      </c>
      <c r="AF1654">
        <f>ROUND(IF(Table1_1[[#This Row],[Total_Purchases]]=0,0,(Table1_1[[#This Row],[Total_Spend]]*(Table1_1[[#This Row],[NumCatalogPurchases]]/Table1_1[[#This Row],[Total_Purchases]]))),2)</f>
        <v>228.13</v>
      </c>
      <c r="AG16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4" s="6">
        <f ca="1">YEAR(TODAY())-B1654</f>
        <v>36</v>
      </c>
      <c r="AI16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54" t="s">
        <v>30</v>
      </c>
    </row>
    <row r="1655" spans="1:36" x14ac:dyDescent="0.3">
      <c r="A1655">
        <v>8286</v>
      </c>
      <c r="B1655">
        <v>1965</v>
      </c>
      <c r="C1655" t="s">
        <v>37</v>
      </c>
      <c r="D1655" t="s">
        <v>35</v>
      </c>
      <c r="E1655">
        <v>51717</v>
      </c>
      <c r="F1655">
        <v>0</v>
      </c>
      <c r="G1655">
        <v>1</v>
      </c>
      <c r="H1655" s="2" t="str">
        <f ca="1">TEXT(Table1_1[[#This Row],[Dt_Customer]],"yyyy-mm-dd")</f>
        <v>2013-08-20</v>
      </c>
      <c r="I1655">
        <v>55</v>
      </c>
      <c r="J1655">
        <v>98</v>
      </c>
      <c r="K1655">
        <v>1</v>
      </c>
      <c r="L1655">
        <v>17</v>
      </c>
      <c r="M1655">
        <v>0</v>
      </c>
      <c r="N1655">
        <v>1</v>
      </c>
      <c r="O1655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f>Table1_1[[#This Row],[MntWines]]+Table1_1[[#This Row],[MntFruits]]+Table1_1[[#This Row],[MntMeatProducts]]+Table1_1[[#This Row],[MntFishProducts]]+Table1_1[[#This Row],[MntSweetProducts]]+Table1_1[[#This Row],[MntGoldProds]]</f>
        <v>122</v>
      </c>
      <c r="AC1655">
        <f>Table1_1[[#This Row],[NumWebPurchases]]+Table1_1[[#This Row],[NumCatalogPurchases]]+Table1_1[[#This Row],[NumStorePurchases]]</f>
        <v>7</v>
      </c>
      <c r="AD1655">
        <f>ROUND(IF(Table1_1[[#This Row],[Total_Purchases]]=0,0,(Table1_1[[#This Row],[Total_Spend]]*(Table1_1[[#This Row],[NumWebPurchases]]/Table1_1[[#This Row],[Total_Purchases]]))),2)</f>
        <v>52.29</v>
      </c>
      <c r="AE1655">
        <f>ROUND(IF(Table1_1[[#This Row],[Total_Purchases]]=0,0,(Table1_1[[#This Row],[Total_Spend]]*(Table1_1[[#This Row],[NumStorePurchases]]/Table1_1[[#This Row],[Total_Purchases]]))),2)</f>
        <v>69.709999999999994</v>
      </c>
      <c r="AF1655">
        <f>ROUND(IF(Table1_1[[#This Row],[Total_Purchases]]=0,0,(Table1_1[[#This Row],[Total_Spend]]*(Table1_1[[#This Row],[NumCatalogPurchases]]/Table1_1[[#This Row],[Total_Purchases]]))),2)</f>
        <v>0</v>
      </c>
      <c r="AG16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5" s="6">
        <f ca="1">YEAR(TODAY())-B1655</f>
        <v>61</v>
      </c>
      <c r="AI16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55" t="s">
        <v>43</v>
      </c>
    </row>
    <row r="1656" spans="1:36" x14ac:dyDescent="0.3">
      <c r="A1656">
        <v>8299</v>
      </c>
      <c r="B1656">
        <v>1989</v>
      </c>
      <c r="C1656" t="s">
        <v>37</v>
      </c>
      <c r="D1656" t="s">
        <v>31</v>
      </c>
      <c r="E1656">
        <v>33996</v>
      </c>
      <c r="F1656">
        <v>0</v>
      </c>
      <c r="G1656">
        <v>0</v>
      </c>
      <c r="H1656" s="2" t="str">
        <f ca="1">TEXT(Table1_1[[#This Row],[Dt_Customer]],"yyyy-mm-dd")</f>
        <v>2013-09-11</v>
      </c>
      <c r="I1656">
        <v>46</v>
      </c>
      <c r="J1656">
        <v>40</v>
      </c>
      <c r="K1656">
        <v>2</v>
      </c>
      <c r="L1656">
        <v>15</v>
      </c>
      <c r="M1656">
        <v>8</v>
      </c>
      <c r="N1656">
        <v>0</v>
      </c>
      <c r="O1656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1656">
        <f>Table1_1[[#This Row],[NumWebPurchases]]+Table1_1[[#This Row],[NumCatalogPurchases]]+Table1_1[[#This Row],[NumStorePurchases]]</f>
        <v>5</v>
      </c>
      <c r="AD1656">
        <f>ROUND(IF(Table1_1[[#This Row],[Total_Purchases]]=0,0,(Table1_1[[#This Row],[Total_Spend]]*(Table1_1[[#This Row],[NumWebPurchases]]/Table1_1[[#This Row],[Total_Purchases]]))),2)</f>
        <v>14.2</v>
      </c>
      <c r="AE1656">
        <f>ROUND(IF(Table1_1[[#This Row],[Total_Purchases]]=0,0,(Table1_1[[#This Row],[Total_Spend]]*(Table1_1[[#This Row],[NumStorePurchases]]/Table1_1[[#This Row],[Total_Purchases]]))),2)</f>
        <v>42.6</v>
      </c>
      <c r="AF1656">
        <f>ROUND(IF(Table1_1[[#This Row],[Total_Purchases]]=0,0,(Table1_1[[#This Row],[Total_Spend]]*(Table1_1[[#This Row],[NumCatalogPurchases]]/Table1_1[[#This Row],[Total_Purchases]]))),2)</f>
        <v>14.2</v>
      </c>
      <c r="AG165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56" s="6">
        <f ca="1">YEAR(TODAY())-B1656</f>
        <v>37</v>
      </c>
      <c r="AI16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56" t="s">
        <v>43</v>
      </c>
    </row>
    <row r="1657" spans="1:36" x14ac:dyDescent="0.3">
      <c r="A1657">
        <v>8310</v>
      </c>
      <c r="B1657">
        <v>1964</v>
      </c>
      <c r="C1657" t="s">
        <v>28</v>
      </c>
      <c r="D1657" t="s">
        <v>35</v>
      </c>
      <c r="E1657">
        <v>68142</v>
      </c>
      <c r="F1657">
        <v>0</v>
      </c>
      <c r="G1657">
        <v>1</v>
      </c>
      <c r="H1657" s="2" t="str">
        <f ca="1">TEXT(Table1_1[[#This Row],[Dt_Customer]],"yyyy-mm-dd")</f>
        <v>2012-08-29</v>
      </c>
      <c r="I1657">
        <v>96</v>
      </c>
      <c r="J1657">
        <v>897</v>
      </c>
      <c r="K1657">
        <v>126</v>
      </c>
      <c r="L1657">
        <v>196</v>
      </c>
      <c r="M1657">
        <v>91</v>
      </c>
      <c r="N1657">
        <v>112</v>
      </c>
      <c r="O1657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f>Table1_1[[#This Row],[MntWines]]+Table1_1[[#This Row],[MntFruits]]+Table1_1[[#This Row],[MntMeatProducts]]+Table1_1[[#This Row],[MntFishProducts]]+Table1_1[[#This Row],[MntSweetProducts]]+Table1_1[[#This Row],[MntGoldProds]]</f>
        <v>1459</v>
      </c>
      <c r="AC1657">
        <f>Table1_1[[#This Row],[NumWebPurchases]]+Table1_1[[#This Row],[NumCatalogPurchases]]+Table1_1[[#This Row],[NumStorePurchases]]</f>
        <v>21</v>
      </c>
      <c r="AD1657">
        <f>ROUND(IF(Table1_1[[#This Row],[Total_Purchases]]=0,0,(Table1_1[[#This Row],[Total_Spend]]*(Table1_1[[#This Row],[NumWebPurchases]]/Table1_1[[#This Row],[Total_Purchases]]))),2)</f>
        <v>694.76</v>
      </c>
      <c r="AE1657">
        <f>ROUND(IF(Table1_1[[#This Row],[Total_Purchases]]=0,0,(Table1_1[[#This Row],[Total_Spend]]*(Table1_1[[#This Row],[NumStorePurchases]]/Table1_1[[#This Row],[Total_Purchases]]))),2)</f>
        <v>486.33</v>
      </c>
      <c r="AF1657">
        <f>ROUND(IF(Table1_1[[#This Row],[Total_Purchases]]=0,0,(Table1_1[[#This Row],[Total_Spend]]*(Table1_1[[#This Row],[NumCatalogPurchases]]/Table1_1[[#This Row],[Total_Purchases]]))),2)</f>
        <v>277.89999999999998</v>
      </c>
      <c r="AG16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7" s="6">
        <f ca="1">YEAR(TODAY())-B1657</f>
        <v>62</v>
      </c>
      <c r="AI16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57" t="s">
        <v>30</v>
      </c>
    </row>
    <row r="1658" spans="1:36" x14ac:dyDescent="0.3">
      <c r="A1658">
        <v>8312</v>
      </c>
      <c r="B1658">
        <v>1961</v>
      </c>
      <c r="C1658" t="s">
        <v>44</v>
      </c>
      <c r="D1658" t="s">
        <v>33</v>
      </c>
      <c r="E1658">
        <v>28249</v>
      </c>
      <c r="F1658">
        <v>0</v>
      </c>
      <c r="G1658">
        <v>0</v>
      </c>
      <c r="H1658" s="2" t="str">
        <f ca="1">TEXT(Table1_1[[#This Row],[Dt_Customer]],"yyyy-mm-dd")</f>
        <v>2014-06-15</v>
      </c>
      <c r="I1658">
        <v>80</v>
      </c>
      <c r="J1658">
        <v>1</v>
      </c>
      <c r="K1658">
        <v>9</v>
      </c>
      <c r="L1658">
        <v>7</v>
      </c>
      <c r="M1658">
        <v>2</v>
      </c>
      <c r="N1658">
        <v>14</v>
      </c>
      <c r="O1658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658">
        <f>Table1_1[[#This Row],[NumWebPurchases]]+Table1_1[[#This Row],[NumCatalogPurchases]]+Table1_1[[#This Row],[NumStorePurchases]]</f>
        <v>5</v>
      </c>
      <c r="AD1658">
        <f>ROUND(IF(Table1_1[[#This Row],[Total_Purchases]]=0,0,(Table1_1[[#This Row],[Total_Spend]]*(Table1_1[[#This Row],[NumWebPurchases]]/Table1_1[[#This Row],[Total_Purchases]]))),2)</f>
        <v>17.2</v>
      </c>
      <c r="AE1658">
        <f>ROUND(IF(Table1_1[[#This Row],[Total_Purchases]]=0,0,(Table1_1[[#This Row],[Total_Spend]]*(Table1_1[[#This Row],[NumStorePurchases]]/Table1_1[[#This Row],[Total_Purchases]]))),2)</f>
        <v>25.8</v>
      </c>
      <c r="AF1658">
        <f>ROUND(IF(Table1_1[[#This Row],[Total_Purchases]]=0,0,(Table1_1[[#This Row],[Total_Spend]]*(Table1_1[[#This Row],[NumCatalogPurchases]]/Table1_1[[#This Row],[Total_Purchases]]))),2)</f>
        <v>0</v>
      </c>
      <c r="AG16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58" s="6">
        <f ca="1">YEAR(TODAY())-B1658</f>
        <v>65</v>
      </c>
      <c r="AI16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58" t="s">
        <v>30</v>
      </c>
    </row>
    <row r="1659" spans="1:36" x14ac:dyDescent="0.3">
      <c r="A1659">
        <v>8314</v>
      </c>
      <c r="B1659">
        <v>1982</v>
      </c>
      <c r="C1659" t="s">
        <v>28</v>
      </c>
      <c r="D1659" t="s">
        <v>33</v>
      </c>
      <c r="E1659">
        <v>79908</v>
      </c>
      <c r="F1659">
        <v>0</v>
      </c>
      <c r="G1659">
        <v>0</v>
      </c>
      <c r="H1659" s="2" t="str">
        <f ca="1">TEXT(Table1_1[[#This Row],[Dt_Customer]],"yyyy-mm-dd")</f>
        <v>2013-04-05</v>
      </c>
      <c r="I1659">
        <v>30</v>
      </c>
      <c r="J1659">
        <v>557</v>
      </c>
      <c r="K1659">
        <v>129</v>
      </c>
      <c r="L1659">
        <v>761</v>
      </c>
      <c r="M1659">
        <v>29</v>
      </c>
      <c r="N1659">
        <v>185</v>
      </c>
      <c r="O1659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f>Table1_1[[#This Row],[MntWines]]+Table1_1[[#This Row],[MntFruits]]+Table1_1[[#This Row],[MntMeatProducts]]+Table1_1[[#This Row],[MntFishProducts]]+Table1_1[[#This Row],[MntSweetProducts]]+Table1_1[[#This Row],[MntGoldProds]]</f>
        <v>1772</v>
      </c>
      <c r="AC1659">
        <f>Table1_1[[#This Row],[NumWebPurchases]]+Table1_1[[#This Row],[NumCatalogPurchases]]+Table1_1[[#This Row],[NumStorePurchases]]</f>
        <v>18</v>
      </c>
      <c r="AD1659">
        <f>ROUND(IF(Table1_1[[#This Row],[Total_Purchases]]=0,0,(Table1_1[[#This Row],[Total_Spend]]*(Table1_1[[#This Row],[NumWebPurchases]]/Table1_1[[#This Row],[Total_Purchases]]))),2)</f>
        <v>492.22</v>
      </c>
      <c r="AE1659">
        <f>ROUND(IF(Table1_1[[#This Row],[Total_Purchases]]=0,0,(Table1_1[[#This Row],[Total_Spend]]*(Table1_1[[#This Row],[NumStorePurchases]]/Table1_1[[#This Row],[Total_Purchases]]))),2)</f>
        <v>689.11</v>
      </c>
      <c r="AF1659">
        <f>ROUND(IF(Table1_1[[#This Row],[Total_Purchases]]=0,0,(Table1_1[[#This Row],[Total_Spend]]*(Table1_1[[#This Row],[NumCatalogPurchases]]/Table1_1[[#This Row],[Total_Purchases]]))),2)</f>
        <v>590.66999999999996</v>
      </c>
      <c r="AG16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59" s="6">
        <f ca="1">YEAR(TODAY())-B1659</f>
        <v>44</v>
      </c>
      <c r="AI16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59" t="s">
        <v>30</v>
      </c>
    </row>
    <row r="1660" spans="1:36" x14ac:dyDescent="0.3">
      <c r="A1660">
        <v>8315</v>
      </c>
      <c r="B1660">
        <v>1995</v>
      </c>
      <c r="C1660" t="s">
        <v>28</v>
      </c>
      <c r="D1660" t="s">
        <v>31</v>
      </c>
      <c r="E1660">
        <v>34824</v>
      </c>
      <c r="F1660">
        <v>0</v>
      </c>
      <c r="G1660">
        <v>0</v>
      </c>
      <c r="H1660" s="2" t="str">
        <f ca="1">TEXT(Table1_1[[#This Row],[Dt_Customer]],"yyyy-mm-dd")</f>
        <v>2014-03-26</v>
      </c>
      <c r="I1660">
        <v>65</v>
      </c>
      <c r="J1660">
        <v>4</v>
      </c>
      <c r="K1660">
        <v>2</v>
      </c>
      <c r="L1660">
        <v>11</v>
      </c>
      <c r="M1660">
        <v>2</v>
      </c>
      <c r="N1660">
        <v>0</v>
      </c>
      <c r="O1660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f>Table1_1[[#This Row],[MntWines]]+Table1_1[[#This Row],[MntFruits]]+Table1_1[[#This Row],[MntMeatProducts]]+Table1_1[[#This Row],[MntFishProducts]]+Table1_1[[#This Row],[MntSweetProducts]]+Table1_1[[#This Row],[MntGoldProds]]</f>
        <v>23</v>
      </c>
      <c r="AC1660">
        <f>Table1_1[[#This Row],[NumWebPurchases]]+Table1_1[[#This Row],[NumCatalogPurchases]]+Table1_1[[#This Row],[NumStorePurchases]]</f>
        <v>3</v>
      </c>
      <c r="AD1660">
        <f>ROUND(IF(Table1_1[[#This Row],[Total_Purchases]]=0,0,(Table1_1[[#This Row],[Total_Spend]]*(Table1_1[[#This Row],[NumWebPurchases]]/Table1_1[[#This Row],[Total_Purchases]]))),2)</f>
        <v>7.67</v>
      </c>
      <c r="AE1660">
        <f>ROUND(IF(Table1_1[[#This Row],[Total_Purchases]]=0,0,(Table1_1[[#This Row],[Total_Spend]]*(Table1_1[[#This Row],[NumStorePurchases]]/Table1_1[[#This Row],[Total_Purchases]]))),2)</f>
        <v>15.33</v>
      </c>
      <c r="AF1660">
        <f>ROUND(IF(Table1_1[[#This Row],[Total_Purchases]]=0,0,(Table1_1[[#This Row],[Total_Spend]]*(Table1_1[[#This Row],[NumCatalogPurchases]]/Table1_1[[#This Row],[Total_Purchases]]))),2)</f>
        <v>0</v>
      </c>
      <c r="AG16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0" s="6">
        <f ca="1">YEAR(TODAY())-B1660</f>
        <v>31</v>
      </c>
      <c r="AI16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60" t="s">
        <v>34</v>
      </c>
    </row>
    <row r="1661" spans="1:36" x14ac:dyDescent="0.3">
      <c r="A1661">
        <v>8318</v>
      </c>
      <c r="B1661">
        <v>1979</v>
      </c>
      <c r="C1661" t="s">
        <v>28</v>
      </c>
      <c r="D1661" t="s">
        <v>35</v>
      </c>
      <c r="E1661">
        <v>90300</v>
      </c>
      <c r="F1661">
        <v>0</v>
      </c>
      <c r="G1661">
        <v>0</v>
      </c>
      <c r="H1661" s="2" t="str">
        <f ca="1">TEXT(Table1_1[[#This Row],[Dt_Customer]],"yyyy-mm-dd")</f>
        <v>2014-01-03</v>
      </c>
      <c r="I1661">
        <v>7</v>
      </c>
      <c r="J1661">
        <v>594</v>
      </c>
      <c r="K1661">
        <v>134</v>
      </c>
      <c r="L1661">
        <v>786</v>
      </c>
      <c r="M1661">
        <v>33</v>
      </c>
      <c r="N1661">
        <v>134</v>
      </c>
      <c r="O1661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f>Table1_1[[#This Row],[MntWines]]+Table1_1[[#This Row],[MntFruits]]+Table1_1[[#This Row],[MntMeatProducts]]+Table1_1[[#This Row],[MntFishProducts]]+Table1_1[[#This Row],[MntSweetProducts]]+Table1_1[[#This Row],[MntGoldProds]]</f>
        <v>1738</v>
      </c>
      <c r="AC1661">
        <f>Table1_1[[#This Row],[NumWebPurchases]]+Table1_1[[#This Row],[NumCatalogPurchases]]+Table1_1[[#This Row],[NumStorePurchases]]</f>
        <v>19</v>
      </c>
      <c r="AD1661">
        <f>ROUND(IF(Table1_1[[#This Row],[Total_Purchases]]=0,0,(Table1_1[[#This Row],[Total_Spend]]*(Table1_1[[#This Row],[NumWebPurchases]]/Table1_1[[#This Row],[Total_Purchases]]))),2)</f>
        <v>457.37</v>
      </c>
      <c r="AE1661">
        <f>ROUND(IF(Table1_1[[#This Row],[Total_Purchases]]=0,0,(Table1_1[[#This Row],[Total_Spend]]*(Table1_1[[#This Row],[NumStorePurchases]]/Table1_1[[#This Row],[Total_Purchases]]))),2)</f>
        <v>731.79</v>
      </c>
      <c r="AF1661">
        <f>ROUND(IF(Table1_1[[#This Row],[Total_Purchases]]=0,0,(Table1_1[[#This Row],[Total_Spend]]*(Table1_1[[#This Row],[NumCatalogPurchases]]/Table1_1[[#This Row],[Total_Purchases]]))),2)</f>
        <v>548.84</v>
      </c>
      <c r="AG16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61" s="6">
        <f ca="1">YEAR(TODAY())-B1661</f>
        <v>47</v>
      </c>
      <c r="AI16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61" t="s">
        <v>30</v>
      </c>
    </row>
    <row r="1662" spans="1:36" x14ac:dyDescent="0.3">
      <c r="A1662">
        <v>8334</v>
      </c>
      <c r="B1662">
        <v>1971</v>
      </c>
      <c r="C1662" t="s">
        <v>41</v>
      </c>
      <c r="D1662" t="s">
        <v>31</v>
      </c>
      <c r="E1662">
        <v>33316</v>
      </c>
      <c r="F1662">
        <v>1</v>
      </c>
      <c r="G1662">
        <v>1</v>
      </c>
      <c r="H1662" s="2" t="str">
        <f ca="1">TEXT(Table1_1[[#This Row],[Dt_Customer]],"yyyy-mm-dd")</f>
        <v>2013-10-04</v>
      </c>
      <c r="I1662">
        <v>34</v>
      </c>
      <c r="J1662">
        <v>79</v>
      </c>
      <c r="K1662">
        <v>1</v>
      </c>
      <c r="L1662">
        <v>31</v>
      </c>
      <c r="M1662">
        <v>4</v>
      </c>
      <c r="N1662">
        <v>4</v>
      </c>
      <c r="O166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f>Table1_1[[#This Row],[MntWines]]+Table1_1[[#This Row],[MntFruits]]+Table1_1[[#This Row],[MntMeatProducts]]+Table1_1[[#This Row],[MntFishProducts]]+Table1_1[[#This Row],[MntSweetProducts]]+Table1_1[[#This Row],[MntGoldProds]]</f>
        <v>131</v>
      </c>
      <c r="AC1662">
        <f>Table1_1[[#This Row],[NumWebPurchases]]+Table1_1[[#This Row],[NumCatalogPurchases]]+Table1_1[[#This Row],[NumStorePurchases]]</f>
        <v>7</v>
      </c>
      <c r="AD1662">
        <f>ROUND(IF(Table1_1[[#This Row],[Total_Purchases]]=0,0,(Table1_1[[#This Row],[Total_Spend]]*(Table1_1[[#This Row],[NumWebPurchases]]/Table1_1[[#This Row],[Total_Purchases]]))),2)</f>
        <v>37.43</v>
      </c>
      <c r="AE1662">
        <f>ROUND(IF(Table1_1[[#This Row],[Total_Purchases]]=0,0,(Table1_1[[#This Row],[Total_Spend]]*(Table1_1[[#This Row],[NumStorePurchases]]/Table1_1[[#This Row],[Total_Purchases]]))),2)</f>
        <v>74.86</v>
      </c>
      <c r="AF1662">
        <f>ROUND(IF(Table1_1[[#This Row],[Total_Purchases]]=0,0,(Table1_1[[#This Row],[Total_Spend]]*(Table1_1[[#This Row],[NumCatalogPurchases]]/Table1_1[[#This Row],[Total_Purchases]]))),2)</f>
        <v>18.71</v>
      </c>
      <c r="AG16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2" s="6">
        <f ca="1">YEAR(TODAY())-B1662</f>
        <v>55</v>
      </c>
      <c r="AI16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62" t="s">
        <v>30</v>
      </c>
    </row>
    <row r="1663" spans="1:36" x14ac:dyDescent="0.3">
      <c r="A1663">
        <v>8341</v>
      </c>
      <c r="B1663">
        <v>1969</v>
      </c>
      <c r="C1663" t="s">
        <v>37</v>
      </c>
      <c r="D1663" t="s">
        <v>33</v>
      </c>
      <c r="E1663">
        <v>30396</v>
      </c>
      <c r="F1663">
        <v>1</v>
      </c>
      <c r="G1663">
        <v>0</v>
      </c>
      <c r="H1663" s="2" t="str">
        <f ca="1">TEXT(Table1_1[[#This Row],[Dt_Customer]],"yyyy-mm-dd")</f>
        <v>2014-04-30</v>
      </c>
      <c r="I1663">
        <v>22</v>
      </c>
      <c r="J1663">
        <v>15</v>
      </c>
      <c r="K1663">
        <v>0</v>
      </c>
      <c r="L1663">
        <v>6</v>
      </c>
      <c r="M1663">
        <v>0</v>
      </c>
      <c r="N1663">
        <v>1</v>
      </c>
      <c r="O1663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663">
        <f>Table1_1[[#This Row],[NumWebPurchases]]+Table1_1[[#This Row],[NumCatalogPurchases]]+Table1_1[[#This Row],[NumStorePurchases]]</f>
        <v>4</v>
      </c>
      <c r="AD1663">
        <f>ROUND(IF(Table1_1[[#This Row],[Total_Purchases]]=0,0,(Table1_1[[#This Row],[Total_Spend]]*(Table1_1[[#This Row],[NumWebPurchases]]/Table1_1[[#This Row],[Total_Purchases]]))),2)</f>
        <v>8.5</v>
      </c>
      <c r="AE1663">
        <f>ROUND(IF(Table1_1[[#This Row],[Total_Purchases]]=0,0,(Table1_1[[#This Row],[Total_Spend]]*(Table1_1[[#This Row],[NumStorePurchases]]/Table1_1[[#This Row],[Total_Purchases]]))),2)</f>
        <v>17</v>
      </c>
      <c r="AF1663">
        <f>ROUND(IF(Table1_1[[#This Row],[Total_Purchases]]=0,0,(Table1_1[[#This Row],[Total_Spend]]*(Table1_1[[#This Row],[NumCatalogPurchases]]/Table1_1[[#This Row],[Total_Purchases]]))),2)</f>
        <v>8.5</v>
      </c>
      <c r="AG16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3" s="6">
        <f ca="1">YEAR(TODAY())-B1663</f>
        <v>57</v>
      </c>
      <c r="AI16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63" t="s">
        <v>30</v>
      </c>
    </row>
    <row r="1664" spans="1:36" x14ac:dyDescent="0.3">
      <c r="A1664">
        <v>8346</v>
      </c>
      <c r="B1664">
        <v>1974</v>
      </c>
      <c r="C1664" t="s">
        <v>28</v>
      </c>
      <c r="D1664" t="s">
        <v>31</v>
      </c>
      <c r="E1664">
        <v>32233</v>
      </c>
      <c r="F1664">
        <v>1</v>
      </c>
      <c r="G1664">
        <v>0</v>
      </c>
      <c r="H1664" s="2" t="str">
        <f ca="1">TEXT(Table1_1[[#This Row],[Dt_Customer]],"yyyy-mm-dd")</f>
        <v>2012-08-19</v>
      </c>
      <c r="I1664">
        <v>26</v>
      </c>
      <c r="J1664">
        <v>138</v>
      </c>
      <c r="K1664">
        <v>15</v>
      </c>
      <c r="L1664">
        <v>35</v>
      </c>
      <c r="M1664">
        <v>25</v>
      </c>
      <c r="N1664">
        <v>11</v>
      </c>
      <c r="O1664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f>Table1_1[[#This Row],[MntWines]]+Table1_1[[#This Row],[MntFruits]]+Table1_1[[#This Row],[MntMeatProducts]]+Table1_1[[#This Row],[MntFishProducts]]+Table1_1[[#This Row],[MntSweetProducts]]+Table1_1[[#This Row],[MntGoldProds]]</f>
        <v>296</v>
      </c>
      <c r="AC1664">
        <f>Table1_1[[#This Row],[NumWebPurchases]]+Table1_1[[#This Row],[NumCatalogPurchases]]+Table1_1[[#This Row],[NumStorePurchases]]</f>
        <v>10</v>
      </c>
      <c r="AD1664">
        <f>ROUND(IF(Table1_1[[#This Row],[Total_Purchases]]=0,0,(Table1_1[[#This Row],[Total_Spend]]*(Table1_1[[#This Row],[NumWebPurchases]]/Table1_1[[#This Row],[Total_Purchases]]))),2)</f>
        <v>177.6</v>
      </c>
      <c r="AE1664">
        <f>ROUND(IF(Table1_1[[#This Row],[Total_Purchases]]=0,0,(Table1_1[[#This Row],[Total_Spend]]*(Table1_1[[#This Row],[NumStorePurchases]]/Table1_1[[#This Row],[Total_Purchases]]))),2)</f>
        <v>59.2</v>
      </c>
      <c r="AF1664">
        <f>ROUND(IF(Table1_1[[#This Row],[Total_Purchases]]=0,0,(Table1_1[[#This Row],[Total_Spend]]*(Table1_1[[#This Row],[NumCatalogPurchases]]/Table1_1[[#This Row],[Total_Purchases]]))),2)</f>
        <v>59.2</v>
      </c>
      <c r="AG166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4" s="6">
        <f ca="1">YEAR(TODAY())-B1664</f>
        <v>52</v>
      </c>
      <c r="AI16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64" t="s">
        <v>30</v>
      </c>
    </row>
    <row r="1665" spans="1:36" x14ac:dyDescent="0.3">
      <c r="A1665">
        <v>8360</v>
      </c>
      <c r="B1665">
        <v>1971</v>
      </c>
      <c r="C1665" t="s">
        <v>38</v>
      </c>
      <c r="D1665" t="s">
        <v>33</v>
      </c>
      <c r="E1665">
        <v>54690</v>
      </c>
      <c r="F1665">
        <v>1</v>
      </c>
      <c r="G1665">
        <v>1</v>
      </c>
      <c r="H1665" s="2" t="str">
        <f ca="1">TEXT(Table1_1[[#This Row],[Dt_Customer]],"yyyy-mm-dd")</f>
        <v>2013-11-07</v>
      </c>
      <c r="I1665">
        <v>76</v>
      </c>
      <c r="J1665">
        <v>111</v>
      </c>
      <c r="K1665">
        <v>16</v>
      </c>
      <c r="L1665">
        <v>37</v>
      </c>
      <c r="M1665">
        <v>7</v>
      </c>
      <c r="N1665">
        <v>9</v>
      </c>
      <c r="O1665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f>Table1_1[[#This Row],[MntWines]]+Table1_1[[#This Row],[MntFruits]]+Table1_1[[#This Row],[MntMeatProducts]]+Table1_1[[#This Row],[MntFishProducts]]+Table1_1[[#This Row],[MntSweetProducts]]+Table1_1[[#This Row],[MntGoldProds]]</f>
        <v>198</v>
      </c>
      <c r="AC1665">
        <f>Table1_1[[#This Row],[NumWebPurchases]]+Table1_1[[#This Row],[NumCatalogPurchases]]+Table1_1[[#This Row],[NumStorePurchases]]</f>
        <v>9</v>
      </c>
      <c r="AD1665">
        <f>ROUND(IF(Table1_1[[#This Row],[Total_Purchases]]=0,0,(Table1_1[[#This Row],[Total_Spend]]*(Table1_1[[#This Row],[NumWebPurchases]]/Table1_1[[#This Row],[Total_Purchases]]))),2)</f>
        <v>66</v>
      </c>
      <c r="AE1665">
        <f>ROUND(IF(Table1_1[[#This Row],[Total_Purchases]]=0,0,(Table1_1[[#This Row],[Total_Spend]]*(Table1_1[[#This Row],[NumStorePurchases]]/Table1_1[[#This Row],[Total_Purchases]]))),2)</f>
        <v>110</v>
      </c>
      <c r="AF1665">
        <f>ROUND(IF(Table1_1[[#This Row],[Total_Purchases]]=0,0,(Table1_1[[#This Row],[Total_Spend]]*(Table1_1[[#This Row],[NumCatalogPurchases]]/Table1_1[[#This Row],[Total_Purchases]]))),2)</f>
        <v>22</v>
      </c>
      <c r="AG16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65" s="6">
        <f ca="1">YEAR(TODAY())-B1665</f>
        <v>55</v>
      </c>
      <c r="AI16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65" t="s">
        <v>30</v>
      </c>
    </row>
    <row r="1666" spans="1:36" x14ac:dyDescent="0.3">
      <c r="A1666">
        <v>8362</v>
      </c>
      <c r="B1666">
        <v>1982</v>
      </c>
      <c r="C1666" t="s">
        <v>37</v>
      </c>
      <c r="D1666" t="s">
        <v>33</v>
      </c>
      <c r="E1666">
        <v>84169</v>
      </c>
      <c r="F1666">
        <v>0</v>
      </c>
      <c r="G1666">
        <v>0</v>
      </c>
      <c r="H1666" s="2" t="str">
        <f ca="1">TEXT(Table1_1[[#This Row],[Dt_Customer]],"yyyy-mm-dd")</f>
        <v>2013-08-07</v>
      </c>
      <c r="I1666">
        <v>9</v>
      </c>
      <c r="J1666">
        <v>1478</v>
      </c>
      <c r="K1666">
        <v>19</v>
      </c>
      <c r="L1666">
        <v>403</v>
      </c>
      <c r="M1666">
        <v>0</v>
      </c>
      <c r="N1666">
        <v>19</v>
      </c>
      <c r="O1666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f>Table1_1[[#This Row],[MntWines]]+Table1_1[[#This Row],[MntFruits]]+Table1_1[[#This Row],[MntMeatProducts]]+Table1_1[[#This Row],[MntFishProducts]]+Table1_1[[#This Row],[MntSweetProducts]]+Table1_1[[#This Row],[MntGoldProds]]</f>
        <v>1919</v>
      </c>
      <c r="AC1666">
        <f>Table1_1[[#This Row],[NumWebPurchases]]+Table1_1[[#This Row],[NumCatalogPurchases]]+Table1_1[[#This Row],[NumStorePurchases]]</f>
        <v>19</v>
      </c>
      <c r="AD1666">
        <f>ROUND(IF(Table1_1[[#This Row],[Total_Purchases]]=0,0,(Table1_1[[#This Row],[Total_Spend]]*(Table1_1[[#This Row],[NumWebPurchases]]/Table1_1[[#This Row],[Total_Purchases]]))),2)</f>
        <v>707</v>
      </c>
      <c r="AE1666">
        <f>ROUND(IF(Table1_1[[#This Row],[Total_Purchases]]=0,0,(Table1_1[[#This Row],[Total_Spend]]*(Table1_1[[#This Row],[NumStorePurchases]]/Table1_1[[#This Row],[Total_Purchases]]))),2)</f>
        <v>606</v>
      </c>
      <c r="AF1666">
        <f>ROUND(IF(Table1_1[[#This Row],[Total_Purchases]]=0,0,(Table1_1[[#This Row],[Total_Spend]]*(Table1_1[[#This Row],[NumCatalogPurchases]]/Table1_1[[#This Row],[Total_Purchases]]))),2)</f>
        <v>606</v>
      </c>
      <c r="AG16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66" s="6">
        <f ca="1">YEAR(TODAY())-B1666</f>
        <v>44</v>
      </c>
      <c r="AI16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66" t="s">
        <v>43</v>
      </c>
    </row>
    <row r="1667" spans="1:36" x14ac:dyDescent="0.3">
      <c r="A1667">
        <v>8369</v>
      </c>
      <c r="B1667">
        <v>1987</v>
      </c>
      <c r="C1667" t="s">
        <v>28</v>
      </c>
      <c r="D1667" t="s">
        <v>35</v>
      </c>
      <c r="E1667">
        <v>18227</v>
      </c>
      <c r="F1667">
        <v>1</v>
      </c>
      <c r="G1667">
        <v>0</v>
      </c>
      <c r="H1667" s="2" t="str">
        <f ca="1">TEXT(Table1_1[[#This Row],[Dt_Customer]],"yyyy-mm-dd")</f>
        <v>2012-11-08</v>
      </c>
      <c r="I1667">
        <v>21</v>
      </c>
      <c r="J1667">
        <v>1</v>
      </c>
      <c r="K1667">
        <v>2</v>
      </c>
      <c r="L1667">
        <v>7</v>
      </c>
      <c r="M1667">
        <v>4</v>
      </c>
      <c r="N1667">
        <v>3</v>
      </c>
      <c r="O1667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1667">
        <f>Table1_1[[#This Row],[NumWebPurchases]]+Table1_1[[#This Row],[NumCatalogPurchases]]+Table1_1[[#This Row],[NumStorePurchases]]</f>
        <v>3</v>
      </c>
      <c r="AD1667">
        <f>ROUND(IF(Table1_1[[#This Row],[Total_Purchases]]=0,0,(Table1_1[[#This Row],[Total_Spend]]*(Table1_1[[#This Row],[NumWebPurchases]]/Table1_1[[#This Row],[Total_Purchases]]))),2)</f>
        <v>0</v>
      </c>
      <c r="AE1667">
        <f>ROUND(IF(Table1_1[[#This Row],[Total_Purchases]]=0,0,(Table1_1[[#This Row],[Total_Spend]]*(Table1_1[[#This Row],[NumStorePurchases]]/Table1_1[[#This Row],[Total_Purchases]]))),2)</f>
        <v>18.670000000000002</v>
      </c>
      <c r="AF1667">
        <f>ROUND(IF(Table1_1[[#This Row],[Total_Purchases]]=0,0,(Table1_1[[#This Row],[Total_Spend]]*(Table1_1[[#This Row],[NumCatalogPurchases]]/Table1_1[[#This Row],[Total_Purchases]]))),2)</f>
        <v>9.33</v>
      </c>
      <c r="AG16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7" s="6">
        <f ca="1">YEAR(TODAY())-B1667</f>
        <v>39</v>
      </c>
      <c r="AI16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667" t="s">
        <v>30</v>
      </c>
    </row>
    <row r="1668" spans="1:36" x14ac:dyDescent="0.3">
      <c r="A1668">
        <v>8370</v>
      </c>
      <c r="B1668">
        <v>1976</v>
      </c>
      <c r="C1668" t="s">
        <v>38</v>
      </c>
      <c r="D1668" t="s">
        <v>35</v>
      </c>
      <c r="E1668">
        <v>75484</v>
      </c>
      <c r="F1668">
        <v>0</v>
      </c>
      <c r="G1668">
        <v>1</v>
      </c>
      <c r="H1668" s="2" t="str">
        <f ca="1">TEXT(Table1_1[[#This Row],[Dt_Customer]],"yyyy-mm-dd")</f>
        <v>2012-08-02</v>
      </c>
      <c r="I1668">
        <v>50</v>
      </c>
      <c r="J1668">
        <v>378</v>
      </c>
      <c r="K1668">
        <v>97</v>
      </c>
      <c r="L1668">
        <v>259</v>
      </c>
      <c r="M1668">
        <v>197</v>
      </c>
      <c r="N1668">
        <v>194</v>
      </c>
      <c r="O1668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f>Table1_1[[#This Row],[MntWines]]+Table1_1[[#This Row],[MntFruits]]+Table1_1[[#This Row],[MntMeatProducts]]+Table1_1[[#This Row],[MntFishProducts]]+Table1_1[[#This Row],[MntSweetProducts]]+Table1_1[[#This Row],[MntGoldProds]]</f>
        <v>1159</v>
      </c>
      <c r="AC1668">
        <f>Table1_1[[#This Row],[NumWebPurchases]]+Table1_1[[#This Row],[NumCatalogPurchases]]+Table1_1[[#This Row],[NumStorePurchases]]</f>
        <v>16</v>
      </c>
      <c r="AD1668">
        <f>ROUND(IF(Table1_1[[#This Row],[Total_Purchases]]=0,0,(Table1_1[[#This Row],[Total_Spend]]*(Table1_1[[#This Row],[NumWebPurchases]]/Table1_1[[#This Row],[Total_Purchases]]))),2)</f>
        <v>507.06</v>
      </c>
      <c r="AE1668">
        <f>ROUND(IF(Table1_1[[#This Row],[Total_Purchases]]=0,0,(Table1_1[[#This Row],[Total_Spend]]*(Table1_1[[#This Row],[NumStorePurchases]]/Table1_1[[#This Row],[Total_Purchases]]))),2)</f>
        <v>434.63</v>
      </c>
      <c r="AF1668">
        <f>ROUND(IF(Table1_1[[#This Row],[Total_Purchases]]=0,0,(Table1_1[[#This Row],[Total_Spend]]*(Table1_1[[#This Row],[NumCatalogPurchases]]/Table1_1[[#This Row],[Total_Purchases]]))),2)</f>
        <v>217.31</v>
      </c>
      <c r="AG16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68" s="6">
        <f ca="1">YEAR(TODAY())-B1668</f>
        <v>50</v>
      </c>
      <c r="AI16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68" t="s">
        <v>32</v>
      </c>
    </row>
    <row r="1669" spans="1:36" x14ac:dyDescent="0.3">
      <c r="A1669">
        <v>8372</v>
      </c>
      <c r="B1669">
        <v>1974</v>
      </c>
      <c r="C1669" t="s">
        <v>28</v>
      </c>
      <c r="D1669" t="s">
        <v>33</v>
      </c>
      <c r="E1669">
        <v>34421</v>
      </c>
      <c r="F1669">
        <v>1</v>
      </c>
      <c r="G1669">
        <v>0</v>
      </c>
      <c r="H1669" s="2" t="str">
        <f ca="1">TEXT(Table1_1[[#This Row],[Dt_Customer]],"yyyy-mm-dd")</f>
        <v>2013-07-01</v>
      </c>
      <c r="I1669">
        <v>81</v>
      </c>
      <c r="J1669">
        <v>3</v>
      </c>
      <c r="K1669">
        <v>3</v>
      </c>
      <c r="L1669">
        <v>7</v>
      </c>
      <c r="M1669">
        <v>6</v>
      </c>
      <c r="N1669">
        <v>2</v>
      </c>
      <c r="O1669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1669">
        <f>Table1_1[[#This Row],[NumWebPurchases]]+Table1_1[[#This Row],[NumCatalogPurchases]]+Table1_1[[#This Row],[NumStorePurchases]]</f>
        <v>3</v>
      </c>
      <c r="AD1669">
        <f>ROUND(IF(Table1_1[[#This Row],[Total_Purchases]]=0,0,(Table1_1[[#This Row],[Total_Spend]]*(Table1_1[[#This Row],[NumWebPurchases]]/Table1_1[[#This Row],[Total_Purchases]]))),2)</f>
        <v>10</v>
      </c>
      <c r="AE1669">
        <f>ROUND(IF(Table1_1[[#This Row],[Total_Purchases]]=0,0,(Table1_1[[#This Row],[Total_Spend]]*(Table1_1[[#This Row],[NumStorePurchases]]/Table1_1[[#This Row],[Total_Purchases]]))),2)</f>
        <v>20</v>
      </c>
      <c r="AF1669">
        <f>ROUND(IF(Table1_1[[#This Row],[Total_Purchases]]=0,0,(Table1_1[[#This Row],[Total_Spend]]*(Table1_1[[#This Row],[NumCatalogPurchases]]/Table1_1[[#This Row],[Total_Purchases]]))),2)</f>
        <v>0</v>
      </c>
      <c r="AG16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69" s="6">
        <f ca="1">YEAR(TODAY())-B1669</f>
        <v>52</v>
      </c>
      <c r="AI16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69" t="s">
        <v>43</v>
      </c>
    </row>
    <row r="1670" spans="1:36" x14ac:dyDescent="0.3">
      <c r="A1670">
        <v>8373</v>
      </c>
      <c r="B1670">
        <v>1979</v>
      </c>
      <c r="C1670" t="s">
        <v>44</v>
      </c>
      <c r="D1670" t="s">
        <v>35</v>
      </c>
      <c r="E1670">
        <v>24594</v>
      </c>
      <c r="F1670">
        <v>1</v>
      </c>
      <c r="G1670">
        <v>0</v>
      </c>
      <c r="H1670" s="2" t="str">
        <f ca="1">TEXT(Table1_1[[#This Row],[Dt_Customer]],"yyyy-mm-dd")</f>
        <v>2013-12-10</v>
      </c>
      <c r="I1670">
        <v>94</v>
      </c>
      <c r="J1670">
        <v>1</v>
      </c>
      <c r="K1670">
        <v>3</v>
      </c>
      <c r="L1670">
        <v>6</v>
      </c>
      <c r="M1670">
        <v>10</v>
      </c>
      <c r="N1670">
        <v>0</v>
      </c>
      <c r="O1670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1670">
        <f>Table1_1[[#This Row],[NumWebPurchases]]+Table1_1[[#This Row],[NumCatalogPurchases]]+Table1_1[[#This Row],[NumStorePurchases]]</f>
        <v>4</v>
      </c>
      <c r="AD1670">
        <f>ROUND(IF(Table1_1[[#This Row],[Total_Purchases]]=0,0,(Table1_1[[#This Row],[Total_Spend]]*(Table1_1[[#This Row],[NumWebPurchases]]/Table1_1[[#This Row],[Total_Purchases]]))),2)</f>
        <v>7.25</v>
      </c>
      <c r="AE1670">
        <f>ROUND(IF(Table1_1[[#This Row],[Total_Purchases]]=0,0,(Table1_1[[#This Row],[Total_Spend]]*(Table1_1[[#This Row],[NumStorePurchases]]/Table1_1[[#This Row],[Total_Purchases]]))),2)</f>
        <v>21.75</v>
      </c>
      <c r="AF1670">
        <f>ROUND(IF(Table1_1[[#This Row],[Total_Purchases]]=0,0,(Table1_1[[#This Row],[Total_Spend]]*(Table1_1[[#This Row],[NumCatalogPurchases]]/Table1_1[[#This Row],[Total_Purchases]]))),2)</f>
        <v>0</v>
      </c>
      <c r="AG16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0" s="6">
        <f ca="1">YEAR(TODAY())-B1670</f>
        <v>47</v>
      </c>
      <c r="AI16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70" t="s">
        <v>32</v>
      </c>
    </row>
    <row r="1671" spans="1:36" x14ac:dyDescent="0.3">
      <c r="A1671">
        <v>8375</v>
      </c>
      <c r="B1671">
        <v>1968</v>
      </c>
      <c r="C1671" t="s">
        <v>37</v>
      </c>
      <c r="D1671" t="s">
        <v>33</v>
      </c>
      <c r="E1671">
        <v>55954</v>
      </c>
      <c r="F1671">
        <v>0</v>
      </c>
      <c r="G1671">
        <v>1</v>
      </c>
      <c r="H1671" s="2" t="str">
        <f ca="1">TEXT(Table1_1[[#This Row],[Dt_Customer]],"yyyy-mm-dd")</f>
        <v>2014-03-03</v>
      </c>
      <c r="I1671">
        <v>63</v>
      </c>
      <c r="J1671">
        <v>447</v>
      </c>
      <c r="K1671">
        <v>0</v>
      </c>
      <c r="L1671">
        <v>28</v>
      </c>
      <c r="M1671">
        <v>0</v>
      </c>
      <c r="N1671">
        <v>0</v>
      </c>
      <c r="O1671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f>Table1_1[[#This Row],[MntWines]]+Table1_1[[#This Row],[MntFruits]]+Table1_1[[#This Row],[MntMeatProducts]]+Table1_1[[#This Row],[MntFishProducts]]+Table1_1[[#This Row],[MntSweetProducts]]+Table1_1[[#This Row],[MntGoldProds]]</f>
        <v>518</v>
      </c>
      <c r="AC1671">
        <f>Table1_1[[#This Row],[NumWebPurchases]]+Table1_1[[#This Row],[NumCatalogPurchases]]+Table1_1[[#This Row],[NumStorePurchases]]</f>
        <v>16</v>
      </c>
      <c r="AD1671">
        <f>ROUND(IF(Table1_1[[#This Row],[Total_Purchases]]=0,0,(Table1_1[[#This Row],[Total_Spend]]*(Table1_1[[#This Row],[NumWebPurchases]]/Table1_1[[#This Row],[Total_Purchases]]))),2)</f>
        <v>259</v>
      </c>
      <c r="AE1671">
        <f>ROUND(IF(Table1_1[[#This Row],[Total_Purchases]]=0,0,(Table1_1[[#This Row],[Total_Spend]]*(Table1_1[[#This Row],[NumStorePurchases]]/Table1_1[[#This Row],[Total_Purchases]]))),2)</f>
        <v>194.25</v>
      </c>
      <c r="AF1671">
        <f>ROUND(IF(Table1_1[[#This Row],[Total_Purchases]]=0,0,(Table1_1[[#This Row],[Total_Spend]]*(Table1_1[[#This Row],[NumCatalogPurchases]]/Table1_1[[#This Row],[Total_Purchases]]))),2)</f>
        <v>64.75</v>
      </c>
      <c r="AG16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71" s="6">
        <f ca="1">YEAR(TODAY())-B1671</f>
        <v>58</v>
      </c>
      <c r="AI16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71" t="s">
        <v>36</v>
      </c>
    </row>
    <row r="1672" spans="1:36" x14ac:dyDescent="0.3">
      <c r="A1672">
        <v>8387</v>
      </c>
      <c r="B1672">
        <v>1957</v>
      </c>
      <c r="C1672" t="s">
        <v>28</v>
      </c>
      <c r="D1672" t="s">
        <v>33</v>
      </c>
      <c r="E1672">
        <v>43140</v>
      </c>
      <c r="F1672">
        <v>0</v>
      </c>
      <c r="G1672">
        <v>1</v>
      </c>
      <c r="H1672" s="2" t="str">
        <f ca="1">TEXT(Table1_1[[#This Row],[Dt_Customer]],"yyyy-mm-dd")</f>
        <v>2013-01-05</v>
      </c>
      <c r="I1672">
        <v>68</v>
      </c>
      <c r="J1672">
        <v>134</v>
      </c>
      <c r="K1672">
        <v>8</v>
      </c>
      <c r="L1672">
        <v>76</v>
      </c>
      <c r="M1672">
        <v>6</v>
      </c>
      <c r="N1672">
        <v>0</v>
      </c>
      <c r="O167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f>Table1_1[[#This Row],[MntWines]]+Table1_1[[#This Row],[MntFruits]]+Table1_1[[#This Row],[MntMeatProducts]]+Table1_1[[#This Row],[MntFishProducts]]+Table1_1[[#This Row],[MntSweetProducts]]+Table1_1[[#This Row],[MntGoldProds]]</f>
        <v>235</v>
      </c>
      <c r="AC1672">
        <f>Table1_1[[#This Row],[NumWebPurchases]]+Table1_1[[#This Row],[NumCatalogPurchases]]+Table1_1[[#This Row],[NumStorePurchases]]</f>
        <v>10</v>
      </c>
      <c r="AD1672">
        <f>ROUND(IF(Table1_1[[#This Row],[Total_Purchases]]=0,0,(Table1_1[[#This Row],[Total_Spend]]*(Table1_1[[#This Row],[NumWebPurchases]]/Table1_1[[#This Row],[Total_Purchases]]))),2)</f>
        <v>94</v>
      </c>
      <c r="AE1672">
        <f>ROUND(IF(Table1_1[[#This Row],[Total_Purchases]]=0,0,(Table1_1[[#This Row],[Total_Spend]]*(Table1_1[[#This Row],[NumStorePurchases]]/Table1_1[[#This Row],[Total_Purchases]]))),2)</f>
        <v>117.5</v>
      </c>
      <c r="AF1672">
        <f>ROUND(IF(Table1_1[[#This Row],[Total_Purchases]]=0,0,(Table1_1[[#This Row],[Total_Spend]]*(Table1_1[[#This Row],[NumCatalogPurchases]]/Table1_1[[#This Row],[Total_Purchases]]))),2)</f>
        <v>23.5</v>
      </c>
      <c r="AG16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2" s="6">
        <f ca="1">YEAR(TODAY())-B1672</f>
        <v>69</v>
      </c>
      <c r="AI16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72" t="s">
        <v>30</v>
      </c>
    </row>
    <row r="1673" spans="1:36" x14ac:dyDescent="0.3">
      <c r="A1673">
        <v>8395</v>
      </c>
      <c r="B1673">
        <v>1961</v>
      </c>
      <c r="C1673" t="s">
        <v>28</v>
      </c>
      <c r="D1673" t="s">
        <v>31</v>
      </c>
      <c r="E1673">
        <v>82014</v>
      </c>
      <c r="F1673">
        <v>0</v>
      </c>
      <c r="G1673">
        <v>0</v>
      </c>
      <c r="H1673" s="2" t="str">
        <f ca="1">TEXT(Table1_1[[#This Row],[Dt_Customer]],"yyyy-mm-dd")</f>
        <v>2012-08-20</v>
      </c>
      <c r="I1673">
        <v>48</v>
      </c>
      <c r="J1673">
        <v>980</v>
      </c>
      <c r="K1673">
        <v>37</v>
      </c>
      <c r="L1673">
        <v>265</v>
      </c>
      <c r="M1673">
        <v>35</v>
      </c>
      <c r="N1673">
        <v>163</v>
      </c>
      <c r="O1673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f>Table1_1[[#This Row],[MntWines]]+Table1_1[[#This Row],[MntFruits]]+Table1_1[[#This Row],[MntMeatProducts]]+Table1_1[[#This Row],[MntFishProducts]]+Table1_1[[#This Row],[MntSweetProducts]]+Table1_1[[#This Row],[MntGoldProds]]</f>
        <v>1511</v>
      </c>
      <c r="AC1673">
        <f>Table1_1[[#This Row],[NumWebPurchases]]+Table1_1[[#This Row],[NumCatalogPurchases]]+Table1_1[[#This Row],[NumStorePurchases]]</f>
        <v>21</v>
      </c>
      <c r="AD1673">
        <f>ROUND(IF(Table1_1[[#This Row],[Total_Purchases]]=0,0,(Table1_1[[#This Row],[Total_Spend]]*(Table1_1[[#This Row],[NumWebPurchases]]/Table1_1[[#This Row],[Total_Purchases]]))),2)</f>
        <v>215.86</v>
      </c>
      <c r="AE1673">
        <f>ROUND(IF(Table1_1[[#This Row],[Total_Purchases]]=0,0,(Table1_1[[#This Row],[Total_Spend]]*(Table1_1[[#This Row],[NumStorePurchases]]/Table1_1[[#This Row],[Total_Purchases]]))),2)</f>
        <v>863.43</v>
      </c>
      <c r="AF1673">
        <f>ROUND(IF(Table1_1[[#This Row],[Total_Purchases]]=0,0,(Table1_1[[#This Row],[Total_Spend]]*(Table1_1[[#This Row],[NumCatalogPurchases]]/Table1_1[[#This Row],[Total_Purchases]]))),2)</f>
        <v>431.71</v>
      </c>
      <c r="AG16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73" s="6">
        <f ca="1">YEAR(TODAY())-B1673</f>
        <v>65</v>
      </c>
      <c r="AI16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73" t="s">
        <v>43</v>
      </c>
    </row>
    <row r="1674" spans="1:36" x14ac:dyDescent="0.3">
      <c r="A1674">
        <v>8397</v>
      </c>
      <c r="B1674">
        <v>1951</v>
      </c>
      <c r="C1674" t="s">
        <v>28</v>
      </c>
      <c r="D1674" t="s">
        <v>33</v>
      </c>
      <c r="E1674">
        <v>44689</v>
      </c>
      <c r="F1674">
        <v>1</v>
      </c>
      <c r="G1674">
        <v>1</v>
      </c>
      <c r="H1674" s="2" t="str">
        <f ca="1">TEXT(Table1_1[[#This Row],[Dt_Customer]],"yyyy-mm-dd")</f>
        <v>2014-01-10</v>
      </c>
      <c r="I1674">
        <v>82</v>
      </c>
      <c r="J1674">
        <v>18</v>
      </c>
      <c r="K1674">
        <v>0</v>
      </c>
      <c r="L1674">
        <v>5</v>
      </c>
      <c r="M1674">
        <v>0</v>
      </c>
      <c r="N1674">
        <v>0</v>
      </c>
      <c r="O1674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1674">
        <f>Table1_1[[#This Row],[NumWebPurchases]]+Table1_1[[#This Row],[NumCatalogPurchases]]+Table1_1[[#This Row],[NumStorePurchases]]</f>
        <v>4</v>
      </c>
      <c r="AD1674">
        <f>ROUND(IF(Table1_1[[#This Row],[Total_Purchases]]=0,0,(Table1_1[[#This Row],[Total_Spend]]*(Table1_1[[#This Row],[NumWebPurchases]]/Table1_1[[#This Row],[Total_Purchases]]))),2)</f>
        <v>8.5</v>
      </c>
      <c r="AE1674">
        <f>ROUND(IF(Table1_1[[#This Row],[Total_Purchases]]=0,0,(Table1_1[[#This Row],[Total_Spend]]*(Table1_1[[#This Row],[NumStorePurchases]]/Table1_1[[#This Row],[Total_Purchases]]))),2)</f>
        <v>17</v>
      </c>
      <c r="AF1674">
        <f>ROUND(IF(Table1_1[[#This Row],[Total_Purchases]]=0,0,(Table1_1[[#This Row],[Total_Spend]]*(Table1_1[[#This Row],[NumCatalogPurchases]]/Table1_1[[#This Row],[Total_Purchases]]))),2)</f>
        <v>8.5</v>
      </c>
      <c r="AG16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4" s="6">
        <f ca="1">YEAR(TODAY())-B1674</f>
        <v>75</v>
      </c>
      <c r="AI16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74" t="s">
        <v>30</v>
      </c>
    </row>
    <row r="1675" spans="1:36" x14ac:dyDescent="0.3">
      <c r="A1675">
        <v>8402</v>
      </c>
      <c r="B1675">
        <v>1953</v>
      </c>
      <c r="C1675" t="s">
        <v>41</v>
      </c>
      <c r="D1675" t="s">
        <v>33</v>
      </c>
      <c r="E1675">
        <v>67087</v>
      </c>
      <c r="F1675">
        <v>0</v>
      </c>
      <c r="G1675">
        <v>1</v>
      </c>
      <c r="H1675" s="2" t="str">
        <f ca="1">TEXT(Table1_1[[#This Row],[Dt_Customer]],"yyyy-mm-dd")</f>
        <v>2013-12-17</v>
      </c>
      <c r="I1675">
        <v>40</v>
      </c>
      <c r="J1675">
        <v>329</v>
      </c>
      <c r="K1675">
        <v>35</v>
      </c>
      <c r="L1675">
        <v>222</v>
      </c>
      <c r="M1675">
        <v>130</v>
      </c>
      <c r="N1675">
        <v>35</v>
      </c>
      <c r="O1675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f>Table1_1[[#This Row],[MntWines]]+Table1_1[[#This Row],[MntFruits]]+Table1_1[[#This Row],[MntMeatProducts]]+Table1_1[[#This Row],[MntFishProducts]]+Table1_1[[#This Row],[MntSweetProducts]]+Table1_1[[#This Row],[MntGoldProds]]</f>
        <v>794</v>
      </c>
      <c r="AC1675">
        <f>Table1_1[[#This Row],[NumWebPurchases]]+Table1_1[[#This Row],[NumCatalogPurchases]]+Table1_1[[#This Row],[NumStorePurchases]]</f>
        <v>20</v>
      </c>
      <c r="AD1675">
        <f>ROUND(IF(Table1_1[[#This Row],[Total_Purchases]]=0,0,(Table1_1[[#This Row],[Total_Spend]]*(Table1_1[[#This Row],[NumWebPurchases]]/Table1_1[[#This Row],[Total_Purchases]]))),2)</f>
        <v>277.89999999999998</v>
      </c>
      <c r="AE1675">
        <f>ROUND(IF(Table1_1[[#This Row],[Total_Purchases]]=0,0,(Table1_1[[#This Row],[Total_Spend]]*(Table1_1[[#This Row],[NumStorePurchases]]/Table1_1[[#This Row],[Total_Purchases]]))),2)</f>
        <v>317.60000000000002</v>
      </c>
      <c r="AF1675">
        <f>ROUND(IF(Table1_1[[#This Row],[Total_Purchases]]=0,0,(Table1_1[[#This Row],[Total_Spend]]*(Table1_1[[#This Row],[NumCatalogPurchases]]/Table1_1[[#This Row],[Total_Purchases]]))),2)</f>
        <v>198.5</v>
      </c>
      <c r="AG16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75" s="6">
        <f ca="1">YEAR(TODAY())-B1675</f>
        <v>73</v>
      </c>
      <c r="AI16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75" t="s">
        <v>36</v>
      </c>
    </row>
    <row r="1676" spans="1:36" x14ac:dyDescent="0.3">
      <c r="A1676">
        <v>8405</v>
      </c>
      <c r="B1676">
        <v>1979</v>
      </c>
      <c r="C1676" t="s">
        <v>28</v>
      </c>
      <c r="D1676" t="s">
        <v>29</v>
      </c>
      <c r="E1676">
        <v>68274</v>
      </c>
      <c r="F1676">
        <v>1</v>
      </c>
      <c r="G1676">
        <v>1</v>
      </c>
      <c r="H1676" s="2" t="str">
        <f ca="1">TEXT(Table1_1[[#This Row],[Dt_Customer]],"yyyy-mm-dd")</f>
        <v>2013-09-30</v>
      </c>
      <c r="I1676">
        <v>83</v>
      </c>
      <c r="J1676">
        <v>135</v>
      </c>
      <c r="K1676">
        <v>25</v>
      </c>
      <c r="L1676">
        <v>51</v>
      </c>
      <c r="M1676">
        <v>23</v>
      </c>
      <c r="N1676">
        <v>25</v>
      </c>
      <c r="O1676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f>Table1_1[[#This Row],[MntWines]]+Table1_1[[#This Row],[MntFruits]]+Table1_1[[#This Row],[MntMeatProducts]]+Table1_1[[#This Row],[MntFishProducts]]+Table1_1[[#This Row],[MntSweetProducts]]+Table1_1[[#This Row],[MntGoldProds]]</f>
        <v>305</v>
      </c>
      <c r="AC1676">
        <f>Table1_1[[#This Row],[NumWebPurchases]]+Table1_1[[#This Row],[NumCatalogPurchases]]+Table1_1[[#This Row],[NumStorePurchases]]</f>
        <v>11</v>
      </c>
      <c r="AD1676">
        <f>ROUND(IF(Table1_1[[#This Row],[Total_Purchases]]=0,0,(Table1_1[[#This Row],[Total_Spend]]*(Table1_1[[#This Row],[NumWebPurchases]]/Table1_1[[#This Row],[Total_Purchases]]))),2)</f>
        <v>110.91</v>
      </c>
      <c r="AE1676">
        <f>ROUND(IF(Table1_1[[#This Row],[Total_Purchases]]=0,0,(Table1_1[[#This Row],[Total_Spend]]*(Table1_1[[#This Row],[NumStorePurchases]]/Table1_1[[#This Row],[Total_Purchases]]))),2)</f>
        <v>138.63999999999999</v>
      </c>
      <c r="AF1676">
        <f>ROUND(IF(Table1_1[[#This Row],[Total_Purchases]]=0,0,(Table1_1[[#This Row],[Total_Spend]]*(Table1_1[[#This Row],[NumCatalogPurchases]]/Table1_1[[#This Row],[Total_Purchases]]))),2)</f>
        <v>55.45</v>
      </c>
      <c r="AG16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76" s="6">
        <f ca="1">YEAR(TODAY())-B1676</f>
        <v>47</v>
      </c>
      <c r="AI16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76" t="s">
        <v>43</v>
      </c>
    </row>
    <row r="1677" spans="1:36" x14ac:dyDescent="0.3">
      <c r="A1677">
        <v>8414</v>
      </c>
      <c r="B1677">
        <v>1962</v>
      </c>
      <c r="C1677" t="s">
        <v>37</v>
      </c>
      <c r="D1677" t="s">
        <v>31</v>
      </c>
      <c r="E1677">
        <v>33419</v>
      </c>
      <c r="F1677">
        <v>0</v>
      </c>
      <c r="G1677">
        <v>1</v>
      </c>
      <c r="H1677" s="2" t="str">
        <f ca="1">TEXT(Table1_1[[#This Row],[Dt_Customer]],"yyyy-mm-dd")</f>
        <v>2013-08-17</v>
      </c>
      <c r="I1677">
        <v>76</v>
      </c>
      <c r="J1677">
        <v>56</v>
      </c>
      <c r="K1677">
        <v>0</v>
      </c>
      <c r="L1677">
        <v>12</v>
      </c>
      <c r="M1677">
        <v>0</v>
      </c>
      <c r="N1677">
        <v>0</v>
      </c>
      <c r="O1677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f>Table1_1[[#This Row],[MntWines]]+Table1_1[[#This Row],[MntFruits]]+Table1_1[[#This Row],[MntMeatProducts]]+Table1_1[[#This Row],[MntFishProducts]]+Table1_1[[#This Row],[MntSweetProducts]]+Table1_1[[#This Row],[MntGoldProds]]</f>
        <v>86</v>
      </c>
      <c r="AC1677">
        <f>Table1_1[[#This Row],[NumWebPurchases]]+Table1_1[[#This Row],[NumCatalogPurchases]]+Table1_1[[#This Row],[NumStorePurchases]]</f>
        <v>6</v>
      </c>
      <c r="AD1677">
        <f>ROUND(IF(Table1_1[[#This Row],[Total_Purchases]]=0,0,(Table1_1[[#This Row],[Total_Spend]]*(Table1_1[[#This Row],[NumWebPurchases]]/Table1_1[[#This Row],[Total_Purchases]]))),2)</f>
        <v>28.67</v>
      </c>
      <c r="AE1677">
        <f>ROUND(IF(Table1_1[[#This Row],[Total_Purchases]]=0,0,(Table1_1[[#This Row],[Total_Spend]]*(Table1_1[[#This Row],[NumStorePurchases]]/Table1_1[[#This Row],[Total_Purchases]]))),2)</f>
        <v>57.33</v>
      </c>
      <c r="AF1677">
        <f>ROUND(IF(Table1_1[[#This Row],[Total_Purchases]]=0,0,(Table1_1[[#This Row],[Total_Spend]]*(Table1_1[[#This Row],[NumCatalogPurchases]]/Table1_1[[#This Row],[Total_Purchases]]))),2)</f>
        <v>0</v>
      </c>
      <c r="AG16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7" s="6">
        <f ca="1">YEAR(TODAY())-B1677</f>
        <v>64</v>
      </c>
      <c r="AI16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77" t="s">
        <v>30</v>
      </c>
    </row>
    <row r="1678" spans="1:36" x14ac:dyDescent="0.3">
      <c r="A1678">
        <v>8416</v>
      </c>
      <c r="B1678">
        <v>1981</v>
      </c>
      <c r="C1678" t="s">
        <v>28</v>
      </c>
      <c r="D1678" t="s">
        <v>33</v>
      </c>
      <c r="E1678">
        <v>29009</v>
      </c>
      <c r="F1678">
        <v>1</v>
      </c>
      <c r="G1678">
        <v>0</v>
      </c>
      <c r="H1678" s="2" t="str">
        <f ca="1">TEXT(Table1_1[[#This Row],[Dt_Customer]],"yyyy-mm-dd")</f>
        <v>2013-11-29</v>
      </c>
      <c r="I1678">
        <v>19</v>
      </c>
      <c r="J1678">
        <v>6</v>
      </c>
      <c r="K1678">
        <v>6</v>
      </c>
      <c r="L1678">
        <v>15</v>
      </c>
      <c r="M1678">
        <v>10</v>
      </c>
      <c r="N1678">
        <v>5</v>
      </c>
      <c r="O1678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1678">
        <f>Table1_1[[#This Row],[NumWebPurchases]]+Table1_1[[#This Row],[NumCatalogPurchases]]+Table1_1[[#This Row],[NumStorePurchases]]</f>
        <v>5</v>
      </c>
      <c r="AD1678">
        <f>ROUND(IF(Table1_1[[#This Row],[Total_Purchases]]=0,0,(Table1_1[[#This Row],[Total_Spend]]*(Table1_1[[#This Row],[NumWebPurchases]]/Table1_1[[#This Row],[Total_Purchases]]))),2)</f>
        <v>17.600000000000001</v>
      </c>
      <c r="AE1678">
        <f>ROUND(IF(Table1_1[[#This Row],[Total_Purchases]]=0,0,(Table1_1[[#This Row],[Total_Spend]]*(Table1_1[[#This Row],[NumStorePurchases]]/Table1_1[[#This Row],[Total_Purchases]]))),2)</f>
        <v>26.4</v>
      </c>
      <c r="AF1678">
        <f>ROUND(IF(Table1_1[[#This Row],[Total_Purchases]]=0,0,(Table1_1[[#This Row],[Total_Spend]]*(Table1_1[[#This Row],[NumCatalogPurchases]]/Table1_1[[#This Row],[Total_Purchases]]))),2)</f>
        <v>0</v>
      </c>
      <c r="AG16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8" s="6">
        <f ca="1">YEAR(TODAY())-B1678</f>
        <v>45</v>
      </c>
      <c r="AI16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78" t="s">
        <v>34</v>
      </c>
    </row>
    <row r="1679" spans="1:36" x14ac:dyDescent="0.3">
      <c r="A1679">
        <v>8418</v>
      </c>
      <c r="B1679">
        <v>1958</v>
      </c>
      <c r="C1679" t="s">
        <v>38</v>
      </c>
      <c r="D1679" t="s">
        <v>31</v>
      </c>
      <c r="E1679">
        <v>38741</v>
      </c>
      <c r="F1679">
        <v>1</v>
      </c>
      <c r="G1679">
        <v>1</v>
      </c>
      <c r="H1679" s="2" t="str">
        <f ca="1">TEXT(Table1_1[[#This Row],[Dt_Customer]],"yyyy-mm-dd")</f>
        <v>2014-03-30</v>
      </c>
      <c r="I1679">
        <v>60</v>
      </c>
      <c r="J1679">
        <v>7</v>
      </c>
      <c r="K1679">
        <v>10</v>
      </c>
      <c r="L1679">
        <v>17</v>
      </c>
      <c r="M1679">
        <v>8</v>
      </c>
      <c r="N1679">
        <v>6</v>
      </c>
      <c r="O1679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1679">
        <f>Table1_1[[#This Row],[NumWebPurchases]]+Table1_1[[#This Row],[NumCatalogPurchases]]+Table1_1[[#This Row],[NumStorePurchases]]</f>
        <v>5</v>
      </c>
      <c r="AD1679">
        <f>ROUND(IF(Table1_1[[#This Row],[Total_Purchases]]=0,0,(Table1_1[[#This Row],[Total_Spend]]*(Table1_1[[#This Row],[NumWebPurchases]]/Table1_1[[#This Row],[Total_Purchases]]))),2)</f>
        <v>24.4</v>
      </c>
      <c r="AE1679">
        <f>ROUND(IF(Table1_1[[#This Row],[Total_Purchases]]=0,0,(Table1_1[[#This Row],[Total_Spend]]*(Table1_1[[#This Row],[NumStorePurchases]]/Table1_1[[#This Row],[Total_Purchases]]))),2)</f>
        <v>36.6</v>
      </c>
      <c r="AF1679">
        <f>ROUND(IF(Table1_1[[#This Row],[Total_Purchases]]=0,0,(Table1_1[[#This Row],[Total_Spend]]*(Table1_1[[#This Row],[NumCatalogPurchases]]/Table1_1[[#This Row],[Total_Purchases]]))),2)</f>
        <v>0</v>
      </c>
      <c r="AG16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79" s="6">
        <f ca="1">YEAR(TODAY())-B1679</f>
        <v>68</v>
      </c>
      <c r="AI16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79" t="s">
        <v>39</v>
      </c>
    </row>
    <row r="1680" spans="1:36" x14ac:dyDescent="0.3">
      <c r="A1680">
        <v>8420</v>
      </c>
      <c r="B1680">
        <v>1970</v>
      </c>
      <c r="C1680" t="s">
        <v>38</v>
      </c>
      <c r="D1680" t="s">
        <v>33</v>
      </c>
      <c r="E1680">
        <v>15315</v>
      </c>
      <c r="F1680">
        <v>0</v>
      </c>
      <c r="G1680">
        <v>0</v>
      </c>
      <c r="H1680" s="2" t="str">
        <f ca="1">TEXT(Table1_1[[#This Row],[Dt_Customer]],"yyyy-mm-dd")</f>
        <v>2013-08-03</v>
      </c>
      <c r="I1680">
        <v>27</v>
      </c>
      <c r="J1680">
        <v>7</v>
      </c>
      <c r="K1680">
        <v>4</v>
      </c>
      <c r="L1680">
        <v>13</v>
      </c>
      <c r="M1680">
        <v>15</v>
      </c>
      <c r="N1680">
        <v>8</v>
      </c>
      <c r="O1680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1680">
        <f>Table1_1[[#This Row],[NumWebPurchases]]+Table1_1[[#This Row],[NumCatalogPurchases]]+Table1_1[[#This Row],[NumStorePurchases]]</f>
        <v>6</v>
      </c>
      <c r="AD1680">
        <f>ROUND(IF(Table1_1[[#This Row],[Total_Purchases]]=0,0,(Table1_1[[#This Row],[Total_Spend]]*(Table1_1[[#This Row],[NumWebPurchases]]/Table1_1[[#This Row],[Total_Purchases]]))),2)</f>
        <v>21.33</v>
      </c>
      <c r="AE1680">
        <f>ROUND(IF(Table1_1[[#This Row],[Total_Purchases]]=0,0,(Table1_1[[#This Row],[Total_Spend]]*(Table1_1[[#This Row],[NumStorePurchases]]/Table1_1[[#This Row],[Total_Purchases]]))),2)</f>
        <v>42.67</v>
      </c>
      <c r="AF1680">
        <f>ROUND(IF(Table1_1[[#This Row],[Total_Purchases]]=0,0,(Table1_1[[#This Row],[Total_Spend]]*(Table1_1[[#This Row],[NumCatalogPurchases]]/Table1_1[[#This Row],[Total_Purchases]]))),2)</f>
        <v>0</v>
      </c>
      <c r="AG16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0" s="6">
        <f ca="1">YEAR(TODAY())-B1680</f>
        <v>56</v>
      </c>
      <c r="AI16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80" t="s">
        <v>30</v>
      </c>
    </row>
    <row r="1681" spans="1:36" x14ac:dyDescent="0.3">
      <c r="A1681">
        <v>8427</v>
      </c>
      <c r="B1681">
        <v>1956</v>
      </c>
      <c r="C1681" t="s">
        <v>41</v>
      </c>
      <c r="D1681" t="s">
        <v>31</v>
      </c>
      <c r="E1681">
        <v>64857</v>
      </c>
      <c r="F1681">
        <v>0</v>
      </c>
      <c r="G1681">
        <v>0</v>
      </c>
      <c r="H1681" s="2" t="str">
        <f ca="1">TEXT(Table1_1[[#This Row],[Dt_Customer]],"yyyy-mm-dd")</f>
        <v>2012-11-23</v>
      </c>
      <c r="I1681">
        <v>78</v>
      </c>
      <c r="J1681">
        <v>556</v>
      </c>
      <c r="K1681">
        <v>14</v>
      </c>
      <c r="L1681">
        <v>717</v>
      </c>
      <c r="M1681">
        <v>210</v>
      </c>
      <c r="N1681">
        <v>0</v>
      </c>
      <c r="O1681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f>Table1_1[[#This Row],[MntWines]]+Table1_1[[#This Row],[MntFruits]]+Table1_1[[#This Row],[MntMeatProducts]]+Table1_1[[#This Row],[MntFishProducts]]+Table1_1[[#This Row],[MntSweetProducts]]+Table1_1[[#This Row],[MntGoldProds]]</f>
        <v>1540</v>
      </c>
      <c r="AC1681">
        <f>Table1_1[[#This Row],[NumWebPurchases]]+Table1_1[[#This Row],[NumCatalogPurchases]]+Table1_1[[#This Row],[NumStorePurchases]]</f>
        <v>22</v>
      </c>
      <c r="AD1681">
        <f>ROUND(IF(Table1_1[[#This Row],[Total_Purchases]]=0,0,(Table1_1[[#This Row],[Total_Spend]]*(Table1_1[[#This Row],[NumWebPurchases]]/Table1_1[[#This Row],[Total_Purchases]]))),2)</f>
        <v>490</v>
      </c>
      <c r="AE1681">
        <f>ROUND(IF(Table1_1[[#This Row],[Total_Purchases]]=0,0,(Table1_1[[#This Row],[Total_Spend]]*(Table1_1[[#This Row],[NumStorePurchases]]/Table1_1[[#This Row],[Total_Purchases]]))),2)</f>
        <v>700</v>
      </c>
      <c r="AF1681">
        <f>ROUND(IF(Table1_1[[#This Row],[Total_Purchases]]=0,0,(Table1_1[[#This Row],[Total_Spend]]*(Table1_1[[#This Row],[NumCatalogPurchases]]/Table1_1[[#This Row],[Total_Purchases]]))),2)</f>
        <v>350</v>
      </c>
      <c r="AG16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81" s="6">
        <f ca="1">YEAR(TODAY())-B1681</f>
        <v>70</v>
      </c>
      <c r="AI16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81" t="s">
        <v>30</v>
      </c>
    </row>
    <row r="1682" spans="1:36" x14ac:dyDescent="0.3">
      <c r="A1682">
        <v>8430</v>
      </c>
      <c r="B1682">
        <v>1957</v>
      </c>
      <c r="C1682" t="s">
        <v>28</v>
      </c>
      <c r="D1682" t="s">
        <v>35</v>
      </c>
      <c r="E1682">
        <v>21994</v>
      </c>
      <c r="F1682">
        <v>0</v>
      </c>
      <c r="G1682">
        <v>1</v>
      </c>
      <c r="H1682" s="2" t="str">
        <f ca="1">TEXT(Table1_1[[#This Row],[Dt_Customer]],"yyyy-mm-dd")</f>
        <v>2012-12-24</v>
      </c>
      <c r="I1682">
        <v>4</v>
      </c>
      <c r="J1682">
        <v>9</v>
      </c>
      <c r="K1682">
        <v>0</v>
      </c>
      <c r="L1682">
        <v>6</v>
      </c>
      <c r="M1682">
        <v>3</v>
      </c>
      <c r="N1682">
        <v>1</v>
      </c>
      <c r="O168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682">
        <f>Table1_1[[#This Row],[NumWebPurchases]]+Table1_1[[#This Row],[NumCatalogPurchases]]+Table1_1[[#This Row],[NumStorePurchases]]</f>
        <v>3</v>
      </c>
      <c r="AD1682">
        <f>ROUND(IF(Table1_1[[#This Row],[Total_Purchases]]=0,0,(Table1_1[[#This Row],[Total_Spend]]*(Table1_1[[#This Row],[NumWebPurchases]]/Table1_1[[#This Row],[Total_Purchases]]))),2)</f>
        <v>0</v>
      </c>
      <c r="AE1682">
        <f>ROUND(IF(Table1_1[[#This Row],[Total_Purchases]]=0,0,(Table1_1[[#This Row],[Total_Spend]]*(Table1_1[[#This Row],[NumStorePurchases]]/Table1_1[[#This Row],[Total_Purchases]]))),2)</f>
        <v>22</v>
      </c>
      <c r="AF1682">
        <f>ROUND(IF(Table1_1[[#This Row],[Total_Purchases]]=0,0,(Table1_1[[#This Row],[Total_Spend]]*(Table1_1[[#This Row],[NumCatalogPurchases]]/Table1_1[[#This Row],[Total_Purchases]]))),2)</f>
        <v>0</v>
      </c>
      <c r="AG16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2" s="6">
        <f ca="1">YEAR(TODAY())-B1682</f>
        <v>69</v>
      </c>
      <c r="AI16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82" t="s">
        <v>36</v>
      </c>
    </row>
    <row r="1683" spans="1:36" x14ac:dyDescent="0.3">
      <c r="A1683">
        <v>8432</v>
      </c>
      <c r="B1683">
        <v>1956</v>
      </c>
      <c r="C1683" t="s">
        <v>28</v>
      </c>
      <c r="D1683" t="s">
        <v>35</v>
      </c>
      <c r="E1683">
        <v>54450</v>
      </c>
      <c r="F1683">
        <v>1</v>
      </c>
      <c r="G1683">
        <v>1</v>
      </c>
      <c r="H1683" s="2" t="str">
        <f ca="1">TEXT(Table1_1[[#This Row],[Dt_Customer]],"yyyy-mm-dd")</f>
        <v>2012-09-14</v>
      </c>
      <c r="I1683">
        <v>0</v>
      </c>
      <c r="J1683">
        <v>454</v>
      </c>
      <c r="K1683">
        <v>0</v>
      </c>
      <c r="L1683">
        <v>171</v>
      </c>
      <c r="M1683">
        <v>8</v>
      </c>
      <c r="N1683">
        <v>19</v>
      </c>
      <c r="O1683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f>Table1_1[[#This Row],[MntWines]]+Table1_1[[#This Row],[MntFruits]]+Table1_1[[#This Row],[MntMeatProducts]]+Table1_1[[#This Row],[MntFishProducts]]+Table1_1[[#This Row],[MntSweetProducts]]+Table1_1[[#This Row],[MntGoldProds]]</f>
        <v>684</v>
      </c>
      <c r="AC1683">
        <f>Table1_1[[#This Row],[NumWebPurchases]]+Table1_1[[#This Row],[NumCatalogPurchases]]+Table1_1[[#This Row],[NumStorePurchases]]</f>
        <v>19</v>
      </c>
      <c r="AD1683">
        <f>ROUND(IF(Table1_1[[#This Row],[Total_Purchases]]=0,0,(Table1_1[[#This Row],[Total_Spend]]*(Table1_1[[#This Row],[NumWebPurchases]]/Table1_1[[#This Row],[Total_Purchases]]))),2)</f>
        <v>324</v>
      </c>
      <c r="AE1683">
        <f>ROUND(IF(Table1_1[[#This Row],[Total_Purchases]]=0,0,(Table1_1[[#This Row],[Total_Spend]]*(Table1_1[[#This Row],[NumStorePurchases]]/Table1_1[[#This Row],[Total_Purchases]]))),2)</f>
        <v>288</v>
      </c>
      <c r="AF1683">
        <f>ROUND(IF(Table1_1[[#This Row],[Total_Purchases]]=0,0,(Table1_1[[#This Row],[Total_Spend]]*(Table1_1[[#This Row],[NumCatalogPurchases]]/Table1_1[[#This Row],[Total_Purchases]]))),2)</f>
        <v>72</v>
      </c>
      <c r="AG16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83" s="6">
        <f ca="1">YEAR(TODAY())-B1683</f>
        <v>70</v>
      </c>
      <c r="AI16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83" t="s">
        <v>30</v>
      </c>
    </row>
    <row r="1684" spans="1:36" x14ac:dyDescent="0.3">
      <c r="A1684">
        <v>8439</v>
      </c>
      <c r="B1684">
        <v>1964</v>
      </c>
      <c r="C1684" t="s">
        <v>28</v>
      </c>
      <c r="D1684" t="s">
        <v>35</v>
      </c>
      <c r="E1684">
        <v>63404</v>
      </c>
      <c r="F1684">
        <v>0</v>
      </c>
      <c r="G1684">
        <v>2</v>
      </c>
      <c r="H1684" s="2" t="str">
        <f ca="1">TEXT(Table1_1[[#This Row],[Dt_Customer]],"yyyy-mm-dd")</f>
        <v>2014-06-06</v>
      </c>
      <c r="I1684">
        <v>97</v>
      </c>
      <c r="J1684">
        <v>734</v>
      </c>
      <c r="K1684">
        <v>26</v>
      </c>
      <c r="L1684">
        <v>70</v>
      </c>
      <c r="M1684">
        <v>11</v>
      </c>
      <c r="N1684">
        <v>44</v>
      </c>
      <c r="O1684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f>Table1_1[[#This Row],[MntWines]]+Table1_1[[#This Row],[MntFruits]]+Table1_1[[#This Row],[MntMeatProducts]]+Table1_1[[#This Row],[MntFishProducts]]+Table1_1[[#This Row],[MntSweetProducts]]+Table1_1[[#This Row],[MntGoldProds]]</f>
        <v>902</v>
      </c>
      <c r="AC1684">
        <f>Table1_1[[#This Row],[NumWebPurchases]]+Table1_1[[#This Row],[NumCatalogPurchases]]+Table1_1[[#This Row],[NumStorePurchases]]</f>
        <v>13</v>
      </c>
      <c r="AD1684">
        <f>ROUND(IF(Table1_1[[#This Row],[Total_Purchases]]=0,0,(Table1_1[[#This Row],[Total_Spend]]*(Table1_1[[#This Row],[NumWebPurchases]]/Table1_1[[#This Row],[Total_Purchases]]))),2)</f>
        <v>416.31</v>
      </c>
      <c r="AE1684">
        <f>ROUND(IF(Table1_1[[#This Row],[Total_Purchases]]=0,0,(Table1_1[[#This Row],[Total_Spend]]*(Table1_1[[#This Row],[NumStorePurchases]]/Table1_1[[#This Row],[Total_Purchases]]))),2)</f>
        <v>277.54000000000002</v>
      </c>
      <c r="AF1684">
        <f>ROUND(IF(Table1_1[[#This Row],[Total_Purchases]]=0,0,(Table1_1[[#This Row],[Total_Spend]]*(Table1_1[[#This Row],[NumCatalogPurchases]]/Table1_1[[#This Row],[Total_Purchases]]))),2)</f>
        <v>208.15</v>
      </c>
      <c r="AG16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84" s="6">
        <f ca="1">YEAR(TODAY())-B1684</f>
        <v>62</v>
      </c>
      <c r="AI16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84" t="s">
        <v>30</v>
      </c>
    </row>
    <row r="1685" spans="1:36" x14ac:dyDescent="0.3">
      <c r="A1685">
        <v>8442</v>
      </c>
      <c r="B1685">
        <v>1985</v>
      </c>
      <c r="C1685" t="s">
        <v>41</v>
      </c>
      <c r="D1685" t="s">
        <v>33</v>
      </c>
      <c r="E1685">
        <v>19510</v>
      </c>
      <c r="F1685">
        <v>2</v>
      </c>
      <c r="G1685">
        <v>0</v>
      </c>
      <c r="H1685" s="2" t="str">
        <f ca="1">TEXT(Table1_1[[#This Row],[Dt_Customer]],"yyyy-mm-dd")</f>
        <v>2013-09-04</v>
      </c>
      <c r="I1685">
        <v>63</v>
      </c>
      <c r="J1685">
        <v>9</v>
      </c>
      <c r="K1685">
        <v>0</v>
      </c>
      <c r="L1685">
        <v>7</v>
      </c>
      <c r="M1685">
        <v>3</v>
      </c>
      <c r="N1685">
        <v>4</v>
      </c>
      <c r="O1685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1685">
        <f>Table1_1[[#This Row],[NumWebPurchases]]+Table1_1[[#This Row],[NumCatalogPurchases]]+Table1_1[[#This Row],[NumStorePurchases]]</f>
        <v>4</v>
      </c>
      <c r="AD1685">
        <f>ROUND(IF(Table1_1[[#This Row],[Total_Purchases]]=0,0,(Table1_1[[#This Row],[Total_Spend]]*(Table1_1[[#This Row],[NumWebPurchases]]/Table1_1[[#This Row],[Total_Purchases]]))),2)</f>
        <v>7.5</v>
      </c>
      <c r="AE1685">
        <f>ROUND(IF(Table1_1[[#This Row],[Total_Purchases]]=0,0,(Table1_1[[#This Row],[Total_Spend]]*(Table1_1[[#This Row],[NumStorePurchases]]/Table1_1[[#This Row],[Total_Purchases]]))),2)</f>
        <v>22.5</v>
      </c>
      <c r="AF1685">
        <f>ROUND(IF(Table1_1[[#This Row],[Total_Purchases]]=0,0,(Table1_1[[#This Row],[Total_Spend]]*(Table1_1[[#This Row],[NumCatalogPurchases]]/Table1_1[[#This Row],[Total_Purchases]]))),2)</f>
        <v>0</v>
      </c>
      <c r="AG16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5" s="6">
        <f ca="1">YEAR(TODAY())-B1685</f>
        <v>41</v>
      </c>
      <c r="AI16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85" t="s">
        <v>32</v>
      </c>
    </row>
    <row r="1686" spans="1:36" x14ac:dyDescent="0.3">
      <c r="A1686">
        <v>8443</v>
      </c>
      <c r="B1686">
        <v>1972</v>
      </c>
      <c r="C1686" t="s">
        <v>28</v>
      </c>
      <c r="D1686" t="s">
        <v>31</v>
      </c>
      <c r="E1686">
        <v>24762</v>
      </c>
      <c r="F1686">
        <v>1</v>
      </c>
      <c r="G1686">
        <v>0</v>
      </c>
      <c r="H1686" s="2" t="str">
        <f ca="1">TEXT(Table1_1[[#This Row],[Dt_Customer]],"yyyy-mm-dd")</f>
        <v>2014-02-10</v>
      </c>
      <c r="I1686">
        <v>16</v>
      </c>
      <c r="J1686">
        <v>6</v>
      </c>
      <c r="K1686">
        <v>10</v>
      </c>
      <c r="L1686">
        <v>12</v>
      </c>
      <c r="M1686">
        <v>3</v>
      </c>
      <c r="N1686">
        <v>15</v>
      </c>
      <c r="O1686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f>Table1_1[[#This Row],[MntWines]]+Table1_1[[#This Row],[MntFruits]]+Table1_1[[#This Row],[MntMeatProducts]]+Table1_1[[#This Row],[MntFishProducts]]+Table1_1[[#This Row],[MntSweetProducts]]+Table1_1[[#This Row],[MntGoldProds]]</f>
        <v>86</v>
      </c>
      <c r="AC1686">
        <f>Table1_1[[#This Row],[NumWebPurchases]]+Table1_1[[#This Row],[NumCatalogPurchases]]+Table1_1[[#This Row],[NumStorePurchases]]</f>
        <v>6</v>
      </c>
      <c r="AD1686">
        <f>ROUND(IF(Table1_1[[#This Row],[Total_Purchases]]=0,0,(Table1_1[[#This Row],[Total_Spend]]*(Table1_1[[#This Row],[NumWebPurchases]]/Table1_1[[#This Row],[Total_Purchases]]))),2)</f>
        <v>43</v>
      </c>
      <c r="AE1686">
        <f>ROUND(IF(Table1_1[[#This Row],[Total_Purchases]]=0,0,(Table1_1[[#This Row],[Total_Spend]]*(Table1_1[[#This Row],[NumStorePurchases]]/Table1_1[[#This Row],[Total_Purchases]]))),2)</f>
        <v>28.67</v>
      </c>
      <c r="AF1686">
        <f>ROUND(IF(Table1_1[[#This Row],[Total_Purchases]]=0,0,(Table1_1[[#This Row],[Total_Spend]]*(Table1_1[[#This Row],[NumCatalogPurchases]]/Table1_1[[#This Row],[Total_Purchases]]))),2)</f>
        <v>14.33</v>
      </c>
      <c r="AG16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6" s="6">
        <f ca="1">YEAR(TODAY())-B1686</f>
        <v>54</v>
      </c>
      <c r="AI16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86" t="s">
        <v>43</v>
      </c>
    </row>
    <row r="1687" spans="1:36" x14ac:dyDescent="0.3">
      <c r="A1687">
        <v>8461</v>
      </c>
      <c r="B1687">
        <v>1962</v>
      </c>
      <c r="C1687" t="s">
        <v>28</v>
      </c>
      <c r="D1687" t="s">
        <v>29</v>
      </c>
      <c r="E1687">
        <v>46102</v>
      </c>
      <c r="F1687">
        <v>2</v>
      </c>
      <c r="G1687">
        <v>1</v>
      </c>
      <c r="H1687" s="2" t="str">
        <f ca="1">TEXT(Table1_1[[#This Row],[Dt_Customer]],"yyyy-mm-dd")</f>
        <v>2014-03-10</v>
      </c>
      <c r="I1687">
        <v>3</v>
      </c>
      <c r="J1687">
        <v>14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687">
        <f>Table1_1[[#This Row],[NumWebPurchases]]+Table1_1[[#This Row],[NumCatalogPurchases]]+Table1_1[[#This Row],[NumStorePurchases]]</f>
        <v>3</v>
      </c>
      <c r="AD1687">
        <f>ROUND(IF(Table1_1[[#This Row],[Total_Purchases]]=0,0,(Table1_1[[#This Row],[Total_Spend]]*(Table1_1[[#This Row],[NumWebPurchases]]/Table1_1[[#This Row],[Total_Purchases]]))),2)</f>
        <v>5.33</v>
      </c>
      <c r="AE1687">
        <f>ROUND(IF(Table1_1[[#This Row],[Total_Purchases]]=0,0,(Table1_1[[#This Row],[Total_Spend]]*(Table1_1[[#This Row],[NumStorePurchases]]/Table1_1[[#This Row],[Total_Purchases]]))),2)</f>
        <v>10.67</v>
      </c>
      <c r="AF1687">
        <f>ROUND(IF(Table1_1[[#This Row],[Total_Purchases]]=0,0,(Table1_1[[#This Row],[Total_Spend]]*(Table1_1[[#This Row],[NumCatalogPurchases]]/Table1_1[[#This Row],[Total_Purchases]]))),2)</f>
        <v>0</v>
      </c>
      <c r="AG168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7" s="6">
        <f ca="1">YEAR(TODAY())-B1687</f>
        <v>64</v>
      </c>
      <c r="AI16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87" t="s">
        <v>30</v>
      </c>
    </row>
    <row r="1688" spans="1:36" x14ac:dyDescent="0.3">
      <c r="A1688">
        <v>8462</v>
      </c>
      <c r="B1688">
        <v>1978</v>
      </c>
      <c r="C1688" t="s">
        <v>44</v>
      </c>
      <c r="D1688" t="s">
        <v>35</v>
      </c>
      <c r="E1688">
        <v>24882</v>
      </c>
      <c r="F1688">
        <v>1</v>
      </c>
      <c r="G1688">
        <v>0</v>
      </c>
      <c r="H1688" s="2" t="str">
        <f ca="1">TEXT(Table1_1[[#This Row],[Dt_Customer]],"yyyy-mm-dd")</f>
        <v>2012-09-09</v>
      </c>
      <c r="I1688">
        <v>52</v>
      </c>
      <c r="J1688">
        <v>1</v>
      </c>
      <c r="K1688">
        <v>4</v>
      </c>
      <c r="L1688">
        <v>10</v>
      </c>
      <c r="M1688">
        <v>29</v>
      </c>
      <c r="N1688">
        <v>0</v>
      </c>
      <c r="O1688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f>Table1_1[[#This Row],[MntWines]]+Table1_1[[#This Row],[MntFruits]]+Table1_1[[#This Row],[MntMeatProducts]]+Table1_1[[#This Row],[MntFishProducts]]+Table1_1[[#This Row],[MntSweetProducts]]+Table1_1[[#This Row],[MntGoldProds]]</f>
        <v>80</v>
      </c>
      <c r="AC1688">
        <f>Table1_1[[#This Row],[NumWebPurchases]]+Table1_1[[#This Row],[NumCatalogPurchases]]+Table1_1[[#This Row],[NumStorePurchases]]</f>
        <v>4</v>
      </c>
      <c r="AD1688">
        <f>ROUND(IF(Table1_1[[#This Row],[Total_Purchases]]=0,0,(Table1_1[[#This Row],[Total_Spend]]*(Table1_1[[#This Row],[NumWebPurchases]]/Table1_1[[#This Row],[Total_Purchases]]))),2)</f>
        <v>20</v>
      </c>
      <c r="AE1688">
        <f>ROUND(IF(Table1_1[[#This Row],[Total_Purchases]]=0,0,(Table1_1[[#This Row],[Total_Spend]]*(Table1_1[[#This Row],[NumStorePurchases]]/Table1_1[[#This Row],[Total_Purchases]]))),2)</f>
        <v>40</v>
      </c>
      <c r="AF1688">
        <f>ROUND(IF(Table1_1[[#This Row],[Total_Purchases]]=0,0,(Table1_1[[#This Row],[Total_Spend]]*(Table1_1[[#This Row],[NumCatalogPurchases]]/Table1_1[[#This Row],[Total_Purchases]]))),2)</f>
        <v>20</v>
      </c>
      <c r="AG16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88" s="6">
        <f ca="1">YEAR(TODAY())-B1688</f>
        <v>48</v>
      </c>
      <c r="AI16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88" t="s">
        <v>30</v>
      </c>
    </row>
    <row r="1689" spans="1:36" x14ac:dyDescent="0.3">
      <c r="A1689">
        <v>8475</v>
      </c>
      <c r="B1689">
        <v>1973</v>
      </c>
      <c r="C1689" t="s">
        <v>37</v>
      </c>
      <c r="D1689" t="s">
        <v>33</v>
      </c>
      <c r="E1689">
        <v>157243</v>
      </c>
      <c r="F1689">
        <v>0</v>
      </c>
      <c r="G1689">
        <v>1</v>
      </c>
      <c r="H1689" s="2" t="str">
        <f ca="1">TEXT(Table1_1[[#This Row],[Dt_Customer]],"yyyy-mm-dd")</f>
        <v>2014-03-01</v>
      </c>
      <c r="I1689">
        <v>98</v>
      </c>
      <c r="J1689">
        <v>20</v>
      </c>
      <c r="K1689">
        <v>2</v>
      </c>
      <c r="L1689">
        <v>1582</v>
      </c>
      <c r="M1689">
        <v>1</v>
      </c>
      <c r="N1689">
        <v>2</v>
      </c>
      <c r="O1689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f>Table1_1[[#This Row],[MntWines]]+Table1_1[[#This Row],[MntFruits]]+Table1_1[[#This Row],[MntMeatProducts]]+Table1_1[[#This Row],[MntFishProducts]]+Table1_1[[#This Row],[MntSweetProducts]]+Table1_1[[#This Row],[MntGoldProds]]</f>
        <v>1608</v>
      </c>
      <c r="AC1689">
        <f>Table1_1[[#This Row],[NumWebPurchases]]+Table1_1[[#This Row],[NumCatalogPurchases]]+Table1_1[[#This Row],[NumStorePurchases]]</f>
        <v>22</v>
      </c>
      <c r="AD1689">
        <f>ROUND(IF(Table1_1[[#This Row],[Total_Purchases]]=0,0,(Table1_1[[#This Row],[Total_Spend]]*(Table1_1[[#This Row],[NumWebPurchases]]/Table1_1[[#This Row],[Total_Purchases]]))),2)</f>
        <v>0</v>
      </c>
      <c r="AE1689">
        <f>ROUND(IF(Table1_1[[#This Row],[Total_Purchases]]=0,0,(Table1_1[[#This Row],[Total_Spend]]*(Table1_1[[#This Row],[NumStorePurchases]]/Table1_1[[#This Row],[Total_Purchases]]))),2)</f>
        <v>0</v>
      </c>
      <c r="AF1689">
        <f>ROUND(IF(Table1_1[[#This Row],[Total_Purchases]]=0,0,(Table1_1[[#This Row],[Total_Spend]]*(Table1_1[[#This Row],[NumCatalogPurchases]]/Table1_1[[#This Row],[Total_Purchases]]))),2)</f>
        <v>1608</v>
      </c>
      <c r="AG1689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1689" s="6">
        <f ca="1">YEAR(TODAY())-B1689</f>
        <v>53</v>
      </c>
      <c r="AI16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89" t="s">
        <v>40</v>
      </c>
    </row>
    <row r="1690" spans="1:36" x14ac:dyDescent="0.3">
      <c r="A1690">
        <v>8477</v>
      </c>
      <c r="B1690">
        <v>1956</v>
      </c>
      <c r="C1690" t="s">
        <v>28</v>
      </c>
      <c r="D1690" t="s">
        <v>29</v>
      </c>
      <c r="E1690">
        <v>26150</v>
      </c>
      <c r="F1690">
        <v>2</v>
      </c>
      <c r="G1690">
        <v>1</v>
      </c>
      <c r="H1690" s="2" t="str">
        <f ca="1">TEXT(Table1_1[[#This Row],[Dt_Customer]],"yyyy-mm-dd")</f>
        <v>2013-03-11</v>
      </c>
      <c r="I1690">
        <v>61</v>
      </c>
      <c r="J1690">
        <v>5</v>
      </c>
      <c r="K1690">
        <v>1</v>
      </c>
      <c r="L1690">
        <v>13</v>
      </c>
      <c r="M1690">
        <v>3</v>
      </c>
      <c r="N1690">
        <v>5</v>
      </c>
      <c r="O1690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1690">
        <f>Table1_1[[#This Row],[NumWebPurchases]]+Table1_1[[#This Row],[NumCatalogPurchases]]+Table1_1[[#This Row],[NumStorePurchases]]</f>
        <v>4</v>
      </c>
      <c r="AD1690">
        <f>ROUND(IF(Table1_1[[#This Row],[Total_Purchases]]=0,0,(Table1_1[[#This Row],[Total_Spend]]*(Table1_1[[#This Row],[NumWebPurchases]]/Table1_1[[#This Row],[Total_Purchases]]))),2)</f>
        <v>7</v>
      </c>
      <c r="AE1690">
        <f>ROUND(IF(Table1_1[[#This Row],[Total_Purchases]]=0,0,(Table1_1[[#This Row],[Total_Spend]]*(Table1_1[[#This Row],[NumStorePurchases]]/Table1_1[[#This Row],[Total_Purchases]]))),2)</f>
        <v>21</v>
      </c>
      <c r="AF1690">
        <f>ROUND(IF(Table1_1[[#This Row],[Total_Purchases]]=0,0,(Table1_1[[#This Row],[Total_Spend]]*(Table1_1[[#This Row],[NumCatalogPurchases]]/Table1_1[[#This Row],[Total_Purchases]]))),2)</f>
        <v>0</v>
      </c>
      <c r="AG169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90" s="6">
        <f ca="1">YEAR(TODAY())-B1690</f>
        <v>70</v>
      </c>
      <c r="AI16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90" t="s">
        <v>30</v>
      </c>
    </row>
    <row r="1691" spans="1:36" x14ac:dyDescent="0.3">
      <c r="A1691">
        <v>8486</v>
      </c>
      <c r="B1691">
        <v>1971</v>
      </c>
      <c r="C1691" t="s">
        <v>41</v>
      </c>
      <c r="D1691" t="s">
        <v>35</v>
      </c>
      <c r="E1691">
        <v>30538</v>
      </c>
      <c r="F1691">
        <v>1</v>
      </c>
      <c r="G1691">
        <v>0</v>
      </c>
      <c r="H1691" s="2" t="str">
        <f ca="1">TEXT(Table1_1[[#This Row],[Dt_Customer]],"yyyy-mm-dd")</f>
        <v>2012-10-01</v>
      </c>
      <c r="I1691">
        <v>27</v>
      </c>
      <c r="J1691">
        <v>284</v>
      </c>
      <c r="K1691">
        <v>0</v>
      </c>
      <c r="L1691">
        <v>52</v>
      </c>
      <c r="M1691">
        <v>8</v>
      </c>
      <c r="N1691">
        <v>3</v>
      </c>
      <c r="O1691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f>Table1_1[[#This Row],[MntWines]]+Table1_1[[#This Row],[MntFruits]]+Table1_1[[#This Row],[MntMeatProducts]]+Table1_1[[#This Row],[MntFishProducts]]+Table1_1[[#This Row],[MntSweetProducts]]+Table1_1[[#This Row],[MntGoldProds]]</f>
        <v>367</v>
      </c>
      <c r="AC1691">
        <f>Table1_1[[#This Row],[NumWebPurchases]]+Table1_1[[#This Row],[NumCatalogPurchases]]+Table1_1[[#This Row],[NumStorePurchases]]</f>
        <v>13</v>
      </c>
      <c r="AD1691">
        <f>ROUND(IF(Table1_1[[#This Row],[Total_Purchases]]=0,0,(Table1_1[[#This Row],[Total_Spend]]*(Table1_1[[#This Row],[NumWebPurchases]]/Table1_1[[#This Row],[Total_Purchases]]))),2)</f>
        <v>254.08</v>
      </c>
      <c r="AE1691">
        <f>ROUND(IF(Table1_1[[#This Row],[Total_Purchases]]=0,0,(Table1_1[[#This Row],[Total_Spend]]*(Table1_1[[#This Row],[NumStorePurchases]]/Table1_1[[#This Row],[Total_Purchases]]))),2)</f>
        <v>112.92</v>
      </c>
      <c r="AF1691">
        <f>ROUND(IF(Table1_1[[#This Row],[Total_Purchases]]=0,0,(Table1_1[[#This Row],[Total_Spend]]*(Table1_1[[#This Row],[NumCatalogPurchases]]/Table1_1[[#This Row],[Total_Purchases]]))),2)</f>
        <v>0</v>
      </c>
      <c r="AG16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91" s="6">
        <f ca="1">YEAR(TODAY())-B1691</f>
        <v>55</v>
      </c>
      <c r="AI16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91" t="s">
        <v>30</v>
      </c>
    </row>
    <row r="1692" spans="1:36" x14ac:dyDescent="0.3">
      <c r="A1692">
        <v>8492</v>
      </c>
      <c r="B1692">
        <v>1978</v>
      </c>
      <c r="C1692" t="s">
        <v>28</v>
      </c>
      <c r="D1692" t="s">
        <v>35</v>
      </c>
      <c r="E1692">
        <v>75437</v>
      </c>
      <c r="F1692">
        <v>0</v>
      </c>
      <c r="G1692">
        <v>0</v>
      </c>
      <c r="H1692" s="2" t="str">
        <f ca="1">TEXT(Table1_1[[#This Row],[Dt_Customer]],"yyyy-mm-dd")</f>
        <v>2013-11-09</v>
      </c>
      <c r="I1692">
        <v>25</v>
      </c>
      <c r="J1692">
        <v>795</v>
      </c>
      <c r="K1692">
        <v>0</v>
      </c>
      <c r="L1692">
        <v>545</v>
      </c>
      <c r="M1692">
        <v>95</v>
      </c>
      <c r="N1692">
        <v>58</v>
      </c>
      <c r="O169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f>Table1_1[[#This Row],[MntWines]]+Table1_1[[#This Row],[MntFruits]]+Table1_1[[#This Row],[MntMeatProducts]]+Table1_1[[#This Row],[MntFishProducts]]+Table1_1[[#This Row],[MntSweetProducts]]+Table1_1[[#This Row],[MntGoldProds]]</f>
        <v>1493</v>
      </c>
      <c r="AC1692">
        <f>Table1_1[[#This Row],[NumWebPurchases]]+Table1_1[[#This Row],[NumCatalogPurchases]]+Table1_1[[#This Row],[NumStorePurchases]]</f>
        <v>22</v>
      </c>
      <c r="AD1692">
        <f>ROUND(IF(Table1_1[[#This Row],[Total_Purchases]]=0,0,(Table1_1[[#This Row],[Total_Spend]]*(Table1_1[[#This Row],[NumWebPurchases]]/Table1_1[[#This Row],[Total_Purchases]]))),2)</f>
        <v>542.91</v>
      </c>
      <c r="AE1692">
        <f>ROUND(IF(Table1_1[[#This Row],[Total_Purchases]]=0,0,(Table1_1[[#This Row],[Total_Spend]]*(Table1_1[[#This Row],[NumStorePurchases]]/Table1_1[[#This Row],[Total_Purchases]]))),2)</f>
        <v>678.64</v>
      </c>
      <c r="AF1692">
        <f>ROUND(IF(Table1_1[[#This Row],[Total_Purchases]]=0,0,(Table1_1[[#This Row],[Total_Spend]]*(Table1_1[[#This Row],[NumCatalogPurchases]]/Table1_1[[#This Row],[Total_Purchases]]))),2)</f>
        <v>271.45</v>
      </c>
      <c r="AG16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92" s="6">
        <f ca="1">YEAR(TODAY())-B1692</f>
        <v>48</v>
      </c>
      <c r="AI16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92" t="s">
        <v>30</v>
      </c>
    </row>
    <row r="1693" spans="1:36" x14ac:dyDescent="0.3">
      <c r="A1693">
        <v>8504</v>
      </c>
      <c r="B1693">
        <v>1973</v>
      </c>
      <c r="C1693" t="s">
        <v>28</v>
      </c>
      <c r="D1693" t="s">
        <v>33</v>
      </c>
      <c r="E1693">
        <v>79593</v>
      </c>
      <c r="F1693">
        <v>0</v>
      </c>
      <c r="G1693">
        <v>0</v>
      </c>
      <c r="H1693" s="2" t="str">
        <f ca="1">TEXT(Table1_1[[#This Row],[Dt_Customer]],"yyyy-mm-dd")</f>
        <v>2014-05-12</v>
      </c>
      <c r="I1693">
        <v>70</v>
      </c>
      <c r="J1693">
        <v>350</v>
      </c>
      <c r="K1693">
        <v>60</v>
      </c>
      <c r="L1693">
        <v>568</v>
      </c>
      <c r="M1693">
        <v>110</v>
      </c>
      <c r="N1693">
        <v>133</v>
      </c>
      <c r="O1693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f>Table1_1[[#This Row],[MntWines]]+Table1_1[[#This Row],[MntFruits]]+Table1_1[[#This Row],[MntMeatProducts]]+Table1_1[[#This Row],[MntFishProducts]]+Table1_1[[#This Row],[MntSweetProducts]]+Table1_1[[#This Row],[MntGoldProds]]</f>
        <v>1366</v>
      </c>
      <c r="AC1693">
        <f>Table1_1[[#This Row],[NumWebPurchases]]+Table1_1[[#This Row],[NumCatalogPurchases]]+Table1_1[[#This Row],[NumStorePurchases]]</f>
        <v>18</v>
      </c>
      <c r="AD1693">
        <f>ROUND(IF(Table1_1[[#This Row],[Total_Purchases]]=0,0,(Table1_1[[#This Row],[Total_Spend]]*(Table1_1[[#This Row],[NumWebPurchases]]/Table1_1[[#This Row],[Total_Purchases]]))),2)</f>
        <v>379.44</v>
      </c>
      <c r="AE1693">
        <f>ROUND(IF(Table1_1[[#This Row],[Total_Purchases]]=0,0,(Table1_1[[#This Row],[Total_Spend]]*(Table1_1[[#This Row],[NumStorePurchases]]/Table1_1[[#This Row],[Total_Purchases]]))),2)</f>
        <v>531.22</v>
      </c>
      <c r="AF1693">
        <f>ROUND(IF(Table1_1[[#This Row],[Total_Purchases]]=0,0,(Table1_1[[#This Row],[Total_Spend]]*(Table1_1[[#This Row],[NumCatalogPurchases]]/Table1_1[[#This Row],[Total_Purchases]]))),2)</f>
        <v>455.33</v>
      </c>
      <c r="AG16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93" s="6">
        <f ca="1">YEAR(TODAY())-B1693</f>
        <v>53</v>
      </c>
      <c r="AI16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93" t="s">
        <v>39</v>
      </c>
    </row>
    <row r="1694" spans="1:36" x14ac:dyDescent="0.3">
      <c r="A1694">
        <v>8514</v>
      </c>
      <c r="B1694">
        <v>1976</v>
      </c>
      <c r="C1694" t="s">
        <v>28</v>
      </c>
      <c r="D1694" t="s">
        <v>35</v>
      </c>
      <c r="E1694">
        <v>29478</v>
      </c>
      <c r="F1694">
        <v>1</v>
      </c>
      <c r="G1694">
        <v>0</v>
      </c>
      <c r="H1694" s="2" t="str">
        <f ca="1">TEXT(Table1_1[[#This Row],[Dt_Customer]],"yyyy-mm-dd")</f>
        <v>2014-01-17</v>
      </c>
      <c r="I1694">
        <v>59</v>
      </c>
      <c r="J1694">
        <v>8</v>
      </c>
      <c r="K1694">
        <v>0</v>
      </c>
      <c r="L1694">
        <v>7</v>
      </c>
      <c r="M1694">
        <v>3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1694">
        <f>Table1_1[[#This Row],[NumWebPurchases]]+Table1_1[[#This Row],[NumCatalogPurchases]]+Table1_1[[#This Row],[NumStorePurchases]]</f>
        <v>4</v>
      </c>
      <c r="AD1694">
        <f>ROUND(IF(Table1_1[[#This Row],[Total_Purchases]]=0,0,(Table1_1[[#This Row],[Total_Spend]]*(Table1_1[[#This Row],[NumWebPurchases]]/Table1_1[[#This Row],[Total_Purchases]]))),2)</f>
        <v>5</v>
      </c>
      <c r="AE1694">
        <f>ROUND(IF(Table1_1[[#This Row],[Total_Purchases]]=0,0,(Table1_1[[#This Row],[Total_Spend]]*(Table1_1[[#This Row],[NumStorePurchases]]/Table1_1[[#This Row],[Total_Purchases]]))),2)</f>
        <v>15</v>
      </c>
      <c r="AF1694">
        <f>ROUND(IF(Table1_1[[#This Row],[Total_Purchases]]=0,0,(Table1_1[[#This Row],[Total_Spend]]*(Table1_1[[#This Row],[NumCatalogPurchases]]/Table1_1[[#This Row],[Total_Purchases]]))),2)</f>
        <v>0</v>
      </c>
      <c r="AG16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94" s="6">
        <f ca="1">YEAR(TODAY())-B1694</f>
        <v>50</v>
      </c>
      <c r="AI16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94" t="s">
        <v>30</v>
      </c>
    </row>
    <row r="1695" spans="1:36" x14ac:dyDescent="0.3">
      <c r="A1695">
        <v>8523</v>
      </c>
      <c r="B1695">
        <v>1968</v>
      </c>
      <c r="C1695" t="s">
        <v>28</v>
      </c>
      <c r="D1695" t="s">
        <v>33</v>
      </c>
      <c r="E1695">
        <v>19329</v>
      </c>
      <c r="F1695">
        <v>1</v>
      </c>
      <c r="G1695">
        <v>0</v>
      </c>
      <c r="H1695" s="2" t="str">
        <f ca="1">TEXT(Table1_1[[#This Row],[Dt_Customer]],"yyyy-mm-dd")</f>
        <v>2013-12-14</v>
      </c>
      <c r="I1695">
        <v>39</v>
      </c>
      <c r="J1695">
        <v>24</v>
      </c>
      <c r="K1695">
        <v>1</v>
      </c>
      <c r="L1695">
        <v>16</v>
      </c>
      <c r="M1695">
        <v>12</v>
      </c>
      <c r="N1695">
        <v>2</v>
      </c>
      <c r="O1695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f>Table1_1[[#This Row],[MntWines]]+Table1_1[[#This Row],[MntFruits]]+Table1_1[[#This Row],[MntMeatProducts]]+Table1_1[[#This Row],[MntFishProducts]]+Table1_1[[#This Row],[MntSweetProducts]]+Table1_1[[#This Row],[MntGoldProds]]</f>
        <v>60</v>
      </c>
      <c r="AC1695">
        <f>Table1_1[[#This Row],[NumWebPurchases]]+Table1_1[[#This Row],[NumCatalogPurchases]]+Table1_1[[#This Row],[NumStorePurchases]]</f>
        <v>7</v>
      </c>
      <c r="AD1695">
        <f>ROUND(IF(Table1_1[[#This Row],[Total_Purchases]]=0,0,(Table1_1[[#This Row],[Total_Spend]]*(Table1_1[[#This Row],[NumWebPurchases]]/Table1_1[[#This Row],[Total_Purchases]]))),2)</f>
        <v>34.29</v>
      </c>
      <c r="AE1695">
        <f>ROUND(IF(Table1_1[[#This Row],[Total_Purchases]]=0,0,(Table1_1[[#This Row],[Total_Spend]]*(Table1_1[[#This Row],[NumStorePurchases]]/Table1_1[[#This Row],[Total_Purchases]]))),2)</f>
        <v>25.71</v>
      </c>
      <c r="AF1695">
        <f>ROUND(IF(Table1_1[[#This Row],[Total_Purchases]]=0,0,(Table1_1[[#This Row],[Total_Spend]]*(Table1_1[[#This Row],[NumCatalogPurchases]]/Table1_1[[#This Row],[Total_Purchases]]))),2)</f>
        <v>0</v>
      </c>
      <c r="AG16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95" s="6">
        <f ca="1">YEAR(TODAY())-B1695</f>
        <v>58</v>
      </c>
      <c r="AI16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95" t="s">
        <v>32</v>
      </c>
    </row>
    <row r="1696" spans="1:36" x14ac:dyDescent="0.3">
      <c r="A1696">
        <v>8524</v>
      </c>
      <c r="B1696">
        <v>1974</v>
      </c>
      <c r="C1696" t="s">
        <v>37</v>
      </c>
      <c r="D1696" t="s">
        <v>29</v>
      </c>
      <c r="E1696">
        <v>25509</v>
      </c>
      <c r="F1696">
        <v>1</v>
      </c>
      <c r="G1696">
        <v>0</v>
      </c>
      <c r="H1696" s="2" t="str">
        <f ca="1">TEXT(Table1_1[[#This Row],[Dt_Customer]],"yyyy-mm-dd")</f>
        <v>2012-09-18</v>
      </c>
      <c r="I1696">
        <v>15</v>
      </c>
      <c r="J1696">
        <v>40</v>
      </c>
      <c r="K1696">
        <v>3</v>
      </c>
      <c r="L1696">
        <v>30</v>
      </c>
      <c r="M1696">
        <v>10</v>
      </c>
      <c r="N1696">
        <v>7</v>
      </c>
      <c r="O1696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f>Table1_1[[#This Row],[MntWines]]+Table1_1[[#This Row],[MntFruits]]+Table1_1[[#This Row],[MntMeatProducts]]+Table1_1[[#This Row],[MntFishProducts]]+Table1_1[[#This Row],[MntSweetProducts]]+Table1_1[[#This Row],[MntGoldProds]]</f>
        <v>101</v>
      </c>
      <c r="AC1696">
        <f>Table1_1[[#This Row],[NumWebPurchases]]+Table1_1[[#This Row],[NumCatalogPurchases]]+Table1_1[[#This Row],[NumStorePurchases]]</f>
        <v>6</v>
      </c>
      <c r="AD1696">
        <f>ROUND(IF(Table1_1[[#This Row],[Total_Purchases]]=0,0,(Table1_1[[#This Row],[Total_Spend]]*(Table1_1[[#This Row],[NumWebPurchases]]/Table1_1[[#This Row],[Total_Purchases]]))),2)</f>
        <v>50.5</v>
      </c>
      <c r="AE1696">
        <f>ROUND(IF(Table1_1[[#This Row],[Total_Purchases]]=0,0,(Table1_1[[#This Row],[Total_Spend]]*(Table1_1[[#This Row],[NumStorePurchases]]/Table1_1[[#This Row],[Total_Purchases]]))),2)</f>
        <v>50.5</v>
      </c>
      <c r="AF1696">
        <f>ROUND(IF(Table1_1[[#This Row],[Total_Purchases]]=0,0,(Table1_1[[#This Row],[Total_Spend]]*(Table1_1[[#This Row],[NumCatalogPurchases]]/Table1_1[[#This Row],[Total_Purchases]]))),2)</f>
        <v>0</v>
      </c>
      <c r="AG16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696" s="6">
        <f ca="1">YEAR(TODAY())-B1696</f>
        <v>52</v>
      </c>
      <c r="AI16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696" t="s">
        <v>30</v>
      </c>
    </row>
    <row r="1697" spans="1:36" x14ac:dyDescent="0.3">
      <c r="A1697">
        <v>8527</v>
      </c>
      <c r="B1697">
        <v>1965</v>
      </c>
      <c r="C1697" t="s">
        <v>41</v>
      </c>
      <c r="D1697" t="s">
        <v>35</v>
      </c>
      <c r="E1697">
        <v>65735</v>
      </c>
      <c r="F1697">
        <v>1</v>
      </c>
      <c r="G1697">
        <v>1</v>
      </c>
      <c r="H1697" s="2" t="str">
        <f ca="1">TEXT(Table1_1[[#This Row],[Dt_Customer]],"yyyy-mm-dd")</f>
        <v>2013-12-07</v>
      </c>
      <c r="I1697">
        <v>37</v>
      </c>
      <c r="J1697">
        <v>239</v>
      </c>
      <c r="K1697">
        <v>7</v>
      </c>
      <c r="L1697">
        <v>119</v>
      </c>
      <c r="M1697">
        <v>4</v>
      </c>
      <c r="N1697">
        <v>15</v>
      </c>
      <c r="O1697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f>Table1_1[[#This Row],[MntWines]]+Table1_1[[#This Row],[MntFruits]]+Table1_1[[#This Row],[MntMeatProducts]]+Table1_1[[#This Row],[MntFishProducts]]+Table1_1[[#This Row],[MntSweetProducts]]+Table1_1[[#This Row],[MntGoldProds]]</f>
        <v>395</v>
      </c>
      <c r="AC1697">
        <f>Table1_1[[#This Row],[NumWebPurchases]]+Table1_1[[#This Row],[NumCatalogPurchases]]+Table1_1[[#This Row],[NumStorePurchases]]</f>
        <v>14</v>
      </c>
      <c r="AD1697">
        <f>ROUND(IF(Table1_1[[#This Row],[Total_Purchases]]=0,0,(Table1_1[[#This Row],[Total_Spend]]*(Table1_1[[#This Row],[NumWebPurchases]]/Table1_1[[#This Row],[Total_Purchases]]))),2)</f>
        <v>169.29</v>
      </c>
      <c r="AE1697">
        <f>ROUND(IF(Table1_1[[#This Row],[Total_Purchases]]=0,0,(Table1_1[[#This Row],[Total_Spend]]*(Table1_1[[#This Row],[NumStorePurchases]]/Table1_1[[#This Row],[Total_Purchases]]))),2)</f>
        <v>169.29</v>
      </c>
      <c r="AF1697">
        <f>ROUND(IF(Table1_1[[#This Row],[Total_Purchases]]=0,0,(Table1_1[[#This Row],[Total_Spend]]*(Table1_1[[#This Row],[NumCatalogPurchases]]/Table1_1[[#This Row],[Total_Purchases]]))),2)</f>
        <v>56.43</v>
      </c>
      <c r="AG16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97" s="6">
        <f ca="1">YEAR(TODAY())-B1697</f>
        <v>61</v>
      </c>
      <c r="AI16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697" t="s">
        <v>30</v>
      </c>
    </row>
    <row r="1698" spans="1:36" x14ac:dyDescent="0.3">
      <c r="A1698">
        <v>8534</v>
      </c>
      <c r="B1698">
        <v>1952</v>
      </c>
      <c r="C1698" t="s">
        <v>28</v>
      </c>
      <c r="D1698" t="s">
        <v>33</v>
      </c>
      <c r="E1698">
        <v>67433</v>
      </c>
      <c r="F1698">
        <v>0</v>
      </c>
      <c r="G1698">
        <v>2</v>
      </c>
      <c r="H1698" s="2" t="str">
        <f ca="1">TEXT(Table1_1[[#This Row],[Dt_Customer]],"yyyy-mm-dd")</f>
        <v>2013-07-16</v>
      </c>
      <c r="I1698">
        <v>51</v>
      </c>
      <c r="J1698">
        <v>615</v>
      </c>
      <c r="K1698">
        <v>28</v>
      </c>
      <c r="L1698">
        <v>259</v>
      </c>
      <c r="M1698">
        <v>12</v>
      </c>
      <c r="N1698">
        <v>48</v>
      </c>
      <c r="O1698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f>Table1_1[[#This Row],[MntWines]]+Table1_1[[#This Row],[MntFruits]]+Table1_1[[#This Row],[MntMeatProducts]]+Table1_1[[#This Row],[MntFishProducts]]+Table1_1[[#This Row],[MntSweetProducts]]+Table1_1[[#This Row],[MntGoldProds]]</f>
        <v>992</v>
      </c>
      <c r="AC1698">
        <f>Table1_1[[#This Row],[NumWebPurchases]]+Table1_1[[#This Row],[NumCatalogPurchases]]+Table1_1[[#This Row],[NumStorePurchases]]</f>
        <v>24</v>
      </c>
      <c r="AD1698">
        <f>ROUND(IF(Table1_1[[#This Row],[Total_Purchases]]=0,0,(Table1_1[[#This Row],[Total_Spend]]*(Table1_1[[#This Row],[NumWebPurchases]]/Table1_1[[#This Row],[Total_Purchases]]))),2)</f>
        <v>248</v>
      </c>
      <c r="AE1698">
        <f>ROUND(IF(Table1_1[[#This Row],[Total_Purchases]]=0,0,(Table1_1[[#This Row],[Total_Spend]]*(Table1_1[[#This Row],[NumStorePurchases]]/Table1_1[[#This Row],[Total_Purchases]]))),2)</f>
        <v>537.33000000000004</v>
      </c>
      <c r="AF1698">
        <f>ROUND(IF(Table1_1[[#This Row],[Total_Purchases]]=0,0,(Table1_1[[#This Row],[Total_Spend]]*(Table1_1[[#This Row],[NumCatalogPurchases]]/Table1_1[[#This Row],[Total_Purchases]]))),2)</f>
        <v>206.67</v>
      </c>
      <c r="AG16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98" s="6">
        <f ca="1">YEAR(TODAY())-B1698</f>
        <v>74</v>
      </c>
      <c r="AI16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98" t="s">
        <v>30</v>
      </c>
    </row>
    <row r="1699" spans="1:36" x14ac:dyDescent="0.3">
      <c r="A1699">
        <v>8537</v>
      </c>
      <c r="B1699">
        <v>1949</v>
      </c>
      <c r="C1699" t="s">
        <v>28</v>
      </c>
      <c r="D1699" t="s">
        <v>42</v>
      </c>
      <c r="E1699">
        <v>72643</v>
      </c>
      <c r="F1699">
        <v>0</v>
      </c>
      <c r="G1699">
        <v>0</v>
      </c>
      <c r="H1699" s="2" t="str">
        <f ca="1">TEXT(Table1_1[[#This Row],[Dt_Customer]],"yyyy-mm-dd")</f>
        <v>2013-02-27</v>
      </c>
      <c r="I1699">
        <v>60</v>
      </c>
      <c r="J1699">
        <v>526</v>
      </c>
      <c r="K1699">
        <v>80</v>
      </c>
      <c r="L1699">
        <v>553</v>
      </c>
      <c r="M1699">
        <v>123</v>
      </c>
      <c r="N1699">
        <v>94</v>
      </c>
      <c r="O1699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1</v>
      </c>
      <c r="AA1699">
        <v>0</v>
      </c>
      <c r="AB1699">
        <f>Table1_1[[#This Row],[MntWines]]+Table1_1[[#This Row],[MntFruits]]+Table1_1[[#This Row],[MntMeatProducts]]+Table1_1[[#This Row],[MntFishProducts]]+Table1_1[[#This Row],[MntSweetProducts]]+Table1_1[[#This Row],[MntGoldProds]]</f>
        <v>1429</v>
      </c>
      <c r="AC1699">
        <f>Table1_1[[#This Row],[NumWebPurchases]]+Table1_1[[#This Row],[NumCatalogPurchases]]+Table1_1[[#This Row],[NumStorePurchases]]</f>
        <v>20</v>
      </c>
      <c r="AD1699">
        <f>ROUND(IF(Table1_1[[#This Row],[Total_Purchases]]=0,0,(Table1_1[[#This Row],[Total_Spend]]*(Table1_1[[#This Row],[NumWebPurchases]]/Table1_1[[#This Row],[Total_Purchases]]))),2)</f>
        <v>214.35</v>
      </c>
      <c r="AE1699">
        <f>ROUND(IF(Table1_1[[#This Row],[Total_Purchases]]=0,0,(Table1_1[[#This Row],[Total_Spend]]*(Table1_1[[#This Row],[NumStorePurchases]]/Table1_1[[#This Row],[Total_Purchases]]))),2)</f>
        <v>500.15</v>
      </c>
      <c r="AF1699">
        <f>ROUND(IF(Table1_1[[#This Row],[Total_Purchases]]=0,0,(Table1_1[[#This Row],[Total_Spend]]*(Table1_1[[#This Row],[NumCatalogPurchases]]/Table1_1[[#This Row],[Total_Purchases]]))),2)</f>
        <v>714.5</v>
      </c>
      <c r="AG16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699" s="6">
        <f ca="1">YEAR(TODAY())-B1699</f>
        <v>77</v>
      </c>
      <c r="AI16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699" t="s">
        <v>30</v>
      </c>
    </row>
    <row r="1700" spans="1:36" x14ac:dyDescent="0.3">
      <c r="A1700">
        <v>8541</v>
      </c>
      <c r="B1700">
        <v>1990</v>
      </c>
      <c r="C1700" t="s">
        <v>38</v>
      </c>
      <c r="D1700" t="s">
        <v>33</v>
      </c>
      <c r="E1700">
        <v>24683</v>
      </c>
      <c r="F1700">
        <v>1</v>
      </c>
      <c r="G1700">
        <v>0</v>
      </c>
      <c r="H1700" s="2" t="str">
        <f ca="1">TEXT(Table1_1[[#This Row],[Dt_Customer]],"yyyy-mm-dd")</f>
        <v>2014-03-08</v>
      </c>
      <c r="I1700">
        <v>98</v>
      </c>
      <c r="J1700">
        <v>8</v>
      </c>
      <c r="K1700">
        <v>4</v>
      </c>
      <c r="L1700">
        <v>10</v>
      </c>
      <c r="M1700">
        <v>6</v>
      </c>
      <c r="N1700">
        <v>7</v>
      </c>
      <c r="O1700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1700">
        <f>Table1_1[[#This Row],[NumWebPurchases]]+Table1_1[[#This Row],[NumCatalogPurchases]]+Table1_1[[#This Row],[NumStorePurchases]]</f>
        <v>6</v>
      </c>
      <c r="AD1700">
        <f>ROUND(IF(Table1_1[[#This Row],[Total_Purchases]]=0,0,(Table1_1[[#This Row],[Total_Spend]]*(Table1_1[[#This Row],[NumWebPurchases]]/Table1_1[[#This Row],[Total_Purchases]]))),2)</f>
        <v>13.67</v>
      </c>
      <c r="AE1700">
        <f>ROUND(IF(Table1_1[[#This Row],[Total_Purchases]]=0,0,(Table1_1[[#This Row],[Total_Spend]]*(Table1_1[[#This Row],[NumStorePurchases]]/Table1_1[[#This Row],[Total_Purchases]]))),2)</f>
        <v>27.33</v>
      </c>
      <c r="AF1700">
        <f>ROUND(IF(Table1_1[[#This Row],[Total_Purchases]]=0,0,(Table1_1[[#This Row],[Total_Spend]]*(Table1_1[[#This Row],[NumCatalogPurchases]]/Table1_1[[#This Row],[Total_Purchases]]))),2)</f>
        <v>0</v>
      </c>
      <c r="AG17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00" s="6">
        <f ca="1">YEAR(TODAY())-B1700</f>
        <v>36</v>
      </c>
      <c r="AI17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00" t="s">
        <v>30</v>
      </c>
    </row>
    <row r="1701" spans="1:36" x14ac:dyDescent="0.3">
      <c r="A1701">
        <v>8545</v>
      </c>
      <c r="B1701">
        <v>1954</v>
      </c>
      <c r="C1701" t="s">
        <v>28</v>
      </c>
      <c r="D1701" t="s">
        <v>29</v>
      </c>
      <c r="E1701">
        <v>85683</v>
      </c>
      <c r="F1701">
        <v>0</v>
      </c>
      <c r="G1701">
        <v>0</v>
      </c>
      <c r="H1701" s="2" t="str">
        <f ca="1">TEXT(Table1_1[[#This Row],[Dt_Customer]],"yyyy-mm-dd")</f>
        <v>2014-03-21</v>
      </c>
      <c r="I1701">
        <v>6</v>
      </c>
      <c r="J1701">
        <v>1296</v>
      </c>
      <c r="K1701">
        <v>17</v>
      </c>
      <c r="L1701">
        <v>311</v>
      </c>
      <c r="M1701">
        <v>45</v>
      </c>
      <c r="N1701">
        <v>69</v>
      </c>
      <c r="O1701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0</v>
      </c>
      <c r="AB1701">
        <f>Table1_1[[#This Row],[MntWines]]+Table1_1[[#This Row],[MntFruits]]+Table1_1[[#This Row],[MntMeatProducts]]+Table1_1[[#This Row],[MntFishProducts]]+Table1_1[[#This Row],[MntSweetProducts]]+Table1_1[[#This Row],[MntGoldProds]]</f>
        <v>1789</v>
      </c>
      <c r="AC1701">
        <f>Table1_1[[#This Row],[NumWebPurchases]]+Table1_1[[#This Row],[NumCatalogPurchases]]+Table1_1[[#This Row],[NumStorePurchases]]</f>
        <v>16</v>
      </c>
      <c r="AD1701">
        <f>ROUND(IF(Table1_1[[#This Row],[Total_Purchases]]=0,0,(Table1_1[[#This Row],[Total_Spend]]*(Table1_1[[#This Row],[NumWebPurchases]]/Table1_1[[#This Row],[Total_Purchases]]))),2)</f>
        <v>223.63</v>
      </c>
      <c r="AE1701">
        <f>ROUND(IF(Table1_1[[#This Row],[Total_Purchases]]=0,0,(Table1_1[[#This Row],[Total_Spend]]*(Table1_1[[#This Row],[NumStorePurchases]]/Table1_1[[#This Row],[Total_Purchases]]))),2)</f>
        <v>1118.1300000000001</v>
      </c>
      <c r="AF1701">
        <f>ROUND(IF(Table1_1[[#This Row],[Total_Purchases]]=0,0,(Table1_1[[#This Row],[Total_Spend]]*(Table1_1[[#This Row],[NumCatalogPurchases]]/Table1_1[[#This Row],[Total_Purchases]]))),2)</f>
        <v>447.25</v>
      </c>
      <c r="AG17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01" s="6">
        <f ca="1">YEAR(TODAY())-B1701</f>
        <v>72</v>
      </c>
      <c r="AI17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01" t="s">
        <v>30</v>
      </c>
    </row>
    <row r="1702" spans="1:36" x14ac:dyDescent="0.3">
      <c r="A1702">
        <v>8553</v>
      </c>
      <c r="B1702">
        <v>1965</v>
      </c>
      <c r="C1702" t="s">
        <v>28</v>
      </c>
      <c r="D1702" t="s">
        <v>33</v>
      </c>
      <c r="E1702">
        <v>44300</v>
      </c>
      <c r="F1702">
        <v>1</v>
      </c>
      <c r="G1702">
        <v>1</v>
      </c>
      <c r="H1702" s="2" t="str">
        <f ca="1">TEXT(Table1_1[[#This Row],[Dt_Customer]],"yyyy-mm-dd")</f>
        <v>2013-06-23</v>
      </c>
      <c r="I1702">
        <v>65</v>
      </c>
      <c r="J1702">
        <v>30</v>
      </c>
      <c r="K1702">
        <v>0</v>
      </c>
      <c r="L1702">
        <v>9</v>
      </c>
      <c r="M1702">
        <v>0</v>
      </c>
      <c r="N1702">
        <v>0</v>
      </c>
      <c r="O170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1702">
        <f>Table1_1[[#This Row],[NumWebPurchases]]+Table1_1[[#This Row],[NumCatalogPurchases]]+Table1_1[[#This Row],[NumStorePurchases]]</f>
        <v>4</v>
      </c>
      <c r="AD1702">
        <f>ROUND(IF(Table1_1[[#This Row],[Total_Purchases]]=0,0,(Table1_1[[#This Row],[Total_Spend]]*(Table1_1[[#This Row],[NumWebPurchases]]/Table1_1[[#This Row],[Total_Purchases]]))),2)</f>
        <v>10.5</v>
      </c>
      <c r="AE1702">
        <f>ROUND(IF(Table1_1[[#This Row],[Total_Purchases]]=0,0,(Table1_1[[#This Row],[Total_Spend]]*(Table1_1[[#This Row],[NumStorePurchases]]/Table1_1[[#This Row],[Total_Purchases]]))),2)</f>
        <v>31.5</v>
      </c>
      <c r="AF1702">
        <f>ROUND(IF(Table1_1[[#This Row],[Total_Purchases]]=0,0,(Table1_1[[#This Row],[Total_Spend]]*(Table1_1[[#This Row],[NumCatalogPurchases]]/Table1_1[[#This Row],[Total_Purchases]]))),2)</f>
        <v>0</v>
      </c>
      <c r="AG17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02" s="6">
        <f ca="1">YEAR(TODAY())-B1702</f>
        <v>61</v>
      </c>
      <c r="AI17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02" t="s">
        <v>30</v>
      </c>
    </row>
    <row r="1703" spans="1:36" x14ac:dyDescent="0.3">
      <c r="A1703">
        <v>8557</v>
      </c>
      <c r="B1703">
        <v>1982</v>
      </c>
      <c r="C1703" t="s">
        <v>28</v>
      </c>
      <c r="D1703" t="s">
        <v>31</v>
      </c>
      <c r="E1703">
        <v>51381.5</v>
      </c>
      <c r="F1703">
        <v>1</v>
      </c>
      <c r="G1703">
        <v>0</v>
      </c>
      <c r="H1703" s="2" t="str">
        <f ca="1">TEXT(Table1_1[[#This Row],[Dt_Customer]],"yyyy-mm-dd")</f>
        <v>2013-06-17</v>
      </c>
      <c r="I1703">
        <v>57</v>
      </c>
      <c r="J1703">
        <v>11</v>
      </c>
      <c r="K1703">
        <v>3</v>
      </c>
      <c r="L1703">
        <v>22</v>
      </c>
      <c r="M1703">
        <v>2</v>
      </c>
      <c r="N1703">
        <v>2</v>
      </c>
      <c r="O1703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703">
        <f>Table1_1[[#This Row],[NumWebPurchases]]+Table1_1[[#This Row],[NumCatalogPurchases]]+Table1_1[[#This Row],[NumStorePurchases]]</f>
        <v>5</v>
      </c>
      <c r="AD1703">
        <f>ROUND(IF(Table1_1[[#This Row],[Total_Purchases]]=0,0,(Table1_1[[#This Row],[Total_Spend]]*(Table1_1[[#This Row],[NumWebPurchases]]/Table1_1[[#This Row],[Total_Purchases]]))),2)</f>
        <v>18.399999999999999</v>
      </c>
      <c r="AE1703">
        <f>ROUND(IF(Table1_1[[#This Row],[Total_Purchases]]=0,0,(Table1_1[[#This Row],[Total_Spend]]*(Table1_1[[#This Row],[NumStorePurchases]]/Table1_1[[#This Row],[Total_Purchases]]))),2)</f>
        <v>27.6</v>
      </c>
      <c r="AF1703">
        <f>ROUND(IF(Table1_1[[#This Row],[Total_Purchases]]=0,0,(Table1_1[[#This Row],[Total_Spend]]*(Table1_1[[#This Row],[NumCatalogPurchases]]/Table1_1[[#This Row],[Total_Purchases]]))),2)</f>
        <v>0</v>
      </c>
      <c r="AG17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03" s="6">
        <f ca="1">YEAR(TODAY())-B1703</f>
        <v>44</v>
      </c>
      <c r="AI17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03" t="s">
        <v>36</v>
      </c>
    </row>
    <row r="1704" spans="1:36" x14ac:dyDescent="0.3">
      <c r="A1704">
        <v>8560</v>
      </c>
      <c r="B1704">
        <v>1992</v>
      </c>
      <c r="C1704" t="s">
        <v>28</v>
      </c>
      <c r="D1704" t="s">
        <v>31</v>
      </c>
      <c r="E1704">
        <v>48789</v>
      </c>
      <c r="F1704">
        <v>0</v>
      </c>
      <c r="G1704">
        <v>0</v>
      </c>
      <c r="H1704" s="2" t="str">
        <f ca="1">TEXT(Table1_1[[#This Row],[Dt_Customer]],"yyyy-mm-dd")</f>
        <v>2012-09-10</v>
      </c>
      <c r="I1704">
        <v>94</v>
      </c>
      <c r="J1704">
        <v>351</v>
      </c>
      <c r="K1704">
        <v>16</v>
      </c>
      <c r="L1704">
        <v>156</v>
      </c>
      <c r="M1704">
        <v>7</v>
      </c>
      <c r="N1704">
        <v>5</v>
      </c>
      <c r="O1704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f>Table1_1[[#This Row],[MntWines]]+Table1_1[[#This Row],[MntFruits]]+Table1_1[[#This Row],[MntMeatProducts]]+Table1_1[[#This Row],[MntFishProducts]]+Table1_1[[#This Row],[MntSweetProducts]]+Table1_1[[#This Row],[MntGoldProds]]</f>
        <v>680</v>
      </c>
      <c r="AC1704">
        <f>Table1_1[[#This Row],[NumWebPurchases]]+Table1_1[[#This Row],[NumCatalogPurchases]]+Table1_1[[#This Row],[NumStorePurchases]]</f>
        <v>17</v>
      </c>
      <c r="AD1704">
        <f>ROUND(IF(Table1_1[[#This Row],[Total_Purchases]]=0,0,(Table1_1[[#This Row],[Total_Spend]]*(Table1_1[[#This Row],[NumWebPurchases]]/Table1_1[[#This Row],[Total_Purchases]]))),2)</f>
        <v>240</v>
      </c>
      <c r="AE1704">
        <f>ROUND(IF(Table1_1[[#This Row],[Total_Purchases]]=0,0,(Table1_1[[#This Row],[Total_Spend]]*(Table1_1[[#This Row],[NumStorePurchases]]/Table1_1[[#This Row],[Total_Purchases]]))),2)</f>
        <v>280</v>
      </c>
      <c r="AF1704">
        <f>ROUND(IF(Table1_1[[#This Row],[Total_Purchases]]=0,0,(Table1_1[[#This Row],[Total_Spend]]*(Table1_1[[#This Row],[NumCatalogPurchases]]/Table1_1[[#This Row],[Total_Purchases]]))),2)</f>
        <v>160</v>
      </c>
      <c r="AG17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04" s="6">
        <f ca="1">YEAR(TODAY())-B1704</f>
        <v>34</v>
      </c>
      <c r="AI17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04" t="s">
        <v>32</v>
      </c>
    </row>
    <row r="1705" spans="1:36" x14ac:dyDescent="0.3">
      <c r="A1705">
        <v>8562</v>
      </c>
      <c r="B1705">
        <v>1969</v>
      </c>
      <c r="C1705" t="s">
        <v>28</v>
      </c>
      <c r="D1705" t="s">
        <v>35</v>
      </c>
      <c r="E1705">
        <v>54165</v>
      </c>
      <c r="F1705">
        <v>0</v>
      </c>
      <c r="G1705">
        <v>0</v>
      </c>
      <c r="H1705" s="2" t="str">
        <f ca="1">TEXT(Table1_1[[#This Row],[Dt_Customer]],"yyyy-mm-dd")</f>
        <v>2013-05-28</v>
      </c>
      <c r="I1705">
        <v>72</v>
      </c>
      <c r="J1705">
        <v>127</v>
      </c>
      <c r="K1705">
        <v>4</v>
      </c>
      <c r="L1705">
        <v>73</v>
      </c>
      <c r="M1705">
        <v>15</v>
      </c>
      <c r="N1705">
        <v>6</v>
      </c>
      <c r="O1705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f>Table1_1[[#This Row],[MntWines]]+Table1_1[[#This Row],[MntFruits]]+Table1_1[[#This Row],[MntMeatProducts]]+Table1_1[[#This Row],[MntFishProducts]]+Table1_1[[#This Row],[MntSweetProducts]]+Table1_1[[#This Row],[MntGoldProds]]</f>
        <v>236</v>
      </c>
      <c r="AC1705">
        <f>Table1_1[[#This Row],[NumWebPurchases]]+Table1_1[[#This Row],[NumCatalogPurchases]]+Table1_1[[#This Row],[NumStorePurchases]]</f>
        <v>10</v>
      </c>
      <c r="AD1705">
        <f>ROUND(IF(Table1_1[[#This Row],[Total_Purchases]]=0,0,(Table1_1[[#This Row],[Total_Spend]]*(Table1_1[[#This Row],[NumWebPurchases]]/Table1_1[[#This Row],[Total_Purchases]]))),2)</f>
        <v>47.2</v>
      </c>
      <c r="AE1705">
        <f>ROUND(IF(Table1_1[[#This Row],[Total_Purchases]]=0,0,(Table1_1[[#This Row],[Total_Spend]]*(Table1_1[[#This Row],[NumStorePurchases]]/Table1_1[[#This Row],[Total_Purchases]]))),2)</f>
        <v>165.2</v>
      </c>
      <c r="AF1705">
        <f>ROUND(IF(Table1_1[[#This Row],[Total_Purchases]]=0,0,(Table1_1[[#This Row],[Total_Spend]]*(Table1_1[[#This Row],[NumCatalogPurchases]]/Table1_1[[#This Row],[Total_Purchases]]))),2)</f>
        <v>23.6</v>
      </c>
      <c r="AG17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05" s="6">
        <f ca="1">YEAR(TODAY())-B1705</f>
        <v>57</v>
      </c>
      <c r="AI17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05" t="s">
        <v>30</v>
      </c>
    </row>
    <row r="1706" spans="1:36" x14ac:dyDescent="0.3">
      <c r="A1706">
        <v>8566</v>
      </c>
      <c r="B1706">
        <v>1961</v>
      </c>
      <c r="C1706" t="s">
        <v>37</v>
      </c>
      <c r="D1706" t="s">
        <v>35</v>
      </c>
      <c r="E1706">
        <v>32583</v>
      </c>
      <c r="F1706">
        <v>1</v>
      </c>
      <c r="G1706">
        <v>1</v>
      </c>
      <c r="H1706" s="2" t="str">
        <f ca="1">TEXT(Table1_1[[#This Row],[Dt_Customer]],"yyyy-mm-dd")</f>
        <v>2014-06-15</v>
      </c>
      <c r="I1706">
        <v>10</v>
      </c>
      <c r="J1706">
        <v>5</v>
      </c>
      <c r="K1706">
        <v>0</v>
      </c>
      <c r="L1706">
        <v>3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f>Table1_1[[#This Row],[MntWines]]+Table1_1[[#This Row],[MntFruits]]+Table1_1[[#This Row],[MntMeatProducts]]+Table1_1[[#This Row],[MntFishProducts]]+Table1_1[[#This Row],[MntSweetProducts]]+Table1_1[[#This Row],[MntGoldProds]]</f>
        <v>9</v>
      </c>
      <c r="AC1706">
        <f>Table1_1[[#This Row],[NumWebPurchases]]+Table1_1[[#This Row],[NumCatalogPurchases]]+Table1_1[[#This Row],[NumStorePurchases]]</f>
        <v>3</v>
      </c>
      <c r="AD1706">
        <f>ROUND(IF(Table1_1[[#This Row],[Total_Purchases]]=0,0,(Table1_1[[#This Row],[Total_Spend]]*(Table1_1[[#This Row],[NumWebPurchases]]/Table1_1[[#This Row],[Total_Purchases]]))),2)</f>
        <v>3</v>
      </c>
      <c r="AE1706">
        <f>ROUND(IF(Table1_1[[#This Row],[Total_Purchases]]=0,0,(Table1_1[[#This Row],[Total_Spend]]*(Table1_1[[#This Row],[NumStorePurchases]]/Table1_1[[#This Row],[Total_Purchases]]))),2)</f>
        <v>6</v>
      </c>
      <c r="AF1706">
        <f>ROUND(IF(Table1_1[[#This Row],[Total_Purchases]]=0,0,(Table1_1[[#This Row],[Total_Spend]]*(Table1_1[[#This Row],[NumCatalogPurchases]]/Table1_1[[#This Row],[Total_Purchases]]))),2)</f>
        <v>0</v>
      </c>
      <c r="AG17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06" s="6">
        <f ca="1">YEAR(TODAY())-B1706</f>
        <v>65</v>
      </c>
      <c r="AI17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06" t="s">
        <v>30</v>
      </c>
    </row>
    <row r="1707" spans="1:36" x14ac:dyDescent="0.3">
      <c r="A1707">
        <v>8581</v>
      </c>
      <c r="B1707">
        <v>1971</v>
      </c>
      <c r="C1707" t="s">
        <v>41</v>
      </c>
      <c r="D1707" t="s">
        <v>33</v>
      </c>
      <c r="E1707">
        <v>49505</v>
      </c>
      <c r="F1707">
        <v>1</v>
      </c>
      <c r="G1707">
        <v>1</v>
      </c>
      <c r="H1707" s="2" t="str">
        <f ca="1">TEXT(Table1_1[[#This Row],[Dt_Customer]],"yyyy-mm-dd")</f>
        <v>2013-03-05</v>
      </c>
      <c r="I1707">
        <v>4</v>
      </c>
      <c r="J1707">
        <v>604</v>
      </c>
      <c r="K1707">
        <v>0</v>
      </c>
      <c r="L1707">
        <v>100</v>
      </c>
      <c r="M1707">
        <v>19</v>
      </c>
      <c r="N1707">
        <v>0</v>
      </c>
      <c r="O1707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f>Table1_1[[#This Row],[MntWines]]+Table1_1[[#This Row],[MntFruits]]+Table1_1[[#This Row],[MntMeatProducts]]+Table1_1[[#This Row],[MntFishProducts]]+Table1_1[[#This Row],[MntSweetProducts]]+Table1_1[[#This Row],[MntGoldProds]]</f>
        <v>751</v>
      </c>
      <c r="AC1707">
        <f>Table1_1[[#This Row],[NumWebPurchases]]+Table1_1[[#This Row],[NumCatalogPurchases]]+Table1_1[[#This Row],[NumStorePurchases]]</f>
        <v>20</v>
      </c>
      <c r="AD1707">
        <f>ROUND(IF(Table1_1[[#This Row],[Total_Purchases]]=0,0,(Table1_1[[#This Row],[Total_Spend]]*(Table1_1[[#This Row],[NumWebPurchases]]/Table1_1[[#This Row],[Total_Purchases]]))),2)</f>
        <v>375.5</v>
      </c>
      <c r="AE1707">
        <f>ROUND(IF(Table1_1[[#This Row],[Total_Purchases]]=0,0,(Table1_1[[#This Row],[Total_Spend]]*(Table1_1[[#This Row],[NumStorePurchases]]/Table1_1[[#This Row],[Total_Purchases]]))),2)</f>
        <v>300.39999999999998</v>
      </c>
      <c r="AF1707">
        <f>ROUND(IF(Table1_1[[#This Row],[Total_Purchases]]=0,0,(Table1_1[[#This Row],[Total_Spend]]*(Table1_1[[#This Row],[NumCatalogPurchases]]/Table1_1[[#This Row],[Total_Purchases]]))),2)</f>
        <v>75.099999999999994</v>
      </c>
      <c r="AG17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07" s="6">
        <f ca="1">YEAR(TODAY())-B1707</f>
        <v>55</v>
      </c>
      <c r="AI17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07" t="s">
        <v>30</v>
      </c>
    </row>
    <row r="1708" spans="1:36" x14ac:dyDescent="0.3">
      <c r="A1708">
        <v>8584</v>
      </c>
      <c r="B1708">
        <v>1952</v>
      </c>
      <c r="C1708" t="s">
        <v>37</v>
      </c>
      <c r="D1708" t="s">
        <v>35</v>
      </c>
      <c r="E1708">
        <v>85431</v>
      </c>
      <c r="F1708">
        <v>0</v>
      </c>
      <c r="G1708">
        <v>0</v>
      </c>
      <c r="H1708" s="2" t="str">
        <f ca="1">TEXT(Table1_1[[#This Row],[Dt_Customer]],"yyyy-mm-dd")</f>
        <v>2013-06-08</v>
      </c>
      <c r="I1708">
        <v>54</v>
      </c>
      <c r="J1708">
        <v>376</v>
      </c>
      <c r="K1708">
        <v>53</v>
      </c>
      <c r="L1708">
        <v>462</v>
      </c>
      <c r="M1708">
        <v>168</v>
      </c>
      <c r="N1708">
        <v>53</v>
      </c>
      <c r="O1708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f>Table1_1[[#This Row],[MntWines]]+Table1_1[[#This Row],[MntFruits]]+Table1_1[[#This Row],[MntMeatProducts]]+Table1_1[[#This Row],[MntFishProducts]]+Table1_1[[#This Row],[MntSweetProducts]]+Table1_1[[#This Row],[MntGoldProds]]</f>
        <v>1165</v>
      </c>
      <c r="AC1708">
        <f>Table1_1[[#This Row],[NumWebPurchases]]+Table1_1[[#This Row],[NumCatalogPurchases]]+Table1_1[[#This Row],[NumStorePurchases]]</f>
        <v>16</v>
      </c>
      <c r="AD1708">
        <f>ROUND(IF(Table1_1[[#This Row],[Total_Purchases]]=0,0,(Table1_1[[#This Row],[Total_Spend]]*(Table1_1[[#This Row],[NumWebPurchases]]/Table1_1[[#This Row],[Total_Purchases]]))),2)</f>
        <v>145.63</v>
      </c>
      <c r="AE1708">
        <f>ROUND(IF(Table1_1[[#This Row],[Total_Purchases]]=0,0,(Table1_1[[#This Row],[Total_Spend]]*(Table1_1[[#This Row],[NumStorePurchases]]/Table1_1[[#This Row],[Total_Purchases]]))),2)</f>
        <v>509.69</v>
      </c>
      <c r="AF1708">
        <f>ROUND(IF(Table1_1[[#This Row],[Total_Purchases]]=0,0,(Table1_1[[#This Row],[Total_Spend]]*(Table1_1[[#This Row],[NumCatalogPurchases]]/Table1_1[[#This Row],[Total_Purchases]]))),2)</f>
        <v>509.69</v>
      </c>
      <c r="AG17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08" s="6">
        <f ca="1">YEAR(TODAY())-B1708</f>
        <v>74</v>
      </c>
      <c r="AI17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08" t="s">
        <v>30</v>
      </c>
    </row>
    <row r="1709" spans="1:36" x14ac:dyDescent="0.3">
      <c r="A1709">
        <v>8588</v>
      </c>
      <c r="B1709">
        <v>1961</v>
      </c>
      <c r="C1709" t="s">
        <v>28</v>
      </c>
      <c r="D1709" t="s">
        <v>33</v>
      </c>
      <c r="E1709">
        <v>60544</v>
      </c>
      <c r="F1709">
        <v>1</v>
      </c>
      <c r="G1709">
        <v>1</v>
      </c>
      <c r="H1709" s="2" t="str">
        <f ca="1">TEXT(Table1_1[[#This Row],[Dt_Customer]],"yyyy-mm-dd")</f>
        <v>2012-08-25</v>
      </c>
      <c r="I1709">
        <v>92</v>
      </c>
      <c r="J1709">
        <v>201</v>
      </c>
      <c r="K1709">
        <v>2</v>
      </c>
      <c r="L1709">
        <v>43</v>
      </c>
      <c r="M1709">
        <v>3</v>
      </c>
      <c r="N1709">
        <v>5</v>
      </c>
      <c r="O1709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f>Table1_1[[#This Row],[MntWines]]+Table1_1[[#This Row],[MntFruits]]+Table1_1[[#This Row],[MntMeatProducts]]+Table1_1[[#This Row],[MntFishProducts]]+Table1_1[[#This Row],[MntSweetProducts]]+Table1_1[[#This Row],[MntGoldProds]]</f>
        <v>289</v>
      </c>
      <c r="AC1709">
        <f>Table1_1[[#This Row],[NumWebPurchases]]+Table1_1[[#This Row],[NumCatalogPurchases]]+Table1_1[[#This Row],[NumStorePurchases]]</f>
        <v>11</v>
      </c>
      <c r="AD1709">
        <f>ROUND(IF(Table1_1[[#This Row],[Total_Purchases]]=0,0,(Table1_1[[#This Row],[Total_Spend]]*(Table1_1[[#This Row],[NumWebPurchases]]/Table1_1[[#This Row],[Total_Purchases]]))),2)</f>
        <v>131.36000000000001</v>
      </c>
      <c r="AE1709">
        <f>ROUND(IF(Table1_1[[#This Row],[Total_Purchases]]=0,0,(Table1_1[[#This Row],[Total_Spend]]*(Table1_1[[#This Row],[NumStorePurchases]]/Table1_1[[#This Row],[Total_Purchases]]))),2)</f>
        <v>131.36000000000001</v>
      </c>
      <c r="AF1709">
        <f>ROUND(IF(Table1_1[[#This Row],[Total_Purchases]]=0,0,(Table1_1[[#This Row],[Total_Spend]]*(Table1_1[[#This Row],[NumCatalogPurchases]]/Table1_1[[#This Row],[Total_Purchases]]))),2)</f>
        <v>26.27</v>
      </c>
      <c r="AG17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09" s="6">
        <f ca="1">YEAR(TODAY())-B1709</f>
        <v>65</v>
      </c>
      <c r="AI17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09" t="s">
        <v>39</v>
      </c>
    </row>
    <row r="1710" spans="1:36" x14ac:dyDescent="0.3">
      <c r="A1710">
        <v>8594</v>
      </c>
      <c r="B1710">
        <v>1958</v>
      </c>
      <c r="C1710" t="s">
        <v>37</v>
      </c>
      <c r="D1710" t="s">
        <v>42</v>
      </c>
      <c r="E1710">
        <v>50520</v>
      </c>
      <c r="F1710">
        <v>0</v>
      </c>
      <c r="G1710">
        <v>1</v>
      </c>
      <c r="H1710" s="2" t="str">
        <f ca="1">TEXT(Table1_1[[#This Row],[Dt_Customer]],"yyyy-mm-dd")</f>
        <v>2014-01-28</v>
      </c>
      <c r="I1710">
        <v>25</v>
      </c>
      <c r="J1710">
        <v>112</v>
      </c>
      <c r="K1710">
        <v>0</v>
      </c>
      <c r="L1710">
        <v>6</v>
      </c>
      <c r="M1710">
        <v>2</v>
      </c>
      <c r="N1710">
        <v>1</v>
      </c>
      <c r="O1710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f>Table1_1[[#This Row],[MntWines]]+Table1_1[[#This Row],[MntFruits]]+Table1_1[[#This Row],[MntMeatProducts]]+Table1_1[[#This Row],[MntFishProducts]]+Table1_1[[#This Row],[MntSweetProducts]]+Table1_1[[#This Row],[MntGoldProds]]</f>
        <v>135</v>
      </c>
      <c r="AC1710">
        <f>Table1_1[[#This Row],[NumWebPurchases]]+Table1_1[[#This Row],[NumCatalogPurchases]]+Table1_1[[#This Row],[NumStorePurchases]]</f>
        <v>7</v>
      </c>
      <c r="AD1710">
        <f>ROUND(IF(Table1_1[[#This Row],[Total_Purchases]]=0,0,(Table1_1[[#This Row],[Total_Spend]]*(Table1_1[[#This Row],[NumWebPurchases]]/Table1_1[[#This Row],[Total_Purchases]]))),2)</f>
        <v>57.86</v>
      </c>
      <c r="AE1710">
        <f>ROUND(IF(Table1_1[[#This Row],[Total_Purchases]]=0,0,(Table1_1[[#This Row],[Total_Spend]]*(Table1_1[[#This Row],[NumStorePurchases]]/Table1_1[[#This Row],[Total_Purchases]]))),2)</f>
        <v>57.86</v>
      </c>
      <c r="AF1710">
        <f>ROUND(IF(Table1_1[[#This Row],[Total_Purchases]]=0,0,(Table1_1[[#This Row],[Total_Spend]]*(Table1_1[[#This Row],[NumCatalogPurchases]]/Table1_1[[#This Row],[Total_Purchases]]))),2)</f>
        <v>19.29</v>
      </c>
      <c r="AG17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10" s="6">
        <f ca="1">YEAR(TODAY())-B1710</f>
        <v>68</v>
      </c>
      <c r="AI17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0" t="s">
        <v>30</v>
      </c>
    </row>
    <row r="1711" spans="1:36" x14ac:dyDescent="0.3">
      <c r="A1711">
        <v>8595</v>
      </c>
      <c r="B1711">
        <v>1973</v>
      </c>
      <c r="C1711" t="s">
        <v>28</v>
      </c>
      <c r="D1711" t="s">
        <v>42</v>
      </c>
      <c r="E1711">
        <v>42429</v>
      </c>
      <c r="F1711">
        <v>0</v>
      </c>
      <c r="G1711">
        <v>1</v>
      </c>
      <c r="H1711" s="2" t="str">
        <f ca="1">TEXT(Table1_1[[#This Row],[Dt_Customer]],"yyyy-mm-dd")</f>
        <v>2014-02-11</v>
      </c>
      <c r="I1711">
        <v>99</v>
      </c>
      <c r="J1711">
        <v>55</v>
      </c>
      <c r="K1711">
        <v>0</v>
      </c>
      <c r="L1711">
        <v>6</v>
      </c>
      <c r="M1711">
        <v>2</v>
      </c>
      <c r="N1711">
        <v>0</v>
      </c>
      <c r="O1711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f>Table1_1[[#This Row],[MntWines]]+Table1_1[[#This Row],[MntFruits]]+Table1_1[[#This Row],[MntMeatProducts]]+Table1_1[[#This Row],[MntFishProducts]]+Table1_1[[#This Row],[MntSweetProducts]]+Table1_1[[#This Row],[MntGoldProds]]</f>
        <v>67</v>
      </c>
      <c r="AC1711">
        <f>Table1_1[[#This Row],[NumWebPurchases]]+Table1_1[[#This Row],[NumCatalogPurchases]]+Table1_1[[#This Row],[NumStorePurchases]]</f>
        <v>5</v>
      </c>
      <c r="AD1711">
        <f>ROUND(IF(Table1_1[[#This Row],[Total_Purchases]]=0,0,(Table1_1[[#This Row],[Total_Spend]]*(Table1_1[[#This Row],[NumWebPurchases]]/Table1_1[[#This Row],[Total_Purchases]]))),2)</f>
        <v>13.4</v>
      </c>
      <c r="AE1711">
        <f>ROUND(IF(Table1_1[[#This Row],[Total_Purchases]]=0,0,(Table1_1[[#This Row],[Total_Spend]]*(Table1_1[[#This Row],[NumStorePurchases]]/Table1_1[[#This Row],[Total_Purchases]]))),2)</f>
        <v>40.200000000000003</v>
      </c>
      <c r="AF1711">
        <f>ROUND(IF(Table1_1[[#This Row],[Total_Purchases]]=0,0,(Table1_1[[#This Row],[Total_Spend]]*(Table1_1[[#This Row],[NumCatalogPurchases]]/Table1_1[[#This Row],[Total_Purchases]]))),2)</f>
        <v>13.4</v>
      </c>
      <c r="AG17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11" s="6">
        <f ca="1">YEAR(TODAY())-B1711</f>
        <v>53</v>
      </c>
      <c r="AI17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11" t="s">
        <v>36</v>
      </c>
    </row>
    <row r="1712" spans="1:36" x14ac:dyDescent="0.3">
      <c r="A1712">
        <v>8601</v>
      </c>
      <c r="B1712">
        <v>1980</v>
      </c>
      <c r="C1712" t="s">
        <v>28</v>
      </c>
      <c r="D1712" t="s">
        <v>33</v>
      </c>
      <c r="E1712">
        <v>80011</v>
      </c>
      <c r="F1712">
        <v>0</v>
      </c>
      <c r="G1712">
        <v>1</v>
      </c>
      <c r="H1712" s="2" t="str">
        <f ca="1">TEXT(Table1_1[[#This Row],[Dt_Customer]],"yyyy-mm-dd")</f>
        <v>2013-04-29</v>
      </c>
      <c r="I1712">
        <v>3</v>
      </c>
      <c r="J1712">
        <v>421</v>
      </c>
      <c r="K1712">
        <v>76</v>
      </c>
      <c r="L1712">
        <v>536</v>
      </c>
      <c r="M1712">
        <v>82</v>
      </c>
      <c r="N1712">
        <v>178</v>
      </c>
      <c r="O171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f>Table1_1[[#This Row],[MntWines]]+Table1_1[[#This Row],[MntFruits]]+Table1_1[[#This Row],[MntMeatProducts]]+Table1_1[[#This Row],[MntFishProducts]]+Table1_1[[#This Row],[MntSweetProducts]]+Table1_1[[#This Row],[MntGoldProds]]</f>
        <v>1395</v>
      </c>
      <c r="AC1712">
        <f>Table1_1[[#This Row],[NumWebPurchases]]+Table1_1[[#This Row],[NumCatalogPurchases]]+Table1_1[[#This Row],[NumStorePurchases]]</f>
        <v>19</v>
      </c>
      <c r="AD1712">
        <f>ROUND(IF(Table1_1[[#This Row],[Total_Purchases]]=0,0,(Table1_1[[#This Row],[Total_Spend]]*(Table1_1[[#This Row],[NumWebPurchases]]/Table1_1[[#This Row],[Total_Purchases]]))),2)</f>
        <v>587.37</v>
      </c>
      <c r="AE1712">
        <f>ROUND(IF(Table1_1[[#This Row],[Total_Purchases]]=0,0,(Table1_1[[#This Row],[Total_Spend]]*(Table1_1[[#This Row],[NumStorePurchases]]/Table1_1[[#This Row],[Total_Purchases]]))),2)</f>
        <v>367.11</v>
      </c>
      <c r="AF1712">
        <f>ROUND(IF(Table1_1[[#This Row],[Total_Purchases]]=0,0,(Table1_1[[#This Row],[Total_Spend]]*(Table1_1[[#This Row],[NumCatalogPurchases]]/Table1_1[[#This Row],[Total_Purchases]]))),2)</f>
        <v>440.53</v>
      </c>
      <c r="AG17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12" s="6">
        <f ca="1">YEAR(TODAY())-B1712</f>
        <v>46</v>
      </c>
      <c r="AI17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12" t="s">
        <v>36</v>
      </c>
    </row>
    <row r="1713" spans="1:36" x14ac:dyDescent="0.3">
      <c r="A1713">
        <v>8602</v>
      </c>
      <c r="B1713">
        <v>1964</v>
      </c>
      <c r="C1713" t="s">
        <v>28</v>
      </c>
      <c r="D1713" t="s">
        <v>29</v>
      </c>
      <c r="E1713">
        <v>69932</v>
      </c>
      <c r="F1713">
        <v>0</v>
      </c>
      <c r="G1713">
        <v>1</v>
      </c>
      <c r="H1713" s="2" t="str">
        <f ca="1">TEXT(Table1_1[[#This Row],[Dt_Customer]],"yyyy-mm-dd")</f>
        <v>2013-06-12</v>
      </c>
      <c r="I1713">
        <v>97</v>
      </c>
      <c r="J1713">
        <v>412</v>
      </c>
      <c r="K1713">
        <v>172</v>
      </c>
      <c r="L1713">
        <v>153</v>
      </c>
      <c r="M1713">
        <v>150</v>
      </c>
      <c r="N1713">
        <v>105</v>
      </c>
      <c r="O1713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f>Table1_1[[#This Row],[MntWines]]+Table1_1[[#This Row],[MntFruits]]+Table1_1[[#This Row],[MntMeatProducts]]+Table1_1[[#This Row],[MntFishProducts]]+Table1_1[[#This Row],[MntSweetProducts]]+Table1_1[[#This Row],[MntGoldProds]]</f>
        <v>1049</v>
      </c>
      <c r="AC1713">
        <f>Table1_1[[#This Row],[NumWebPurchases]]+Table1_1[[#This Row],[NumCatalogPurchases]]+Table1_1[[#This Row],[NumStorePurchases]]</f>
        <v>24</v>
      </c>
      <c r="AD1713">
        <f>ROUND(IF(Table1_1[[#This Row],[Total_Purchases]]=0,0,(Table1_1[[#This Row],[Total_Spend]]*(Table1_1[[#This Row],[NumWebPurchases]]/Table1_1[[#This Row],[Total_Purchases]]))),2)</f>
        <v>305.95999999999998</v>
      </c>
      <c r="AE1713">
        <f>ROUND(IF(Table1_1[[#This Row],[Total_Purchases]]=0,0,(Table1_1[[#This Row],[Total_Spend]]*(Table1_1[[#This Row],[NumStorePurchases]]/Table1_1[[#This Row],[Total_Purchases]]))),2)</f>
        <v>480.79</v>
      </c>
      <c r="AF1713">
        <f>ROUND(IF(Table1_1[[#This Row],[Total_Purchases]]=0,0,(Table1_1[[#This Row],[Total_Spend]]*(Table1_1[[#This Row],[NumCatalogPurchases]]/Table1_1[[#This Row],[Total_Purchases]]))),2)</f>
        <v>262.25</v>
      </c>
      <c r="AG17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13" s="6">
        <f ca="1">YEAR(TODAY())-B1713</f>
        <v>62</v>
      </c>
      <c r="AI17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3" t="s">
        <v>30</v>
      </c>
    </row>
    <row r="1714" spans="1:36" x14ac:dyDescent="0.3">
      <c r="A1714">
        <v>8605</v>
      </c>
      <c r="B1714">
        <v>1964</v>
      </c>
      <c r="C1714" t="s">
        <v>37</v>
      </c>
      <c r="D1714" t="s">
        <v>35</v>
      </c>
      <c r="E1714">
        <v>46910</v>
      </c>
      <c r="F1714">
        <v>1</v>
      </c>
      <c r="G1714">
        <v>1</v>
      </c>
      <c r="H1714" s="2" t="str">
        <f ca="1">TEXT(Table1_1[[#This Row],[Dt_Customer]],"yyyy-mm-dd")</f>
        <v>2014-03-23</v>
      </c>
      <c r="I1714">
        <v>36</v>
      </c>
      <c r="J1714">
        <v>48</v>
      </c>
      <c r="K1714">
        <v>0</v>
      </c>
      <c r="L1714">
        <v>14</v>
      </c>
      <c r="M1714">
        <v>0</v>
      </c>
      <c r="N1714">
        <v>0</v>
      </c>
      <c r="O1714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1714">
        <f>Table1_1[[#This Row],[NumWebPurchases]]+Table1_1[[#This Row],[NumCatalogPurchases]]+Table1_1[[#This Row],[NumStorePurchases]]</f>
        <v>5</v>
      </c>
      <c r="AD1714">
        <f>ROUND(IF(Table1_1[[#This Row],[Total_Purchases]]=0,0,(Table1_1[[#This Row],[Total_Spend]]*(Table1_1[[#This Row],[NumWebPurchases]]/Table1_1[[#This Row],[Total_Purchases]]))),2)</f>
        <v>27.2</v>
      </c>
      <c r="AE1714">
        <f>ROUND(IF(Table1_1[[#This Row],[Total_Purchases]]=0,0,(Table1_1[[#This Row],[Total_Spend]]*(Table1_1[[#This Row],[NumStorePurchases]]/Table1_1[[#This Row],[Total_Purchases]]))),2)</f>
        <v>40.799999999999997</v>
      </c>
      <c r="AF1714">
        <f>ROUND(IF(Table1_1[[#This Row],[Total_Purchases]]=0,0,(Table1_1[[#This Row],[Total_Spend]]*(Table1_1[[#This Row],[NumCatalogPurchases]]/Table1_1[[#This Row],[Total_Purchases]]))),2)</f>
        <v>0</v>
      </c>
      <c r="AG17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14" s="6">
        <f ca="1">YEAR(TODAY())-B1714</f>
        <v>62</v>
      </c>
      <c r="AI17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4" t="s">
        <v>30</v>
      </c>
    </row>
    <row r="1715" spans="1:36" x14ac:dyDescent="0.3">
      <c r="A1715">
        <v>8614</v>
      </c>
      <c r="B1715">
        <v>1957</v>
      </c>
      <c r="C1715" t="s">
        <v>28</v>
      </c>
      <c r="D1715" t="s">
        <v>42</v>
      </c>
      <c r="E1715">
        <v>65486</v>
      </c>
      <c r="F1715">
        <v>0</v>
      </c>
      <c r="G1715">
        <v>1</v>
      </c>
      <c r="H1715" s="2" t="str">
        <f ca="1">TEXT(Table1_1[[#This Row],[Dt_Customer]],"yyyy-mm-dd")</f>
        <v>2014-05-12</v>
      </c>
      <c r="I1715">
        <v>29</v>
      </c>
      <c r="J1715">
        <v>245</v>
      </c>
      <c r="K1715">
        <v>19</v>
      </c>
      <c r="L1715">
        <v>125</v>
      </c>
      <c r="M1715">
        <v>37</v>
      </c>
      <c r="N1715">
        <v>67</v>
      </c>
      <c r="O1715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f>Table1_1[[#This Row],[MntWines]]+Table1_1[[#This Row],[MntFruits]]+Table1_1[[#This Row],[MntMeatProducts]]+Table1_1[[#This Row],[MntFishProducts]]+Table1_1[[#This Row],[MntSweetProducts]]+Table1_1[[#This Row],[MntGoldProds]]</f>
        <v>507</v>
      </c>
      <c r="AC1715">
        <f>Table1_1[[#This Row],[NumWebPurchases]]+Table1_1[[#This Row],[NumCatalogPurchases]]+Table1_1[[#This Row],[NumStorePurchases]]</f>
        <v>16</v>
      </c>
      <c r="AD1715">
        <f>ROUND(IF(Table1_1[[#This Row],[Total_Purchases]]=0,0,(Table1_1[[#This Row],[Total_Spend]]*(Table1_1[[#This Row],[NumWebPurchases]]/Table1_1[[#This Row],[Total_Purchases]]))),2)</f>
        <v>126.75</v>
      </c>
      <c r="AE1715">
        <f>ROUND(IF(Table1_1[[#This Row],[Total_Purchases]]=0,0,(Table1_1[[#This Row],[Total_Spend]]*(Table1_1[[#This Row],[NumStorePurchases]]/Table1_1[[#This Row],[Total_Purchases]]))),2)</f>
        <v>316.88</v>
      </c>
      <c r="AF1715">
        <f>ROUND(IF(Table1_1[[#This Row],[Total_Purchases]]=0,0,(Table1_1[[#This Row],[Total_Spend]]*(Table1_1[[#This Row],[NumCatalogPurchases]]/Table1_1[[#This Row],[Total_Purchases]]))),2)</f>
        <v>63.38</v>
      </c>
      <c r="AG17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15" s="6">
        <f ca="1">YEAR(TODAY())-B1715</f>
        <v>69</v>
      </c>
      <c r="AI17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5" t="s">
        <v>36</v>
      </c>
    </row>
    <row r="1716" spans="1:36" x14ac:dyDescent="0.3">
      <c r="A1716">
        <v>8619</v>
      </c>
      <c r="B1716">
        <v>1957</v>
      </c>
      <c r="C1716" t="s">
        <v>28</v>
      </c>
      <c r="D1716" t="s">
        <v>35</v>
      </c>
      <c r="E1716">
        <v>21994</v>
      </c>
      <c r="F1716">
        <v>0</v>
      </c>
      <c r="G1716">
        <v>1</v>
      </c>
      <c r="H1716" s="2" t="str">
        <f ca="1">TEXT(Table1_1[[#This Row],[Dt_Customer]],"yyyy-mm-dd")</f>
        <v>2012-12-24</v>
      </c>
      <c r="I1716">
        <v>4</v>
      </c>
      <c r="J1716">
        <v>9</v>
      </c>
      <c r="K1716">
        <v>0</v>
      </c>
      <c r="L1716">
        <v>6</v>
      </c>
      <c r="M1716">
        <v>3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716">
        <f>Table1_1[[#This Row],[NumWebPurchases]]+Table1_1[[#This Row],[NumCatalogPurchases]]+Table1_1[[#This Row],[NumStorePurchases]]</f>
        <v>3</v>
      </c>
      <c r="AD1716">
        <f>ROUND(IF(Table1_1[[#This Row],[Total_Purchases]]=0,0,(Table1_1[[#This Row],[Total_Spend]]*(Table1_1[[#This Row],[NumWebPurchases]]/Table1_1[[#This Row],[Total_Purchases]]))),2)</f>
        <v>0</v>
      </c>
      <c r="AE1716">
        <f>ROUND(IF(Table1_1[[#This Row],[Total_Purchases]]=0,0,(Table1_1[[#This Row],[Total_Spend]]*(Table1_1[[#This Row],[NumStorePurchases]]/Table1_1[[#This Row],[Total_Purchases]]))),2)</f>
        <v>22</v>
      </c>
      <c r="AF1716">
        <f>ROUND(IF(Table1_1[[#This Row],[Total_Purchases]]=0,0,(Table1_1[[#This Row],[Total_Spend]]*(Table1_1[[#This Row],[NumCatalogPurchases]]/Table1_1[[#This Row],[Total_Purchases]]))),2)</f>
        <v>0</v>
      </c>
      <c r="AG17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16" s="6">
        <f ca="1">YEAR(TODAY())-B1716</f>
        <v>69</v>
      </c>
      <c r="AI17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6" t="s">
        <v>30</v>
      </c>
    </row>
    <row r="1717" spans="1:36" x14ac:dyDescent="0.3">
      <c r="A1717">
        <v>8624</v>
      </c>
      <c r="B1717">
        <v>1958</v>
      </c>
      <c r="C1717" t="s">
        <v>28</v>
      </c>
      <c r="D1717" t="s">
        <v>33</v>
      </c>
      <c r="E1717">
        <v>81320</v>
      </c>
      <c r="F1717">
        <v>0</v>
      </c>
      <c r="G1717">
        <v>0</v>
      </c>
      <c r="H1717" s="2" t="str">
        <f ca="1">TEXT(Table1_1[[#This Row],[Dt_Customer]],"yyyy-mm-dd")</f>
        <v>2013-02-06</v>
      </c>
      <c r="I1717">
        <v>61</v>
      </c>
      <c r="J1717">
        <v>183</v>
      </c>
      <c r="K1717">
        <v>33</v>
      </c>
      <c r="L1717">
        <v>493</v>
      </c>
      <c r="M1717">
        <v>59</v>
      </c>
      <c r="N1717">
        <v>103</v>
      </c>
      <c r="O1717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f>Table1_1[[#This Row],[MntWines]]+Table1_1[[#This Row],[MntFruits]]+Table1_1[[#This Row],[MntMeatProducts]]+Table1_1[[#This Row],[MntFishProducts]]+Table1_1[[#This Row],[MntSweetProducts]]+Table1_1[[#This Row],[MntGoldProds]]</f>
        <v>928</v>
      </c>
      <c r="AC1717">
        <f>Table1_1[[#This Row],[NumWebPurchases]]+Table1_1[[#This Row],[NumCatalogPurchases]]+Table1_1[[#This Row],[NumStorePurchases]]</f>
        <v>17</v>
      </c>
      <c r="AD1717">
        <f>ROUND(IF(Table1_1[[#This Row],[Total_Purchases]]=0,0,(Table1_1[[#This Row],[Total_Spend]]*(Table1_1[[#This Row],[NumWebPurchases]]/Table1_1[[#This Row],[Total_Purchases]]))),2)</f>
        <v>218.35</v>
      </c>
      <c r="AE1717">
        <f>ROUND(IF(Table1_1[[#This Row],[Total_Purchases]]=0,0,(Table1_1[[#This Row],[Total_Spend]]*(Table1_1[[#This Row],[NumStorePurchases]]/Table1_1[[#This Row],[Total_Purchases]]))),2)</f>
        <v>545.88</v>
      </c>
      <c r="AF1717">
        <f>ROUND(IF(Table1_1[[#This Row],[Total_Purchases]]=0,0,(Table1_1[[#This Row],[Total_Spend]]*(Table1_1[[#This Row],[NumCatalogPurchases]]/Table1_1[[#This Row],[Total_Purchases]]))),2)</f>
        <v>163.76</v>
      </c>
      <c r="AG17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17" s="6">
        <f ca="1">YEAR(TODAY())-B1717</f>
        <v>68</v>
      </c>
      <c r="AI17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7" t="s">
        <v>43</v>
      </c>
    </row>
    <row r="1718" spans="1:36" x14ac:dyDescent="0.3">
      <c r="A1718">
        <v>8625</v>
      </c>
      <c r="B1718">
        <v>1976</v>
      </c>
      <c r="C1718" t="s">
        <v>28</v>
      </c>
      <c r="D1718" t="s">
        <v>33</v>
      </c>
      <c r="E1718">
        <v>17649</v>
      </c>
      <c r="F1718">
        <v>1</v>
      </c>
      <c r="G1718">
        <v>0</v>
      </c>
      <c r="H1718" s="2" t="str">
        <f ca="1">TEXT(Table1_1[[#This Row],[Dt_Customer]],"yyyy-mm-dd")</f>
        <v>2013-11-12</v>
      </c>
      <c r="I1718">
        <v>70</v>
      </c>
      <c r="J1718">
        <v>15</v>
      </c>
      <c r="K1718">
        <v>1</v>
      </c>
      <c r="L1718">
        <v>23</v>
      </c>
      <c r="M1718">
        <v>0</v>
      </c>
      <c r="N1718">
        <v>5</v>
      </c>
      <c r="O1718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1718">
        <f>Table1_1[[#This Row],[NumWebPurchases]]+Table1_1[[#This Row],[NumCatalogPurchases]]+Table1_1[[#This Row],[NumStorePurchases]]</f>
        <v>6</v>
      </c>
      <c r="AD1718">
        <f>ROUND(IF(Table1_1[[#This Row],[Total_Purchases]]=0,0,(Table1_1[[#This Row],[Total_Spend]]*(Table1_1[[#This Row],[NumWebPurchases]]/Table1_1[[#This Row],[Total_Purchases]]))),2)</f>
        <v>22.5</v>
      </c>
      <c r="AE1718">
        <f>ROUND(IF(Table1_1[[#This Row],[Total_Purchases]]=0,0,(Table1_1[[#This Row],[Total_Spend]]*(Table1_1[[#This Row],[NumStorePurchases]]/Table1_1[[#This Row],[Total_Purchases]]))),2)</f>
        <v>22.5</v>
      </c>
      <c r="AF1718">
        <f>ROUND(IF(Table1_1[[#This Row],[Total_Purchases]]=0,0,(Table1_1[[#This Row],[Total_Spend]]*(Table1_1[[#This Row],[NumCatalogPurchases]]/Table1_1[[#This Row],[Total_Purchases]]))),2)</f>
        <v>0</v>
      </c>
      <c r="AG17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18" s="6">
        <f ca="1">YEAR(TODAY())-B1718</f>
        <v>50</v>
      </c>
      <c r="AI17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18" t="s">
        <v>34</v>
      </c>
    </row>
    <row r="1719" spans="1:36" x14ac:dyDescent="0.3">
      <c r="A1719">
        <v>8629</v>
      </c>
      <c r="B1719">
        <v>1956</v>
      </c>
      <c r="C1719" t="s">
        <v>28</v>
      </c>
      <c r="D1719" t="s">
        <v>42</v>
      </c>
      <c r="E1719">
        <v>46984</v>
      </c>
      <c r="F1719">
        <v>1</v>
      </c>
      <c r="G1719">
        <v>1</v>
      </c>
      <c r="H1719" s="2" t="str">
        <f ca="1">TEXT(Table1_1[[#This Row],[Dt_Customer]],"yyyy-mm-dd")</f>
        <v>2013-03-26</v>
      </c>
      <c r="I1719">
        <v>71</v>
      </c>
      <c r="J1719">
        <v>19</v>
      </c>
      <c r="K1719">
        <v>1</v>
      </c>
      <c r="L1719">
        <v>10</v>
      </c>
      <c r="M1719">
        <v>2</v>
      </c>
      <c r="N1719">
        <v>1</v>
      </c>
      <c r="O1719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1719">
        <f>Table1_1[[#This Row],[NumWebPurchases]]+Table1_1[[#This Row],[NumCatalogPurchases]]+Table1_1[[#This Row],[NumStorePurchases]]</f>
        <v>4</v>
      </c>
      <c r="AD1719">
        <f>ROUND(IF(Table1_1[[#This Row],[Total_Purchases]]=0,0,(Table1_1[[#This Row],[Total_Spend]]*(Table1_1[[#This Row],[NumWebPurchases]]/Table1_1[[#This Row],[Total_Purchases]]))),2)</f>
        <v>10.25</v>
      </c>
      <c r="AE1719">
        <f>ROUND(IF(Table1_1[[#This Row],[Total_Purchases]]=0,0,(Table1_1[[#This Row],[Total_Spend]]*(Table1_1[[#This Row],[NumStorePurchases]]/Table1_1[[#This Row],[Total_Purchases]]))),2)</f>
        <v>30.75</v>
      </c>
      <c r="AF1719">
        <f>ROUND(IF(Table1_1[[#This Row],[Total_Purchases]]=0,0,(Table1_1[[#This Row],[Total_Spend]]*(Table1_1[[#This Row],[NumCatalogPurchases]]/Table1_1[[#This Row],[Total_Purchases]]))),2)</f>
        <v>0</v>
      </c>
      <c r="AG17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19" s="6">
        <f ca="1">YEAR(TODAY())-B1719</f>
        <v>70</v>
      </c>
      <c r="AI17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19" t="s">
        <v>32</v>
      </c>
    </row>
    <row r="1720" spans="1:36" x14ac:dyDescent="0.3">
      <c r="A1720">
        <v>8643</v>
      </c>
      <c r="B1720">
        <v>1971</v>
      </c>
      <c r="C1720" t="s">
        <v>28</v>
      </c>
      <c r="D1720" t="s">
        <v>35</v>
      </c>
      <c r="E1720">
        <v>69930</v>
      </c>
      <c r="F1720">
        <v>0</v>
      </c>
      <c r="G1720">
        <v>0</v>
      </c>
      <c r="H1720" s="2" t="str">
        <f ca="1">TEXT(Table1_1[[#This Row],[Dt_Customer]],"yyyy-mm-dd")</f>
        <v>2013-05-26</v>
      </c>
      <c r="I1720">
        <v>21</v>
      </c>
      <c r="J1720">
        <v>252</v>
      </c>
      <c r="K1720">
        <v>98</v>
      </c>
      <c r="L1720">
        <v>827</v>
      </c>
      <c r="M1720">
        <v>219</v>
      </c>
      <c r="N1720">
        <v>70</v>
      </c>
      <c r="O1720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f>Table1_1[[#This Row],[MntWines]]+Table1_1[[#This Row],[MntFruits]]+Table1_1[[#This Row],[MntMeatProducts]]+Table1_1[[#This Row],[MntFishProducts]]+Table1_1[[#This Row],[MntSweetProducts]]+Table1_1[[#This Row],[MntGoldProds]]</f>
        <v>1662</v>
      </c>
      <c r="AC1720">
        <f>Table1_1[[#This Row],[NumWebPurchases]]+Table1_1[[#This Row],[NumCatalogPurchases]]+Table1_1[[#This Row],[NumStorePurchases]]</f>
        <v>21</v>
      </c>
      <c r="AD1720">
        <f>ROUND(IF(Table1_1[[#This Row],[Total_Purchases]]=0,0,(Table1_1[[#This Row],[Total_Spend]]*(Table1_1[[#This Row],[NumWebPurchases]]/Table1_1[[#This Row],[Total_Purchases]]))),2)</f>
        <v>316.57</v>
      </c>
      <c r="AE1720">
        <f>ROUND(IF(Table1_1[[#This Row],[Total_Purchases]]=0,0,(Table1_1[[#This Row],[Total_Spend]]*(Table1_1[[#This Row],[NumStorePurchases]]/Table1_1[[#This Row],[Total_Purchases]]))),2)</f>
        <v>949.71</v>
      </c>
      <c r="AF1720">
        <f>ROUND(IF(Table1_1[[#This Row],[Total_Purchases]]=0,0,(Table1_1[[#This Row],[Total_Spend]]*(Table1_1[[#This Row],[NumCatalogPurchases]]/Table1_1[[#This Row],[Total_Purchases]]))),2)</f>
        <v>395.71</v>
      </c>
      <c r="AG17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20" s="6">
        <f ca="1">YEAR(TODAY())-B1720</f>
        <v>55</v>
      </c>
      <c r="AI17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20" t="s">
        <v>40</v>
      </c>
    </row>
    <row r="1721" spans="1:36" x14ac:dyDescent="0.3">
      <c r="A1721">
        <v>8650</v>
      </c>
      <c r="B1721">
        <v>1978</v>
      </c>
      <c r="C1721" t="s">
        <v>28</v>
      </c>
      <c r="D1721" t="s">
        <v>42</v>
      </c>
      <c r="E1721">
        <v>54162</v>
      </c>
      <c r="F1721">
        <v>1</v>
      </c>
      <c r="G1721">
        <v>1</v>
      </c>
      <c r="H1721" s="2" t="str">
        <f ca="1">TEXT(Table1_1[[#This Row],[Dt_Customer]],"yyyy-mm-dd")</f>
        <v>2013-03-18</v>
      </c>
      <c r="I1721">
        <v>31</v>
      </c>
      <c r="J1721">
        <v>5</v>
      </c>
      <c r="K1721">
        <v>6</v>
      </c>
      <c r="L1721">
        <v>10</v>
      </c>
      <c r="M1721">
        <v>6</v>
      </c>
      <c r="N1721">
        <v>5</v>
      </c>
      <c r="O1721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1721">
        <f>Table1_1[[#This Row],[NumWebPurchases]]+Table1_1[[#This Row],[NumCatalogPurchases]]+Table1_1[[#This Row],[NumStorePurchases]]</f>
        <v>4</v>
      </c>
      <c r="AD1721">
        <f>ROUND(IF(Table1_1[[#This Row],[Total_Purchases]]=0,0,(Table1_1[[#This Row],[Total_Spend]]*(Table1_1[[#This Row],[NumWebPurchases]]/Table1_1[[#This Row],[Total_Purchases]]))),2)</f>
        <v>10.5</v>
      </c>
      <c r="AE1721">
        <f>ROUND(IF(Table1_1[[#This Row],[Total_Purchases]]=0,0,(Table1_1[[#This Row],[Total_Spend]]*(Table1_1[[#This Row],[NumStorePurchases]]/Table1_1[[#This Row],[Total_Purchases]]))),2)</f>
        <v>31.5</v>
      </c>
      <c r="AF1721">
        <f>ROUND(IF(Table1_1[[#This Row],[Total_Purchases]]=0,0,(Table1_1[[#This Row],[Total_Spend]]*(Table1_1[[#This Row],[NumCatalogPurchases]]/Table1_1[[#This Row],[Total_Purchases]]))),2)</f>
        <v>0</v>
      </c>
      <c r="AG17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21" s="6">
        <f ca="1">YEAR(TODAY())-B1721</f>
        <v>48</v>
      </c>
      <c r="AI17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21" t="s">
        <v>30</v>
      </c>
    </row>
    <row r="1722" spans="1:36" x14ac:dyDescent="0.3">
      <c r="A1722">
        <v>8652</v>
      </c>
      <c r="B1722">
        <v>1946</v>
      </c>
      <c r="C1722" t="s">
        <v>28</v>
      </c>
      <c r="D1722" t="s">
        <v>35</v>
      </c>
      <c r="E1722">
        <v>37760</v>
      </c>
      <c r="F1722">
        <v>0</v>
      </c>
      <c r="G1722">
        <v>0</v>
      </c>
      <c r="H1722" s="2" t="str">
        <f ca="1">TEXT(Table1_1[[#This Row],[Dt_Customer]],"yyyy-mm-dd")</f>
        <v>2012-08-31</v>
      </c>
      <c r="I1722">
        <v>20</v>
      </c>
      <c r="J1722">
        <v>84</v>
      </c>
      <c r="K1722">
        <v>5</v>
      </c>
      <c r="L1722">
        <v>38</v>
      </c>
      <c r="M1722">
        <v>150</v>
      </c>
      <c r="N1722">
        <v>12</v>
      </c>
      <c r="O172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f>Table1_1[[#This Row],[MntWines]]+Table1_1[[#This Row],[MntFruits]]+Table1_1[[#This Row],[MntMeatProducts]]+Table1_1[[#This Row],[MntFishProducts]]+Table1_1[[#This Row],[MntSweetProducts]]+Table1_1[[#This Row],[MntGoldProds]]</f>
        <v>317</v>
      </c>
      <c r="AC1722">
        <f>Table1_1[[#This Row],[NumWebPurchases]]+Table1_1[[#This Row],[NumCatalogPurchases]]+Table1_1[[#This Row],[NumStorePurchases]]</f>
        <v>11</v>
      </c>
      <c r="AD1722">
        <f>ROUND(IF(Table1_1[[#This Row],[Total_Purchases]]=0,0,(Table1_1[[#This Row],[Total_Spend]]*(Table1_1[[#This Row],[NumWebPurchases]]/Table1_1[[#This Row],[Total_Purchases]]))),2)</f>
        <v>115.27</v>
      </c>
      <c r="AE1722">
        <f>ROUND(IF(Table1_1[[#This Row],[Total_Purchases]]=0,0,(Table1_1[[#This Row],[Total_Spend]]*(Table1_1[[#This Row],[NumStorePurchases]]/Table1_1[[#This Row],[Total_Purchases]]))),2)</f>
        <v>172.91</v>
      </c>
      <c r="AF1722">
        <f>ROUND(IF(Table1_1[[#This Row],[Total_Purchases]]=0,0,(Table1_1[[#This Row],[Total_Spend]]*(Table1_1[[#This Row],[NumCatalogPurchases]]/Table1_1[[#This Row],[Total_Purchases]]))),2)</f>
        <v>28.82</v>
      </c>
      <c r="AG17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22" s="6">
        <f ca="1">YEAR(TODAY())-B1722</f>
        <v>80</v>
      </c>
      <c r="AI17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22" t="s">
        <v>43</v>
      </c>
    </row>
    <row r="1723" spans="1:36" x14ac:dyDescent="0.3">
      <c r="A1723">
        <v>8659</v>
      </c>
      <c r="B1723">
        <v>1952</v>
      </c>
      <c r="C1723" t="s">
        <v>37</v>
      </c>
      <c r="D1723" t="s">
        <v>35</v>
      </c>
      <c r="E1723">
        <v>69805</v>
      </c>
      <c r="F1723">
        <v>0</v>
      </c>
      <c r="G1723">
        <v>1</v>
      </c>
      <c r="H1723" s="2" t="str">
        <f ca="1">TEXT(Table1_1[[#This Row],[Dt_Customer]],"yyyy-mm-dd")</f>
        <v>2014-01-21</v>
      </c>
      <c r="I1723">
        <v>50</v>
      </c>
      <c r="J1723">
        <v>750</v>
      </c>
      <c r="K1723">
        <v>71</v>
      </c>
      <c r="L1723">
        <v>174</v>
      </c>
      <c r="M1723">
        <v>13</v>
      </c>
      <c r="N1723">
        <v>10</v>
      </c>
      <c r="O1723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f>Table1_1[[#This Row],[MntWines]]+Table1_1[[#This Row],[MntFruits]]+Table1_1[[#This Row],[MntMeatProducts]]+Table1_1[[#This Row],[MntFishProducts]]+Table1_1[[#This Row],[MntSweetProducts]]+Table1_1[[#This Row],[MntGoldProds]]</f>
        <v>1038</v>
      </c>
      <c r="AC1723">
        <f>Table1_1[[#This Row],[NumWebPurchases]]+Table1_1[[#This Row],[NumCatalogPurchases]]+Table1_1[[#This Row],[NumStorePurchases]]</f>
        <v>25</v>
      </c>
      <c r="AD1723">
        <f>ROUND(IF(Table1_1[[#This Row],[Total_Purchases]]=0,0,(Table1_1[[#This Row],[Total_Spend]]*(Table1_1[[#This Row],[NumWebPurchases]]/Table1_1[[#This Row],[Total_Purchases]]))),2)</f>
        <v>249.12</v>
      </c>
      <c r="AE1723">
        <f>ROUND(IF(Table1_1[[#This Row],[Total_Purchases]]=0,0,(Table1_1[[#This Row],[Total_Spend]]*(Table1_1[[#This Row],[NumStorePurchases]]/Table1_1[[#This Row],[Total_Purchases]]))),2)</f>
        <v>456.72</v>
      </c>
      <c r="AF1723">
        <f>ROUND(IF(Table1_1[[#This Row],[Total_Purchases]]=0,0,(Table1_1[[#This Row],[Total_Spend]]*(Table1_1[[#This Row],[NumCatalogPurchases]]/Table1_1[[#This Row],[Total_Purchases]]))),2)</f>
        <v>332.16</v>
      </c>
      <c r="AG17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23" s="6">
        <f ca="1">YEAR(TODAY())-B1723</f>
        <v>74</v>
      </c>
      <c r="AI17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23" t="s">
        <v>39</v>
      </c>
    </row>
    <row r="1724" spans="1:36" x14ac:dyDescent="0.3">
      <c r="A1724">
        <v>8663</v>
      </c>
      <c r="B1724">
        <v>1974</v>
      </c>
      <c r="C1724" t="s">
        <v>28</v>
      </c>
      <c r="D1724" t="s">
        <v>29</v>
      </c>
      <c r="E1724">
        <v>39996</v>
      </c>
      <c r="F1724">
        <v>1</v>
      </c>
      <c r="G1724">
        <v>1</v>
      </c>
      <c r="H1724" s="2" t="str">
        <f ca="1">TEXT(Table1_1[[#This Row],[Dt_Customer]],"yyyy-mm-dd")</f>
        <v>2014-05-22</v>
      </c>
      <c r="I1724">
        <v>85</v>
      </c>
      <c r="J1724">
        <v>11</v>
      </c>
      <c r="K1724">
        <v>0</v>
      </c>
      <c r="L1724">
        <v>3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724">
        <f>Table1_1[[#This Row],[NumWebPurchases]]+Table1_1[[#This Row],[NumCatalogPurchases]]+Table1_1[[#This Row],[NumStorePurchases]]</f>
        <v>3</v>
      </c>
      <c r="AD1724">
        <f>ROUND(IF(Table1_1[[#This Row],[Total_Purchases]]=0,0,(Table1_1[[#This Row],[Total_Spend]]*(Table1_1[[#This Row],[NumWebPurchases]]/Table1_1[[#This Row],[Total_Purchases]]))),2)</f>
        <v>5</v>
      </c>
      <c r="AE1724">
        <f>ROUND(IF(Table1_1[[#This Row],[Total_Purchases]]=0,0,(Table1_1[[#This Row],[Total_Spend]]*(Table1_1[[#This Row],[NumStorePurchases]]/Table1_1[[#This Row],[Total_Purchases]]))),2)</f>
        <v>10</v>
      </c>
      <c r="AF1724">
        <f>ROUND(IF(Table1_1[[#This Row],[Total_Purchases]]=0,0,(Table1_1[[#This Row],[Total_Spend]]*(Table1_1[[#This Row],[NumCatalogPurchases]]/Table1_1[[#This Row],[Total_Purchases]]))),2)</f>
        <v>0</v>
      </c>
      <c r="AG17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24" s="6">
        <f ca="1">YEAR(TODAY())-B1724</f>
        <v>52</v>
      </c>
      <c r="AI17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24" t="s">
        <v>36</v>
      </c>
    </row>
    <row r="1725" spans="1:36" x14ac:dyDescent="0.3">
      <c r="A1725">
        <v>8685</v>
      </c>
      <c r="B1725">
        <v>1977</v>
      </c>
      <c r="C1725" t="s">
        <v>28</v>
      </c>
      <c r="D1725" t="s">
        <v>33</v>
      </c>
      <c r="E1725">
        <v>42014</v>
      </c>
      <c r="F1725">
        <v>1</v>
      </c>
      <c r="G1725">
        <v>0</v>
      </c>
      <c r="H1725" s="2" t="str">
        <f ca="1">TEXT(Table1_1[[#This Row],[Dt_Customer]],"yyyy-mm-dd")</f>
        <v>2012-08-17</v>
      </c>
      <c r="I1725">
        <v>56</v>
      </c>
      <c r="J1725">
        <v>244</v>
      </c>
      <c r="K1725">
        <v>15</v>
      </c>
      <c r="L1725">
        <v>108</v>
      </c>
      <c r="M1725">
        <v>4</v>
      </c>
      <c r="N1725">
        <v>15</v>
      </c>
      <c r="O1725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f>Table1_1[[#This Row],[MntWines]]+Table1_1[[#This Row],[MntFruits]]+Table1_1[[#This Row],[MntMeatProducts]]+Table1_1[[#This Row],[MntFishProducts]]+Table1_1[[#This Row],[MntSweetProducts]]+Table1_1[[#This Row],[MntGoldProds]]</f>
        <v>436</v>
      </c>
      <c r="AC1725">
        <f>Table1_1[[#This Row],[NumWebPurchases]]+Table1_1[[#This Row],[NumCatalogPurchases]]+Table1_1[[#This Row],[NumStorePurchases]]</f>
        <v>14</v>
      </c>
      <c r="AD1725">
        <f>ROUND(IF(Table1_1[[#This Row],[Total_Purchases]]=0,0,(Table1_1[[#This Row],[Total_Spend]]*(Table1_1[[#This Row],[NumWebPurchases]]/Table1_1[[#This Row],[Total_Purchases]]))),2)</f>
        <v>218</v>
      </c>
      <c r="AE1725">
        <f>ROUND(IF(Table1_1[[#This Row],[Total_Purchases]]=0,0,(Table1_1[[#This Row],[Total_Spend]]*(Table1_1[[#This Row],[NumStorePurchases]]/Table1_1[[#This Row],[Total_Purchases]]))),2)</f>
        <v>186.86</v>
      </c>
      <c r="AF1725">
        <f>ROUND(IF(Table1_1[[#This Row],[Total_Purchases]]=0,0,(Table1_1[[#This Row],[Total_Spend]]*(Table1_1[[#This Row],[NumCatalogPurchases]]/Table1_1[[#This Row],[Total_Purchases]]))),2)</f>
        <v>31.14</v>
      </c>
      <c r="AG17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25" s="6">
        <f ca="1">YEAR(TODAY())-B1725</f>
        <v>49</v>
      </c>
      <c r="AI17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25" t="s">
        <v>43</v>
      </c>
    </row>
    <row r="1726" spans="1:36" x14ac:dyDescent="0.3">
      <c r="A1726">
        <v>8686</v>
      </c>
      <c r="B1726">
        <v>1979</v>
      </c>
      <c r="C1726" t="s">
        <v>44</v>
      </c>
      <c r="D1726" t="s">
        <v>35</v>
      </c>
      <c r="E1726">
        <v>23724</v>
      </c>
      <c r="F1726">
        <v>1</v>
      </c>
      <c r="G1726">
        <v>0</v>
      </c>
      <c r="H1726" s="2" t="str">
        <f ca="1">TEXT(Table1_1[[#This Row],[Dt_Customer]],"yyyy-mm-dd")</f>
        <v>2013-01-08</v>
      </c>
      <c r="I1726">
        <v>65</v>
      </c>
      <c r="J1726">
        <v>5</v>
      </c>
      <c r="K1726">
        <v>23</v>
      </c>
      <c r="L1726">
        <v>15</v>
      </c>
      <c r="M1726">
        <v>0</v>
      </c>
      <c r="N1726">
        <v>18</v>
      </c>
      <c r="O1726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f>Table1_1[[#This Row],[MntWines]]+Table1_1[[#This Row],[MntFruits]]+Table1_1[[#This Row],[MntMeatProducts]]+Table1_1[[#This Row],[MntFishProducts]]+Table1_1[[#This Row],[MntSweetProducts]]+Table1_1[[#This Row],[MntGoldProds]]</f>
        <v>75</v>
      </c>
      <c r="AC1726">
        <f>Table1_1[[#This Row],[NumWebPurchases]]+Table1_1[[#This Row],[NumCatalogPurchases]]+Table1_1[[#This Row],[NumStorePurchases]]</f>
        <v>5</v>
      </c>
      <c r="AD1726">
        <f>ROUND(IF(Table1_1[[#This Row],[Total_Purchases]]=0,0,(Table1_1[[#This Row],[Total_Spend]]*(Table1_1[[#This Row],[NumWebPurchases]]/Table1_1[[#This Row],[Total_Purchases]]))),2)</f>
        <v>30</v>
      </c>
      <c r="AE1726">
        <f>ROUND(IF(Table1_1[[#This Row],[Total_Purchases]]=0,0,(Table1_1[[#This Row],[Total_Spend]]*(Table1_1[[#This Row],[NumStorePurchases]]/Table1_1[[#This Row],[Total_Purchases]]))),2)</f>
        <v>45</v>
      </c>
      <c r="AF1726">
        <f>ROUND(IF(Table1_1[[#This Row],[Total_Purchases]]=0,0,(Table1_1[[#This Row],[Total_Spend]]*(Table1_1[[#This Row],[NumCatalogPurchases]]/Table1_1[[#This Row],[Total_Purchases]]))),2)</f>
        <v>0</v>
      </c>
      <c r="AG17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26" s="6">
        <f ca="1">YEAR(TODAY())-B1726</f>
        <v>47</v>
      </c>
      <c r="AI17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26" t="s">
        <v>30</v>
      </c>
    </row>
    <row r="1727" spans="1:36" x14ac:dyDescent="0.3">
      <c r="A1727">
        <v>8687</v>
      </c>
      <c r="B1727">
        <v>1978</v>
      </c>
      <c r="C1727" t="s">
        <v>28</v>
      </c>
      <c r="D1727" t="s">
        <v>35</v>
      </c>
      <c r="E1727">
        <v>53172</v>
      </c>
      <c r="F1727">
        <v>0</v>
      </c>
      <c r="G1727">
        <v>1</v>
      </c>
      <c r="H1727" s="2" t="str">
        <f ca="1">TEXT(Table1_1[[#This Row],[Dt_Customer]],"yyyy-mm-dd")</f>
        <v>2013-05-06</v>
      </c>
      <c r="I1727">
        <v>54</v>
      </c>
      <c r="J1727">
        <v>121</v>
      </c>
      <c r="K1727">
        <v>62</v>
      </c>
      <c r="L1727">
        <v>90</v>
      </c>
      <c r="M1727">
        <v>68</v>
      </c>
      <c r="N1727">
        <v>20</v>
      </c>
      <c r="O1727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f>Table1_1[[#This Row],[MntWines]]+Table1_1[[#This Row],[MntFruits]]+Table1_1[[#This Row],[MntMeatProducts]]+Table1_1[[#This Row],[MntFishProducts]]+Table1_1[[#This Row],[MntSweetProducts]]+Table1_1[[#This Row],[MntGoldProds]]</f>
        <v>486</v>
      </c>
      <c r="AC1727">
        <f>Table1_1[[#This Row],[NumWebPurchases]]+Table1_1[[#This Row],[NumCatalogPurchases]]+Table1_1[[#This Row],[NumStorePurchases]]</f>
        <v>13</v>
      </c>
      <c r="AD1727">
        <f>ROUND(IF(Table1_1[[#This Row],[Total_Purchases]]=0,0,(Table1_1[[#This Row],[Total_Spend]]*(Table1_1[[#This Row],[NumWebPurchases]]/Table1_1[[#This Row],[Total_Purchases]]))),2)</f>
        <v>74.77</v>
      </c>
      <c r="AE1727">
        <f>ROUND(IF(Table1_1[[#This Row],[Total_Purchases]]=0,0,(Table1_1[[#This Row],[Total_Spend]]*(Table1_1[[#This Row],[NumStorePurchases]]/Table1_1[[#This Row],[Total_Purchases]]))),2)</f>
        <v>299.08</v>
      </c>
      <c r="AF1727">
        <f>ROUND(IF(Table1_1[[#This Row],[Total_Purchases]]=0,0,(Table1_1[[#This Row],[Total_Spend]]*(Table1_1[[#This Row],[NumCatalogPurchases]]/Table1_1[[#This Row],[Total_Purchases]]))),2)</f>
        <v>112.15</v>
      </c>
      <c r="AG17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27" s="6">
        <f ca="1">YEAR(TODAY())-B1727</f>
        <v>48</v>
      </c>
      <c r="AI17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27" t="s">
        <v>40</v>
      </c>
    </row>
    <row r="1728" spans="1:36" x14ac:dyDescent="0.3">
      <c r="A1728">
        <v>8690</v>
      </c>
      <c r="B1728">
        <v>1962</v>
      </c>
      <c r="C1728" t="s">
        <v>28</v>
      </c>
      <c r="D1728" t="s">
        <v>33</v>
      </c>
      <c r="E1728">
        <v>86111</v>
      </c>
      <c r="F1728">
        <v>0</v>
      </c>
      <c r="G1728">
        <v>0</v>
      </c>
      <c r="H1728" s="2" t="str">
        <f ca="1">TEXT(Table1_1[[#This Row],[Dt_Customer]],"yyyy-mm-dd")</f>
        <v>2013-04-19</v>
      </c>
      <c r="I1728">
        <v>73</v>
      </c>
      <c r="J1728">
        <v>399</v>
      </c>
      <c r="K1728">
        <v>28</v>
      </c>
      <c r="L1728">
        <v>756</v>
      </c>
      <c r="M1728">
        <v>36</v>
      </c>
      <c r="N1728">
        <v>40</v>
      </c>
      <c r="O1728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f>Table1_1[[#This Row],[MntWines]]+Table1_1[[#This Row],[MntFruits]]+Table1_1[[#This Row],[MntMeatProducts]]+Table1_1[[#This Row],[MntFishProducts]]+Table1_1[[#This Row],[MntSweetProducts]]+Table1_1[[#This Row],[MntGoldProds]]</f>
        <v>1385</v>
      </c>
      <c r="AC1728">
        <f>Table1_1[[#This Row],[NumWebPurchases]]+Table1_1[[#This Row],[NumCatalogPurchases]]+Table1_1[[#This Row],[NumStorePurchases]]</f>
        <v>22</v>
      </c>
      <c r="AD1728">
        <f>ROUND(IF(Table1_1[[#This Row],[Total_Purchases]]=0,0,(Table1_1[[#This Row],[Total_Spend]]*(Table1_1[[#This Row],[NumWebPurchases]]/Table1_1[[#This Row],[Total_Purchases]]))),2)</f>
        <v>314.77</v>
      </c>
      <c r="AE1728">
        <f>ROUND(IF(Table1_1[[#This Row],[Total_Purchases]]=0,0,(Table1_1[[#This Row],[Total_Spend]]*(Table1_1[[#This Row],[NumStorePurchases]]/Table1_1[[#This Row],[Total_Purchases]]))),2)</f>
        <v>629.54999999999995</v>
      </c>
      <c r="AF1728">
        <f>ROUND(IF(Table1_1[[#This Row],[Total_Purchases]]=0,0,(Table1_1[[#This Row],[Total_Spend]]*(Table1_1[[#This Row],[NumCatalogPurchases]]/Table1_1[[#This Row],[Total_Purchases]]))),2)</f>
        <v>440.68</v>
      </c>
      <c r="AG17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28" s="6">
        <f ca="1">YEAR(TODAY())-B1728</f>
        <v>64</v>
      </c>
      <c r="AI17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28" t="s">
        <v>32</v>
      </c>
    </row>
    <row r="1729" spans="1:36" x14ac:dyDescent="0.3">
      <c r="A1729">
        <v>8692</v>
      </c>
      <c r="B1729">
        <v>1952</v>
      </c>
      <c r="C1729" t="s">
        <v>28</v>
      </c>
      <c r="D1729" t="s">
        <v>35</v>
      </c>
      <c r="E1729">
        <v>43462</v>
      </c>
      <c r="F1729">
        <v>1</v>
      </c>
      <c r="G1729">
        <v>1</v>
      </c>
      <c r="H1729" s="2" t="str">
        <f ca="1">TEXT(Table1_1[[#This Row],[Dt_Customer]],"yyyy-mm-dd")</f>
        <v>2012-09-12</v>
      </c>
      <c r="I1729">
        <v>50</v>
      </c>
      <c r="J1729">
        <v>90</v>
      </c>
      <c r="K1729">
        <v>17</v>
      </c>
      <c r="L1729">
        <v>97</v>
      </c>
      <c r="M1729">
        <v>15</v>
      </c>
      <c r="N1729">
        <v>6</v>
      </c>
      <c r="O1729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f>Table1_1[[#This Row],[MntWines]]+Table1_1[[#This Row],[MntFruits]]+Table1_1[[#This Row],[MntMeatProducts]]+Table1_1[[#This Row],[MntFishProducts]]+Table1_1[[#This Row],[MntSweetProducts]]+Table1_1[[#This Row],[MntGoldProds]]</f>
        <v>240</v>
      </c>
      <c r="AC1729">
        <f>Table1_1[[#This Row],[NumWebPurchases]]+Table1_1[[#This Row],[NumCatalogPurchases]]+Table1_1[[#This Row],[NumStorePurchases]]</f>
        <v>10</v>
      </c>
      <c r="AD1729">
        <f>ROUND(IF(Table1_1[[#This Row],[Total_Purchases]]=0,0,(Table1_1[[#This Row],[Total_Spend]]*(Table1_1[[#This Row],[NumWebPurchases]]/Table1_1[[#This Row],[Total_Purchases]]))),2)</f>
        <v>96</v>
      </c>
      <c r="AE1729">
        <f>ROUND(IF(Table1_1[[#This Row],[Total_Purchases]]=0,0,(Table1_1[[#This Row],[Total_Spend]]*(Table1_1[[#This Row],[NumStorePurchases]]/Table1_1[[#This Row],[Total_Purchases]]))),2)</f>
        <v>120</v>
      </c>
      <c r="AF1729">
        <f>ROUND(IF(Table1_1[[#This Row],[Total_Purchases]]=0,0,(Table1_1[[#This Row],[Total_Spend]]*(Table1_1[[#This Row],[NumCatalogPurchases]]/Table1_1[[#This Row],[Total_Purchases]]))),2)</f>
        <v>24</v>
      </c>
      <c r="AG17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29" s="6">
        <f ca="1">YEAR(TODAY())-B1729</f>
        <v>74</v>
      </c>
      <c r="AI17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29" t="s">
        <v>30</v>
      </c>
    </row>
    <row r="1730" spans="1:36" x14ac:dyDescent="0.3">
      <c r="A1730">
        <v>8700</v>
      </c>
      <c r="B1730">
        <v>1986</v>
      </c>
      <c r="C1730" t="s">
        <v>44</v>
      </c>
      <c r="D1730" t="s">
        <v>31</v>
      </c>
      <c r="E1730">
        <v>14906</v>
      </c>
      <c r="F1730">
        <v>0</v>
      </c>
      <c r="G1730">
        <v>0</v>
      </c>
      <c r="H1730" s="2" t="str">
        <f ca="1">TEXT(Table1_1[[#This Row],[Dt_Customer]],"yyyy-mm-dd")</f>
        <v>2012-12-22</v>
      </c>
      <c r="I1730">
        <v>86</v>
      </c>
      <c r="J1730">
        <v>7</v>
      </c>
      <c r="K1730">
        <v>7</v>
      </c>
      <c r="L1730">
        <v>14</v>
      </c>
      <c r="M1730">
        <v>7</v>
      </c>
      <c r="N1730">
        <v>16</v>
      </c>
      <c r="O1730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1730">
        <f>Table1_1[[#This Row],[NumWebPurchases]]+Table1_1[[#This Row],[NumCatalogPurchases]]+Table1_1[[#This Row],[NumStorePurchases]]</f>
        <v>6</v>
      </c>
      <c r="AD1730">
        <f>ROUND(IF(Table1_1[[#This Row],[Total_Purchases]]=0,0,(Table1_1[[#This Row],[Total_Spend]]*(Table1_1[[#This Row],[NumWebPurchases]]/Table1_1[[#This Row],[Total_Purchases]]))),2)</f>
        <v>22</v>
      </c>
      <c r="AE1730">
        <f>ROUND(IF(Table1_1[[#This Row],[Total_Purchases]]=0,0,(Table1_1[[#This Row],[Total_Spend]]*(Table1_1[[#This Row],[NumStorePurchases]]/Table1_1[[#This Row],[Total_Purchases]]))),2)</f>
        <v>33</v>
      </c>
      <c r="AF1730">
        <f>ROUND(IF(Table1_1[[#This Row],[Total_Purchases]]=0,0,(Table1_1[[#This Row],[Total_Spend]]*(Table1_1[[#This Row],[NumCatalogPurchases]]/Table1_1[[#This Row],[Total_Purchases]]))),2)</f>
        <v>11</v>
      </c>
      <c r="AG17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30" s="6">
        <f ca="1">YEAR(TODAY())-B1730</f>
        <v>40</v>
      </c>
      <c r="AI17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0" t="s">
        <v>43</v>
      </c>
    </row>
    <row r="1731" spans="1:36" x14ac:dyDescent="0.3">
      <c r="A1731">
        <v>8702</v>
      </c>
      <c r="B1731">
        <v>1976</v>
      </c>
      <c r="C1731" t="s">
        <v>38</v>
      </c>
      <c r="D1731" t="s">
        <v>35</v>
      </c>
      <c r="E1731">
        <v>26907</v>
      </c>
      <c r="F1731">
        <v>1</v>
      </c>
      <c r="G1731">
        <v>1</v>
      </c>
      <c r="H1731" s="2" t="str">
        <f ca="1">TEXT(Table1_1[[#This Row],[Dt_Customer]],"yyyy-mm-dd")</f>
        <v>2013-08-20</v>
      </c>
      <c r="I1731">
        <v>10</v>
      </c>
      <c r="J1731">
        <v>9</v>
      </c>
      <c r="K1731">
        <v>1</v>
      </c>
      <c r="L1731">
        <v>7</v>
      </c>
      <c r="M1731">
        <v>0</v>
      </c>
      <c r="N1731">
        <v>3</v>
      </c>
      <c r="O1731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731">
        <f>Table1_1[[#This Row],[NumWebPurchases]]+Table1_1[[#This Row],[NumCatalogPurchases]]+Table1_1[[#This Row],[NumStorePurchases]]</f>
        <v>4</v>
      </c>
      <c r="AD1731">
        <f>ROUND(IF(Table1_1[[#This Row],[Total_Purchases]]=0,0,(Table1_1[[#This Row],[Total_Spend]]*(Table1_1[[#This Row],[NumWebPurchases]]/Table1_1[[#This Row],[Total_Purchases]]))),2)</f>
        <v>5.5</v>
      </c>
      <c r="AE1731">
        <f>ROUND(IF(Table1_1[[#This Row],[Total_Purchases]]=0,0,(Table1_1[[#This Row],[Total_Spend]]*(Table1_1[[#This Row],[NumStorePurchases]]/Table1_1[[#This Row],[Total_Purchases]]))),2)</f>
        <v>16.5</v>
      </c>
      <c r="AF1731">
        <f>ROUND(IF(Table1_1[[#This Row],[Total_Purchases]]=0,0,(Table1_1[[#This Row],[Total_Spend]]*(Table1_1[[#This Row],[NumCatalogPurchases]]/Table1_1[[#This Row],[Total_Purchases]]))),2)</f>
        <v>0</v>
      </c>
      <c r="AG17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31" s="6">
        <f ca="1">YEAR(TODAY())-B1731</f>
        <v>50</v>
      </c>
      <c r="AI17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1" t="s">
        <v>36</v>
      </c>
    </row>
    <row r="1732" spans="1:36" x14ac:dyDescent="0.3">
      <c r="A1732">
        <v>8707</v>
      </c>
      <c r="B1732">
        <v>1956</v>
      </c>
      <c r="C1732" t="s">
        <v>28</v>
      </c>
      <c r="D1732" t="s">
        <v>33</v>
      </c>
      <c r="E1732">
        <v>79456</v>
      </c>
      <c r="F1732">
        <v>0</v>
      </c>
      <c r="G1732">
        <v>0</v>
      </c>
      <c r="H1732" s="2" t="str">
        <f ca="1">TEXT(Table1_1[[#This Row],[Dt_Customer]],"yyyy-mm-dd")</f>
        <v>2012-08-22</v>
      </c>
      <c r="I1732">
        <v>12</v>
      </c>
      <c r="J1732">
        <v>565</v>
      </c>
      <c r="K1732">
        <v>42</v>
      </c>
      <c r="L1732">
        <v>548</v>
      </c>
      <c r="M1732">
        <v>64</v>
      </c>
      <c r="N1732">
        <v>83</v>
      </c>
      <c r="O173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f>Table1_1[[#This Row],[MntWines]]+Table1_1[[#This Row],[MntFruits]]+Table1_1[[#This Row],[MntMeatProducts]]+Table1_1[[#This Row],[MntFishProducts]]+Table1_1[[#This Row],[MntSweetProducts]]+Table1_1[[#This Row],[MntGoldProds]]</f>
        <v>1401</v>
      </c>
      <c r="AC1732">
        <f>Table1_1[[#This Row],[NumWebPurchases]]+Table1_1[[#This Row],[NumCatalogPurchases]]+Table1_1[[#This Row],[NumStorePurchases]]</f>
        <v>15</v>
      </c>
      <c r="AD1732">
        <f>ROUND(IF(Table1_1[[#This Row],[Total_Purchases]]=0,0,(Table1_1[[#This Row],[Total_Spend]]*(Table1_1[[#This Row],[NumWebPurchases]]/Table1_1[[#This Row],[Total_Purchases]]))),2)</f>
        <v>467</v>
      </c>
      <c r="AE1732">
        <f>ROUND(IF(Table1_1[[#This Row],[Total_Purchases]]=0,0,(Table1_1[[#This Row],[Total_Spend]]*(Table1_1[[#This Row],[NumStorePurchases]]/Table1_1[[#This Row],[Total_Purchases]]))),2)</f>
        <v>373.6</v>
      </c>
      <c r="AF1732">
        <f>ROUND(IF(Table1_1[[#This Row],[Total_Purchases]]=0,0,(Table1_1[[#This Row],[Total_Spend]]*(Table1_1[[#This Row],[NumCatalogPurchases]]/Table1_1[[#This Row],[Total_Purchases]]))),2)</f>
        <v>560.4</v>
      </c>
      <c r="AG17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32" s="6">
        <f ca="1">YEAR(TODAY())-B1732</f>
        <v>70</v>
      </c>
      <c r="AI17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32" t="s">
        <v>30</v>
      </c>
    </row>
    <row r="1733" spans="1:36" x14ac:dyDescent="0.3">
      <c r="A1733">
        <v>8717</v>
      </c>
      <c r="B1733">
        <v>1975</v>
      </c>
      <c r="C1733" t="s">
        <v>37</v>
      </c>
      <c r="D1733" t="s">
        <v>33</v>
      </c>
      <c r="E1733">
        <v>80427</v>
      </c>
      <c r="F1733">
        <v>0</v>
      </c>
      <c r="G1733">
        <v>1</v>
      </c>
      <c r="H1733" s="2" t="str">
        <f ca="1">TEXT(Table1_1[[#This Row],[Dt_Customer]],"yyyy-mm-dd")</f>
        <v>2012-09-12</v>
      </c>
      <c r="I1733">
        <v>56</v>
      </c>
      <c r="J1733">
        <v>1149</v>
      </c>
      <c r="K1733">
        <v>71</v>
      </c>
      <c r="L1733">
        <v>449</v>
      </c>
      <c r="M1733">
        <v>69</v>
      </c>
      <c r="N1733">
        <v>71</v>
      </c>
      <c r="O1733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f>Table1_1[[#This Row],[MntWines]]+Table1_1[[#This Row],[MntFruits]]+Table1_1[[#This Row],[MntMeatProducts]]+Table1_1[[#This Row],[MntFishProducts]]+Table1_1[[#This Row],[MntSweetProducts]]+Table1_1[[#This Row],[MntGoldProds]]</f>
        <v>1835</v>
      </c>
      <c r="AC1733">
        <f>Table1_1[[#This Row],[NumWebPurchases]]+Table1_1[[#This Row],[NumCatalogPurchases]]+Table1_1[[#This Row],[NumStorePurchases]]</f>
        <v>27</v>
      </c>
      <c r="AD1733">
        <f>ROUND(IF(Table1_1[[#This Row],[Total_Purchases]]=0,0,(Table1_1[[#This Row],[Total_Spend]]*(Table1_1[[#This Row],[NumWebPurchases]]/Table1_1[[#This Row],[Total_Purchases]]))),2)</f>
        <v>747.59</v>
      </c>
      <c r="AE1733">
        <f>ROUND(IF(Table1_1[[#This Row],[Total_Purchases]]=0,0,(Table1_1[[#This Row],[Total_Spend]]*(Table1_1[[#This Row],[NumStorePurchases]]/Table1_1[[#This Row],[Total_Purchases]]))),2)</f>
        <v>543.70000000000005</v>
      </c>
      <c r="AF1733">
        <f>ROUND(IF(Table1_1[[#This Row],[Total_Purchases]]=0,0,(Table1_1[[#This Row],[Total_Spend]]*(Table1_1[[#This Row],[NumCatalogPurchases]]/Table1_1[[#This Row],[Total_Purchases]]))),2)</f>
        <v>543.70000000000005</v>
      </c>
      <c r="AG17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33" s="6">
        <f ca="1">YEAR(TODAY())-B1733</f>
        <v>51</v>
      </c>
      <c r="AI17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3" t="s">
        <v>40</v>
      </c>
    </row>
    <row r="1734" spans="1:36" x14ac:dyDescent="0.3">
      <c r="A1734">
        <v>8720</v>
      </c>
      <c r="B1734">
        <v>1978</v>
      </c>
      <c r="C1734" t="s">
        <v>38</v>
      </c>
      <c r="D1734" t="s">
        <v>35</v>
      </c>
      <c r="E1734">
        <v>51381.5</v>
      </c>
      <c r="F1734">
        <v>0</v>
      </c>
      <c r="G1734">
        <v>0</v>
      </c>
      <c r="H1734" s="2" t="str">
        <f ca="1">TEXT(Table1_1[[#This Row],[Dt_Customer]],"yyyy-mm-dd")</f>
        <v>2012-08-12</v>
      </c>
      <c r="I1734">
        <v>53</v>
      </c>
      <c r="J1734">
        <v>32</v>
      </c>
      <c r="K1734">
        <v>2</v>
      </c>
      <c r="L1734">
        <v>1607</v>
      </c>
      <c r="M1734">
        <v>12</v>
      </c>
      <c r="N1734">
        <v>4</v>
      </c>
      <c r="O1734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f>Table1_1[[#This Row],[MntWines]]+Table1_1[[#This Row],[MntFruits]]+Table1_1[[#This Row],[MntMeatProducts]]+Table1_1[[#This Row],[MntFishProducts]]+Table1_1[[#This Row],[MntSweetProducts]]+Table1_1[[#This Row],[MntGoldProds]]</f>
        <v>1679</v>
      </c>
      <c r="AC1734">
        <f>Table1_1[[#This Row],[NumWebPurchases]]+Table1_1[[#This Row],[NumCatalogPurchases]]+Table1_1[[#This Row],[NumStorePurchases]]</f>
        <v>1</v>
      </c>
      <c r="AD1734">
        <f>ROUND(IF(Table1_1[[#This Row],[Total_Purchases]]=0,0,(Table1_1[[#This Row],[Total_Spend]]*(Table1_1[[#This Row],[NumWebPurchases]]/Table1_1[[#This Row],[Total_Purchases]]))),2)</f>
        <v>0</v>
      </c>
      <c r="AE1734">
        <f>ROUND(IF(Table1_1[[#This Row],[Total_Purchases]]=0,0,(Table1_1[[#This Row],[Total_Spend]]*(Table1_1[[#This Row],[NumStorePurchases]]/Table1_1[[#This Row],[Total_Purchases]]))),2)</f>
        <v>1679</v>
      </c>
      <c r="AF1734">
        <f>ROUND(IF(Table1_1[[#This Row],[Total_Purchases]]=0,0,(Table1_1[[#This Row],[Total_Spend]]*(Table1_1[[#This Row],[NumCatalogPurchases]]/Table1_1[[#This Row],[Total_Purchases]]))),2)</f>
        <v>0</v>
      </c>
      <c r="AG17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34" s="6">
        <f ca="1">YEAR(TODAY())-B1734</f>
        <v>48</v>
      </c>
      <c r="AI17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4" t="s">
        <v>40</v>
      </c>
    </row>
    <row r="1735" spans="1:36" x14ac:dyDescent="0.3">
      <c r="A1735">
        <v>8722</v>
      </c>
      <c r="B1735">
        <v>1957</v>
      </c>
      <c r="C1735" t="s">
        <v>38</v>
      </c>
      <c r="D1735" t="s">
        <v>33</v>
      </c>
      <c r="E1735">
        <v>82347</v>
      </c>
      <c r="F1735">
        <v>0</v>
      </c>
      <c r="G1735">
        <v>0</v>
      </c>
      <c r="H1735" s="2" t="str">
        <f ca="1">TEXT(Table1_1[[#This Row],[Dt_Customer]],"yyyy-mm-dd")</f>
        <v>2012-11-06</v>
      </c>
      <c r="I1735">
        <v>38</v>
      </c>
      <c r="J1735">
        <v>556</v>
      </c>
      <c r="K1735">
        <v>54</v>
      </c>
      <c r="L1735">
        <v>845</v>
      </c>
      <c r="M1735">
        <v>202</v>
      </c>
      <c r="N1735">
        <v>133</v>
      </c>
      <c r="O1735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f>Table1_1[[#This Row],[MntWines]]+Table1_1[[#This Row],[MntFruits]]+Table1_1[[#This Row],[MntMeatProducts]]+Table1_1[[#This Row],[MntFishProducts]]+Table1_1[[#This Row],[MntSweetProducts]]+Table1_1[[#This Row],[MntGoldProds]]</f>
        <v>1853</v>
      </c>
      <c r="AC1735">
        <f>Table1_1[[#This Row],[NumWebPurchases]]+Table1_1[[#This Row],[NumCatalogPurchases]]+Table1_1[[#This Row],[NumStorePurchases]]</f>
        <v>24</v>
      </c>
      <c r="AD1735">
        <f>ROUND(IF(Table1_1[[#This Row],[Total_Purchases]]=0,0,(Table1_1[[#This Row],[Total_Spend]]*(Table1_1[[#This Row],[NumWebPurchases]]/Table1_1[[#This Row],[Total_Purchases]]))),2)</f>
        <v>540.46</v>
      </c>
      <c r="AE1735">
        <f>ROUND(IF(Table1_1[[#This Row],[Total_Purchases]]=0,0,(Table1_1[[#This Row],[Total_Spend]]*(Table1_1[[#This Row],[NumStorePurchases]]/Table1_1[[#This Row],[Total_Purchases]]))),2)</f>
        <v>772.08</v>
      </c>
      <c r="AF1735">
        <f>ROUND(IF(Table1_1[[#This Row],[Total_Purchases]]=0,0,(Table1_1[[#This Row],[Total_Spend]]*(Table1_1[[#This Row],[NumCatalogPurchases]]/Table1_1[[#This Row],[Total_Purchases]]))),2)</f>
        <v>540.46</v>
      </c>
      <c r="AG17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35" s="6">
        <f ca="1">YEAR(TODAY())-B1735</f>
        <v>69</v>
      </c>
      <c r="AI17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35" t="s">
        <v>32</v>
      </c>
    </row>
    <row r="1736" spans="1:36" x14ac:dyDescent="0.3">
      <c r="A1736">
        <v>8724</v>
      </c>
      <c r="B1736">
        <v>1982</v>
      </c>
      <c r="C1736" t="s">
        <v>28</v>
      </c>
      <c r="D1736" t="s">
        <v>31</v>
      </c>
      <c r="E1736">
        <v>28567</v>
      </c>
      <c r="F1736">
        <v>1</v>
      </c>
      <c r="G1736">
        <v>0</v>
      </c>
      <c r="H1736" s="2" t="str">
        <f ca="1">TEXT(Table1_1[[#This Row],[Dt_Customer]],"yyyy-mm-dd")</f>
        <v>2013-06-17</v>
      </c>
      <c r="I1736">
        <v>57</v>
      </c>
      <c r="J1736">
        <v>11</v>
      </c>
      <c r="K1736">
        <v>3</v>
      </c>
      <c r="L1736">
        <v>22</v>
      </c>
      <c r="M1736">
        <v>2</v>
      </c>
      <c r="N1736">
        <v>2</v>
      </c>
      <c r="O1736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736">
        <f>Table1_1[[#This Row],[NumWebPurchases]]+Table1_1[[#This Row],[NumCatalogPurchases]]+Table1_1[[#This Row],[NumStorePurchases]]</f>
        <v>5</v>
      </c>
      <c r="AD1736">
        <f>ROUND(IF(Table1_1[[#This Row],[Total_Purchases]]=0,0,(Table1_1[[#This Row],[Total_Spend]]*(Table1_1[[#This Row],[NumWebPurchases]]/Table1_1[[#This Row],[Total_Purchases]]))),2)</f>
        <v>18.399999999999999</v>
      </c>
      <c r="AE1736">
        <f>ROUND(IF(Table1_1[[#This Row],[Total_Purchases]]=0,0,(Table1_1[[#This Row],[Total_Spend]]*(Table1_1[[#This Row],[NumStorePurchases]]/Table1_1[[#This Row],[Total_Purchases]]))),2)</f>
        <v>27.6</v>
      </c>
      <c r="AF1736">
        <f>ROUND(IF(Table1_1[[#This Row],[Total_Purchases]]=0,0,(Table1_1[[#This Row],[Total_Spend]]*(Table1_1[[#This Row],[NumCatalogPurchases]]/Table1_1[[#This Row],[Total_Purchases]]))),2)</f>
        <v>0</v>
      </c>
      <c r="AG17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36" s="6">
        <f ca="1">YEAR(TODAY())-B1736</f>
        <v>44</v>
      </c>
      <c r="AI17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6" t="s">
        <v>30</v>
      </c>
    </row>
    <row r="1737" spans="1:36" x14ac:dyDescent="0.3">
      <c r="A1737">
        <v>8726</v>
      </c>
      <c r="B1737">
        <v>1964</v>
      </c>
      <c r="C1737" t="s">
        <v>38</v>
      </c>
      <c r="D1737" t="s">
        <v>29</v>
      </c>
      <c r="E1737">
        <v>41713</v>
      </c>
      <c r="F1737">
        <v>1</v>
      </c>
      <c r="G1737">
        <v>1</v>
      </c>
      <c r="H1737" s="2" t="str">
        <f ca="1">TEXT(Table1_1[[#This Row],[Dt_Customer]],"yyyy-mm-dd")</f>
        <v>2014-04-29</v>
      </c>
      <c r="I1737">
        <v>57</v>
      </c>
      <c r="J1737">
        <v>77</v>
      </c>
      <c r="K1737">
        <v>8</v>
      </c>
      <c r="L1737">
        <v>44</v>
      </c>
      <c r="M1737">
        <v>10</v>
      </c>
      <c r="N1737">
        <v>10</v>
      </c>
      <c r="O1737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f>Table1_1[[#This Row],[MntWines]]+Table1_1[[#This Row],[MntFruits]]+Table1_1[[#This Row],[MntMeatProducts]]+Table1_1[[#This Row],[MntFishProducts]]+Table1_1[[#This Row],[MntSweetProducts]]+Table1_1[[#This Row],[MntGoldProds]]</f>
        <v>174</v>
      </c>
      <c r="AC1737">
        <f>Table1_1[[#This Row],[NumWebPurchases]]+Table1_1[[#This Row],[NumCatalogPurchases]]+Table1_1[[#This Row],[NumStorePurchases]]</f>
        <v>8</v>
      </c>
      <c r="AD1737">
        <f>ROUND(IF(Table1_1[[#This Row],[Total_Purchases]]=0,0,(Table1_1[[#This Row],[Total_Spend]]*(Table1_1[[#This Row],[NumWebPurchases]]/Table1_1[[#This Row],[Total_Purchases]]))),2)</f>
        <v>65.25</v>
      </c>
      <c r="AE1737">
        <f>ROUND(IF(Table1_1[[#This Row],[Total_Purchases]]=0,0,(Table1_1[[#This Row],[Total_Spend]]*(Table1_1[[#This Row],[NumStorePurchases]]/Table1_1[[#This Row],[Total_Purchases]]))),2)</f>
        <v>87</v>
      </c>
      <c r="AF1737">
        <f>ROUND(IF(Table1_1[[#This Row],[Total_Purchases]]=0,0,(Table1_1[[#This Row],[Total_Spend]]*(Table1_1[[#This Row],[NumCatalogPurchases]]/Table1_1[[#This Row],[Total_Purchases]]))),2)</f>
        <v>21.75</v>
      </c>
      <c r="AG17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37" s="6">
        <f ca="1">YEAR(TODAY())-B1737</f>
        <v>62</v>
      </c>
      <c r="AI17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37" t="s">
        <v>32</v>
      </c>
    </row>
    <row r="1738" spans="1:36" x14ac:dyDescent="0.3">
      <c r="A1738">
        <v>8727</v>
      </c>
      <c r="B1738">
        <v>1978</v>
      </c>
      <c r="C1738" t="s">
        <v>28</v>
      </c>
      <c r="D1738" t="s">
        <v>29</v>
      </c>
      <c r="E1738">
        <v>63693</v>
      </c>
      <c r="F1738">
        <v>0</v>
      </c>
      <c r="G1738">
        <v>1</v>
      </c>
      <c r="H1738" s="2" t="str">
        <f ca="1">TEXT(Table1_1[[#This Row],[Dt_Customer]],"yyyy-mm-dd")</f>
        <v>2013-10-14</v>
      </c>
      <c r="I1738">
        <v>63</v>
      </c>
      <c r="J1738">
        <v>587</v>
      </c>
      <c r="K1738">
        <v>43</v>
      </c>
      <c r="L1738">
        <v>337</v>
      </c>
      <c r="M1738">
        <v>42</v>
      </c>
      <c r="N1738">
        <v>87</v>
      </c>
      <c r="O1738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f>Table1_1[[#This Row],[MntWines]]+Table1_1[[#This Row],[MntFruits]]+Table1_1[[#This Row],[MntMeatProducts]]+Table1_1[[#This Row],[MntFishProducts]]+Table1_1[[#This Row],[MntSweetProducts]]+Table1_1[[#This Row],[MntGoldProds]]</f>
        <v>1150</v>
      </c>
      <c r="AC1738">
        <f>Table1_1[[#This Row],[NumWebPurchases]]+Table1_1[[#This Row],[NumCatalogPurchases]]+Table1_1[[#This Row],[NumStorePurchases]]</f>
        <v>26</v>
      </c>
      <c r="AD1738">
        <f>ROUND(IF(Table1_1[[#This Row],[Total_Purchases]]=0,0,(Table1_1[[#This Row],[Total_Spend]]*(Table1_1[[#This Row],[NumWebPurchases]]/Table1_1[[#This Row],[Total_Purchases]]))),2)</f>
        <v>486.54</v>
      </c>
      <c r="AE1738">
        <f>ROUND(IF(Table1_1[[#This Row],[Total_Purchases]]=0,0,(Table1_1[[#This Row],[Total_Spend]]*(Table1_1[[#This Row],[NumStorePurchases]]/Table1_1[[#This Row],[Total_Purchases]]))),2)</f>
        <v>398.08</v>
      </c>
      <c r="AF1738">
        <f>ROUND(IF(Table1_1[[#This Row],[Total_Purchases]]=0,0,(Table1_1[[#This Row],[Total_Spend]]*(Table1_1[[#This Row],[NumCatalogPurchases]]/Table1_1[[#This Row],[Total_Purchases]]))),2)</f>
        <v>265.38</v>
      </c>
      <c r="AG17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38" s="6">
        <f ca="1">YEAR(TODAY())-B1738</f>
        <v>48</v>
      </c>
      <c r="AI17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38" t="s">
        <v>43</v>
      </c>
    </row>
    <row r="1739" spans="1:36" x14ac:dyDescent="0.3">
      <c r="A1739">
        <v>8732</v>
      </c>
      <c r="B1739">
        <v>1969</v>
      </c>
      <c r="C1739" t="s">
        <v>41</v>
      </c>
      <c r="D1739" t="s">
        <v>42</v>
      </c>
      <c r="E1739">
        <v>67369</v>
      </c>
      <c r="F1739">
        <v>0</v>
      </c>
      <c r="G1739">
        <v>1</v>
      </c>
      <c r="H1739" s="2" t="str">
        <f ca="1">TEXT(Table1_1[[#This Row],[Dt_Customer]],"yyyy-mm-dd")</f>
        <v>2012-11-17</v>
      </c>
      <c r="I1739">
        <v>81</v>
      </c>
      <c r="J1739">
        <v>1298</v>
      </c>
      <c r="K1739">
        <v>0</v>
      </c>
      <c r="L1739">
        <v>70</v>
      </c>
      <c r="M1739">
        <v>37</v>
      </c>
      <c r="N1739">
        <v>14</v>
      </c>
      <c r="O1739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f>Table1_1[[#This Row],[MntWines]]+Table1_1[[#This Row],[MntFruits]]+Table1_1[[#This Row],[MntMeatProducts]]+Table1_1[[#This Row],[MntFishProducts]]+Table1_1[[#This Row],[MntSweetProducts]]+Table1_1[[#This Row],[MntGoldProds]]</f>
        <v>1461</v>
      </c>
      <c r="AC1739">
        <f>Table1_1[[#This Row],[NumWebPurchases]]+Table1_1[[#This Row],[NumCatalogPurchases]]+Table1_1[[#This Row],[NumStorePurchases]]</f>
        <v>21</v>
      </c>
      <c r="AD1739">
        <f>ROUND(IF(Table1_1[[#This Row],[Total_Purchases]]=0,0,(Table1_1[[#This Row],[Total_Spend]]*(Table1_1[[#This Row],[NumWebPurchases]]/Table1_1[[#This Row],[Total_Purchases]]))),2)</f>
        <v>487</v>
      </c>
      <c r="AE1739">
        <f>ROUND(IF(Table1_1[[#This Row],[Total_Purchases]]=0,0,(Table1_1[[#This Row],[Total_Spend]]*(Table1_1[[#This Row],[NumStorePurchases]]/Table1_1[[#This Row],[Total_Purchases]]))),2)</f>
        <v>695.71</v>
      </c>
      <c r="AF1739">
        <f>ROUND(IF(Table1_1[[#This Row],[Total_Purchases]]=0,0,(Table1_1[[#This Row],[Total_Spend]]*(Table1_1[[#This Row],[NumCatalogPurchases]]/Table1_1[[#This Row],[Total_Purchases]]))),2)</f>
        <v>278.29000000000002</v>
      </c>
      <c r="AG17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39" s="6">
        <f ca="1">YEAR(TODAY())-B1739</f>
        <v>57</v>
      </c>
      <c r="AI17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39" t="s">
        <v>30</v>
      </c>
    </row>
    <row r="1740" spans="1:36" x14ac:dyDescent="0.3">
      <c r="A1740">
        <v>8737</v>
      </c>
      <c r="B1740">
        <v>1978</v>
      </c>
      <c r="C1740" t="s">
        <v>28</v>
      </c>
      <c r="D1740" t="s">
        <v>29</v>
      </c>
      <c r="E1740">
        <v>55563</v>
      </c>
      <c r="F1740">
        <v>0</v>
      </c>
      <c r="G1740">
        <v>1</v>
      </c>
      <c r="H1740" s="2" t="str">
        <f ca="1">TEXT(Table1_1[[#This Row],[Dt_Customer]],"yyyy-mm-dd")</f>
        <v>2014-04-05</v>
      </c>
      <c r="I1740">
        <v>22</v>
      </c>
      <c r="J1740">
        <v>29</v>
      </c>
      <c r="K1740">
        <v>1</v>
      </c>
      <c r="L1740">
        <v>9</v>
      </c>
      <c r="M1740">
        <v>2</v>
      </c>
      <c r="N1740">
        <v>0</v>
      </c>
      <c r="O1740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740">
        <f>Table1_1[[#This Row],[NumWebPurchases]]+Table1_1[[#This Row],[NumCatalogPurchases]]+Table1_1[[#This Row],[NumStorePurchases]]</f>
        <v>5</v>
      </c>
      <c r="AD1740">
        <f>ROUND(IF(Table1_1[[#This Row],[Total_Purchases]]=0,0,(Table1_1[[#This Row],[Total_Spend]]*(Table1_1[[#This Row],[NumWebPurchases]]/Table1_1[[#This Row],[Total_Purchases]]))),2)</f>
        <v>17.2</v>
      </c>
      <c r="AE1740">
        <f>ROUND(IF(Table1_1[[#This Row],[Total_Purchases]]=0,0,(Table1_1[[#This Row],[Total_Spend]]*(Table1_1[[#This Row],[NumStorePurchases]]/Table1_1[[#This Row],[Total_Purchases]]))),2)</f>
        <v>25.8</v>
      </c>
      <c r="AF1740">
        <f>ROUND(IF(Table1_1[[#This Row],[Total_Purchases]]=0,0,(Table1_1[[#This Row],[Total_Spend]]*(Table1_1[[#This Row],[NumCatalogPurchases]]/Table1_1[[#This Row],[Total_Purchases]]))),2)</f>
        <v>0</v>
      </c>
      <c r="AG17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40" s="6">
        <f ca="1">YEAR(TODAY())-B1740</f>
        <v>48</v>
      </c>
      <c r="AI17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40" t="s">
        <v>30</v>
      </c>
    </row>
    <row r="1741" spans="1:36" x14ac:dyDescent="0.3">
      <c r="A1741">
        <v>8746</v>
      </c>
      <c r="B1741">
        <v>1989</v>
      </c>
      <c r="C1741" t="s">
        <v>28</v>
      </c>
      <c r="D1741" t="s">
        <v>33</v>
      </c>
      <c r="E1741">
        <v>75433</v>
      </c>
      <c r="F1741">
        <v>1</v>
      </c>
      <c r="G1741">
        <v>0</v>
      </c>
      <c r="H1741" s="2" t="str">
        <f ca="1">TEXT(Table1_1[[#This Row],[Dt_Customer]],"yyyy-mm-dd")</f>
        <v>2014-04-05</v>
      </c>
      <c r="I1741">
        <v>28</v>
      </c>
      <c r="J1741">
        <v>800</v>
      </c>
      <c r="K1741">
        <v>0</v>
      </c>
      <c r="L1741">
        <v>297</v>
      </c>
      <c r="M1741">
        <v>0</v>
      </c>
      <c r="N1741">
        <v>34</v>
      </c>
      <c r="O1741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f>Table1_1[[#This Row],[MntWines]]+Table1_1[[#This Row],[MntFruits]]+Table1_1[[#This Row],[MntMeatProducts]]+Table1_1[[#This Row],[MntFishProducts]]+Table1_1[[#This Row],[MntSweetProducts]]+Table1_1[[#This Row],[MntGoldProds]]</f>
        <v>1188</v>
      </c>
      <c r="AC1741">
        <f>Table1_1[[#This Row],[NumWebPurchases]]+Table1_1[[#This Row],[NumCatalogPurchases]]+Table1_1[[#This Row],[NumStorePurchases]]</f>
        <v>17</v>
      </c>
      <c r="AD1741">
        <f>ROUND(IF(Table1_1[[#This Row],[Total_Purchases]]=0,0,(Table1_1[[#This Row],[Total_Spend]]*(Table1_1[[#This Row],[NumWebPurchases]]/Table1_1[[#This Row],[Total_Purchases]]))),2)</f>
        <v>139.76</v>
      </c>
      <c r="AE1741">
        <f>ROUND(IF(Table1_1[[#This Row],[Total_Purchases]]=0,0,(Table1_1[[#This Row],[Total_Spend]]*(Table1_1[[#This Row],[NumStorePurchases]]/Table1_1[[#This Row],[Total_Purchases]]))),2)</f>
        <v>698.82</v>
      </c>
      <c r="AF1741">
        <f>ROUND(IF(Table1_1[[#This Row],[Total_Purchases]]=0,0,(Table1_1[[#This Row],[Total_Spend]]*(Table1_1[[#This Row],[NumCatalogPurchases]]/Table1_1[[#This Row],[Total_Purchases]]))),2)</f>
        <v>349.41</v>
      </c>
      <c r="AG17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41" s="6">
        <f ca="1">YEAR(TODAY())-B1741</f>
        <v>37</v>
      </c>
      <c r="AI17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41" t="s">
        <v>30</v>
      </c>
    </row>
    <row r="1742" spans="1:36" x14ac:dyDescent="0.3">
      <c r="A1742">
        <v>8749</v>
      </c>
      <c r="B1742">
        <v>1984</v>
      </c>
      <c r="C1742" t="s">
        <v>28</v>
      </c>
      <c r="D1742" t="s">
        <v>35</v>
      </c>
      <c r="E1742">
        <v>37235</v>
      </c>
      <c r="F1742">
        <v>1</v>
      </c>
      <c r="G1742">
        <v>0</v>
      </c>
      <c r="H1742" s="2" t="str">
        <f ca="1">TEXT(Table1_1[[#This Row],[Dt_Customer]],"yyyy-mm-dd")</f>
        <v>2014-02-01</v>
      </c>
      <c r="I1742">
        <v>68</v>
      </c>
      <c r="J1742">
        <v>20</v>
      </c>
      <c r="K1742">
        <v>2</v>
      </c>
      <c r="L1742">
        <v>9</v>
      </c>
      <c r="M1742">
        <v>4</v>
      </c>
      <c r="N1742">
        <v>6</v>
      </c>
      <c r="O174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1742">
        <f>Table1_1[[#This Row],[NumWebPurchases]]+Table1_1[[#This Row],[NumCatalogPurchases]]+Table1_1[[#This Row],[NumStorePurchases]]</f>
        <v>4</v>
      </c>
      <c r="AD1742">
        <f>ROUND(IF(Table1_1[[#This Row],[Total_Purchases]]=0,0,(Table1_1[[#This Row],[Total_Spend]]*(Table1_1[[#This Row],[NumWebPurchases]]/Table1_1[[#This Row],[Total_Purchases]]))),2)</f>
        <v>15.25</v>
      </c>
      <c r="AE1742">
        <f>ROUND(IF(Table1_1[[#This Row],[Total_Purchases]]=0,0,(Table1_1[[#This Row],[Total_Spend]]*(Table1_1[[#This Row],[NumStorePurchases]]/Table1_1[[#This Row],[Total_Purchases]]))),2)</f>
        <v>30.5</v>
      </c>
      <c r="AF1742">
        <f>ROUND(IF(Table1_1[[#This Row],[Total_Purchases]]=0,0,(Table1_1[[#This Row],[Total_Spend]]*(Table1_1[[#This Row],[NumCatalogPurchases]]/Table1_1[[#This Row],[Total_Purchases]]))),2)</f>
        <v>15.25</v>
      </c>
      <c r="AG174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42" s="6">
        <f ca="1">YEAR(TODAY())-B1742</f>
        <v>42</v>
      </c>
      <c r="AI17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42" t="s">
        <v>30</v>
      </c>
    </row>
    <row r="1743" spans="1:36" x14ac:dyDescent="0.3">
      <c r="A1743">
        <v>8754</v>
      </c>
      <c r="B1743">
        <v>1974</v>
      </c>
      <c r="C1743" t="s">
        <v>37</v>
      </c>
      <c r="D1743" t="s">
        <v>35</v>
      </c>
      <c r="E1743">
        <v>45068</v>
      </c>
      <c r="F1743">
        <v>0</v>
      </c>
      <c r="G1743">
        <v>1</v>
      </c>
      <c r="H1743" s="2" t="str">
        <f ca="1">TEXT(Table1_1[[#This Row],[Dt_Customer]],"yyyy-mm-dd")</f>
        <v>2013-05-16</v>
      </c>
      <c r="I1743">
        <v>25</v>
      </c>
      <c r="J1743">
        <v>14</v>
      </c>
      <c r="K1743">
        <v>0</v>
      </c>
      <c r="L1743">
        <v>3</v>
      </c>
      <c r="M1743">
        <v>0</v>
      </c>
      <c r="N1743">
        <v>0</v>
      </c>
      <c r="O1743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1743">
        <f>Table1_1[[#This Row],[NumWebPurchases]]+Table1_1[[#This Row],[NumCatalogPurchases]]+Table1_1[[#This Row],[NumStorePurchases]]</f>
        <v>3</v>
      </c>
      <c r="AD1743">
        <f>ROUND(IF(Table1_1[[#This Row],[Total_Purchases]]=0,0,(Table1_1[[#This Row],[Total_Spend]]*(Table1_1[[#This Row],[NumWebPurchases]]/Table1_1[[#This Row],[Total_Purchases]]))),2)</f>
        <v>6.67</v>
      </c>
      <c r="AE1743">
        <f>ROUND(IF(Table1_1[[#This Row],[Total_Purchases]]=0,0,(Table1_1[[#This Row],[Total_Spend]]*(Table1_1[[#This Row],[NumStorePurchases]]/Table1_1[[#This Row],[Total_Purchases]]))),2)</f>
        <v>13.33</v>
      </c>
      <c r="AF1743">
        <f>ROUND(IF(Table1_1[[#This Row],[Total_Purchases]]=0,0,(Table1_1[[#This Row],[Total_Spend]]*(Table1_1[[#This Row],[NumCatalogPurchases]]/Table1_1[[#This Row],[Total_Purchases]]))),2)</f>
        <v>0</v>
      </c>
      <c r="AG17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43" s="6">
        <f ca="1">YEAR(TODAY())-B1743</f>
        <v>52</v>
      </c>
      <c r="AI17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43" t="s">
        <v>30</v>
      </c>
    </row>
    <row r="1744" spans="1:36" x14ac:dyDescent="0.3">
      <c r="A1744">
        <v>8755</v>
      </c>
      <c r="B1744">
        <v>1946</v>
      </c>
      <c r="C1744" t="s">
        <v>41</v>
      </c>
      <c r="D1744" t="s">
        <v>33</v>
      </c>
      <c r="E1744">
        <v>68657</v>
      </c>
      <c r="F1744">
        <v>0</v>
      </c>
      <c r="G1744">
        <v>0</v>
      </c>
      <c r="H1744" s="2" t="str">
        <f ca="1">TEXT(Table1_1[[#This Row],[Dt_Customer]],"yyyy-mm-dd")</f>
        <v>2013-02-20</v>
      </c>
      <c r="I1744">
        <v>4</v>
      </c>
      <c r="J1744">
        <v>482</v>
      </c>
      <c r="K1744">
        <v>34</v>
      </c>
      <c r="L1744">
        <v>471</v>
      </c>
      <c r="M1744">
        <v>119</v>
      </c>
      <c r="N1744">
        <v>68</v>
      </c>
      <c r="O1744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f>Table1_1[[#This Row],[MntWines]]+Table1_1[[#This Row],[MntFruits]]+Table1_1[[#This Row],[MntMeatProducts]]+Table1_1[[#This Row],[MntFishProducts]]+Table1_1[[#This Row],[MntSweetProducts]]+Table1_1[[#This Row],[MntGoldProds]]</f>
        <v>1196</v>
      </c>
      <c r="AC1744">
        <f>Table1_1[[#This Row],[NumWebPurchases]]+Table1_1[[#This Row],[NumCatalogPurchases]]+Table1_1[[#This Row],[NumStorePurchases]]</f>
        <v>17</v>
      </c>
      <c r="AD1744">
        <f>ROUND(IF(Table1_1[[#This Row],[Total_Purchases]]=0,0,(Table1_1[[#This Row],[Total_Spend]]*(Table1_1[[#This Row],[NumWebPurchases]]/Table1_1[[#This Row],[Total_Purchases]]))),2)</f>
        <v>211.06</v>
      </c>
      <c r="AE1744">
        <f>ROUND(IF(Table1_1[[#This Row],[Total_Purchases]]=0,0,(Table1_1[[#This Row],[Total_Spend]]*(Table1_1[[#This Row],[NumStorePurchases]]/Table1_1[[#This Row],[Total_Purchases]]))),2)</f>
        <v>633.17999999999995</v>
      </c>
      <c r="AF1744">
        <f>ROUND(IF(Table1_1[[#This Row],[Total_Purchases]]=0,0,(Table1_1[[#This Row],[Total_Spend]]*(Table1_1[[#This Row],[NumCatalogPurchases]]/Table1_1[[#This Row],[Total_Purchases]]))),2)</f>
        <v>351.76</v>
      </c>
      <c r="AG17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44" s="6">
        <f ca="1">YEAR(TODAY())-B1744</f>
        <v>80</v>
      </c>
      <c r="AI17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44" t="s">
        <v>36</v>
      </c>
    </row>
    <row r="1745" spans="1:36" x14ac:dyDescent="0.3">
      <c r="A1745">
        <v>8773</v>
      </c>
      <c r="B1745">
        <v>1971</v>
      </c>
      <c r="C1745" t="s">
        <v>41</v>
      </c>
      <c r="D1745" t="s">
        <v>35</v>
      </c>
      <c r="E1745">
        <v>57420</v>
      </c>
      <c r="F1745">
        <v>0</v>
      </c>
      <c r="G1745">
        <v>1</v>
      </c>
      <c r="H1745" s="2" t="str">
        <f ca="1">TEXT(Table1_1[[#This Row],[Dt_Customer]],"yyyy-mm-dd")</f>
        <v>2013-06-25</v>
      </c>
      <c r="I1745">
        <v>22</v>
      </c>
      <c r="J1745">
        <v>280</v>
      </c>
      <c r="K1745">
        <v>0</v>
      </c>
      <c r="L1745">
        <v>18</v>
      </c>
      <c r="M1745">
        <v>0</v>
      </c>
      <c r="N1745">
        <v>0</v>
      </c>
      <c r="O1745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f>Table1_1[[#This Row],[MntWines]]+Table1_1[[#This Row],[MntFruits]]+Table1_1[[#This Row],[MntMeatProducts]]+Table1_1[[#This Row],[MntFishProducts]]+Table1_1[[#This Row],[MntSweetProducts]]+Table1_1[[#This Row],[MntGoldProds]]</f>
        <v>322</v>
      </c>
      <c r="AC1745">
        <f>Table1_1[[#This Row],[NumWebPurchases]]+Table1_1[[#This Row],[NumCatalogPurchases]]+Table1_1[[#This Row],[NumStorePurchases]]</f>
        <v>12</v>
      </c>
      <c r="AD1745">
        <f>ROUND(IF(Table1_1[[#This Row],[Total_Purchases]]=0,0,(Table1_1[[#This Row],[Total_Spend]]*(Table1_1[[#This Row],[NumWebPurchases]]/Table1_1[[#This Row],[Total_Purchases]]))),2)</f>
        <v>134.16999999999999</v>
      </c>
      <c r="AE1745">
        <f>ROUND(IF(Table1_1[[#This Row],[Total_Purchases]]=0,0,(Table1_1[[#This Row],[Total_Spend]]*(Table1_1[[#This Row],[NumStorePurchases]]/Table1_1[[#This Row],[Total_Purchases]]))),2)</f>
        <v>161</v>
      </c>
      <c r="AF1745">
        <f>ROUND(IF(Table1_1[[#This Row],[Total_Purchases]]=0,0,(Table1_1[[#This Row],[Total_Spend]]*(Table1_1[[#This Row],[NumCatalogPurchases]]/Table1_1[[#This Row],[Total_Purchases]]))),2)</f>
        <v>26.83</v>
      </c>
      <c r="AG17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45" s="6">
        <f ca="1">YEAR(TODAY())-B1745</f>
        <v>55</v>
      </c>
      <c r="AI17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45" t="s">
        <v>34</v>
      </c>
    </row>
    <row r="1746" spans="1:36" x14ac:dyDescent="0.3">
      <c r="A1746">
        <v>8775</v>
      </c>
      <c r="B1746">
        <v>1969</v>
      </c>
      <c r="C1746" t="s">
        <v>28</v>
      </c>
      <c r="D1746" t="s">
        <v>35</v>
      </c>
      <c r="E1746">
        <v>38361</v>
      </c>
      <c r="F1746">
        <v>1</v>
      </c>
      <c r="G1746">
        <v>0</v>
      </c>
      <c r="H1746" s="2" t="str">
        <f ca="1">TEXT(Table1_1[[#This Row],[Dt_Customer]],"yyyy-mm-dd")</f>
        <v>2013-12-27</v>
      </c>
      <c r="I1746">
        <v>74</v>
      </c>
      <c r="J1746">
        <v>39</v>
      </c>
      <c r="K1746">
        <v>0</v>
      </c>
      <c r="L1746">
        <v>56</v>
      </c>
      <c r="M1746">
        <v>20</v>
      </c>
      <c r="N1746">
        <v>8</v>
      </c>
      <c r="O1746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f>Table1_1[[#This Row],[MntWines]]+Table1_1[[#This Row],[MntFruits]]+Table1_1[[#This Row],[MntMeatProducts]]+Table1_1[[#This Row],[MntFishProducts]]+Table1_1[[#This Row],[MntSweetProducts]]+Table1_1[[#This Row],[MntGoldProds]]</f>
        <v>137</v>
      </c>
      <c r="AC1746">
        <f>Table1_1[[#This Row],[NumWebPurchases]]+Table1_1[[#This Row],[NumCatalogPurchases]]+Table1_1[[#This Row],[NumStorePurchases]]</f>
        <v>7</v>
      </c>
      <c r="AD1746">
        <f>ROUND(IF(Table1_1[[#This Row],[Total_Purchases]]=0,0,(Table1_1[[#This Row],[Total_Spend]]*(Table1_1[[#This Row],[NumWebPurchases]]/Table1_1[[#This Row],[Total_Purchases]]))),2)</f>
        <v>58.71</v>
      </c>
      <c r="AE1746">
        <f>ROUND(IF(Table1_1[[#This Row],[Total_Purchases]]=0,0,(Table1_1[[#This Row],[Total_Spend]]*(Table1_1[[#This Row],[NumStorePurchases]]/Table1_1[[#This Row],[Total_Purchases]]))),2)</f>
        <v>58.71</v>
      </c>
      <c r="AF1746">
        <f>ROUND(IF(Table1_1[[#This Row],[Total_Purchases]]=0,0,(Table1_1[[#This Row],[Total_Spend]]*(Table1_1[[#This Row],[NumCatalogPurchases]]/Table1_1[[#This Row],[Total_Purchases]]))),2)</f>
        <v>19.57</v>
      </c>
      <c r="AG17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46" s="6">
        <f ca="1">YEAR(TODAY())-B1746</f>
        <v>57</v>
      </c>
      <c r="AI17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46" t="s">
        <v>36</v>
      </c>
    </row>
    <row r="1747" spans="1:36" x14ac:dyDescent="0.3">
      <c r="A1747">
        <v>8779</v>
      </c>
      <c r="B1747">
        <v>1985</v>
      </c>
      <c r="C1747" t="s">
        <v>38</v>
      </c>
      <c r="D1747" t="s">
        <v>33</v>
      </c>
      <c r="E1747">
        <v>36145</v>
      </c>
      <c r="F1747">
        <v>1</v>
      </c>
      <c r="G1747">
        <v>0</v>
      </c>
      <c r="H1747" s="2" t="str">
        <f ca="1">TEXT(Table1_1[[#This Row],[Dt_Customer]],"yyyy-mm-dd")</f>
        <v>2013-06-16</v>
      </c>
      <c r="I1747">
        <v>13</v>
      </c>
      <c r="J1747">
        <v>56</v>
      </c>
      <c r="K1747">
        <v>4</v>
      </c>
      <c r="L1747">
        <v>76</v>
      </c>
      <c r="M1747">
        <v>17</v>
      </c>
      <c r="N1747">
        <v>1</v>
      </c>
      <c r="O1747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f>Table1_1[[#This Row],[MntWines]]+Table1_1[[#This Row],[MntFruits]]+Table1_1[[#This Row],[MntMeatProducts]]+Table1_1[[#This Row],[MntFishProducts]]+Table1_1[[#This Row],[MntSweetProducts]]+Table1_1[[#This Row],[MntGoldProds]]</f>
        <v>172</v>
      </c>
      <c r="AC1747">
        <f>Table1_1[[#This Row],[NumWebPurchases]]+Table1_1[[#This Row],[NumCatalogPurchases]]+Table1_1[[#This Row],[NumStorePurchases]]</f>
        <v>8</v>
      </c>
      <c r="AD1747">
        <f>ROUND(IF(Table1_1[[#This Row],[Total_Purchases]]=0,0,(Table1_1[[#This Row],[Total_Spend]]*(Table1_1[[#This Row],[NumWebPurchases]]/Table1_1[[#This Row],[Total_Purchases]]))),2)</f>
        <v>86</v>
      </c>
      <c r="AE1747">
        <f>ROUND(IF(Table1_1[[#This Row],[Total_Purchases]]=0,0,(Table1_1[[#This Row],[Total_Spend]]*(Table1_1[[#This Row],[NumStorePurchases]]/Table1_1[[#This Row],[Total_Purchases]]))),2)</f>
        <v>64.5</v>
      </c>
      <c r="AF1747">
        <f>ROUND(IF(Table1_1[[#This Row],[Total_Purchases]]=0,0,(Table1_1[[#This Row],[Total_Spend]]*(Table1_1[[#This Row],[NumCatalogPurchases]]/Table1_1[[#This Row],[Total_Purchases]]))),2)</f>
        <v>21.5</v>
      </c>
      <c r="AG174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47" s="6">
        <f ca="1">YEAR(TODAY())-B1747</f>
        <v>41</v>
      </c>
      <c r="AI17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47" t="s">
        <v>34</v>
      </c>
    </row>
    <row r="1748" spans="1:36" x14ac:dyDescent="0.3">
      <c r="A1748">
        <v>8780</v>
      </c>
      <c r="B1748">
        <v>1950</v>
      </c>
      <c r="C1748" t="s">
        <v>37</v>
      </c>
      <c r="D1748" t="s">
        <v>35</v>
      </c>
      <c r="E1748">
        <v>59292</v>
      </c>
      <c r="F1748">
        <v>0</v>
      </c>
      <c r="G1748">
        <v>1</v>
      </c>
      <c r="H1748" s="2" t="str">
        <f ca="1">TEXT(Table1_1[[#This Row],[Dt_Customer]],"yyyy-mm-dd")</f>
        <v>2013-06-13</v>
      </c>
      <c r="I1748">
        <v>71</v>
      </c>
      <c r="J1748">
        <v>378</v>
      </c>
      <c r="K1748">
        <v>14</v>
      </c>
      <c r="L1748">
        <v>68</v>
      </c>
      <c r="M1748">
        <v>19</v>
      </c>
      <c r="N1748">
        <v>14</v>
      </c>
      <c r="O1748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f>Table1_1[[#This Row],[MntWines]]+Table1_1[[#This Row],[MntFruits]]+Table1_1[[#This Row],[MntMeatProducts]]+Table1_1[[#This Row],[MntFishProducts]]+Table1_1[[#This Row],[MntSweetProducts]]+Table1_1[[#This Row],[MntGoldProds]]</f>
        <v>507</v>
      </c>
      <c r="AC1748">
        <f>Table1_1[[#This Row],[NumWebPurchases]]+Table1_1[[#This Row],[NumCatalogPurchases]]+Table1_1[[#This Row],[NumStorePurchases]]</f>
        <v>16</v>
      </c>
      <c r="AD1748">
        <f>ROUND(IF(Table1_1[[#This Row],[Total_Purchases]]=0,0,(Table1_1[[#This Row],[Total_Spend]]*(Table1_1[[#This Row],[NumWebPurchases]]/Table1_1[[#This Row],[Total_Purchases]]))),2)</f>
        <v>95.06</v>
      </c>
      <c r="AE1748">
        <f>ROUND(IF(Table1_1[[#This Row],[Total_Purchases]]=0,0,(Table1_1[[#This Row],[Total_Spend]]*(Table1_1[[#This Row],[NumStorePurchases]]/Table1_1[[#This Row],[Total_Purchases]]))),2)</f>
        <v>253.5</v>
      </c>
      <c r="AF1748">
        <f>ROUND(IF(Table1_1[[#This Row],[Total_Purchases]]=0,0,(Table1_1[[#This Row],[Total_Spend]]*(Table1_1[[#This Row],[NumCatalogPurchases]]/Table1_1[[#This Row],[Total_Purchases]]))),2)</f>
        <v>158.44</v>
      </c>
      <c r="AG17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48" s="6">
        <f ca="1">YEAR(TODAY())-B1748</f>
        <v>76</v>
      </c>
      <c r="AI17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48" t="s">
        <v>30</v>
      </c>
    </row>
    <row r="1749" spans="1:36" x14ac:dyDescent="0.3">
      <c r="A1749">
        <v>8783</v>
      </c>
      <c r="B1749">
        <v>1950</v>
      </c>
      <c r="C1749" t="s">
        <v>28</v>
      </c>
      <c r="D1749" t="s">
        <v>33</v>
      </c>
      <c r="E1749">
        <v>57045</v>
      </c>
      <c r="F1749">
        <v>0</v>
      </c>
      <c r="G1749">
        <v>1</v>
      </c>
      <c r="H1749" s="2" t="str">
        <f ca="1">TEXT(Table1_1[[#This Row],[Dt_Customer]],"yyyy-mm-dd")</f>
        <v>2012-09-08</v>
      </c>
      <c r="I1749">
        <v>40</v>
      </c>
      <c r="J1749">
        <v>296</v>
      </c>
      <c r="K1749">
        <v>13</v>
      </c>
      <c r="L1749">
        <v>104</v>
      </c>
      <c r="M1749">
        <v>11</v>
      </c>
      <c r="N1749">
        <v>13</v>
      </c>
      <c r="O1749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f>Table1_1[[#This Row],[MntWines]]+Table1_1[[#This Row],[MntFruits]]+Table1_1[[#This Row],[MntMeatProducts]]+Table1_1[[#This Row],[MntFishProducts]]+Table1_1[[#This Row],[MntSweetProducts]]+Table1_1[[#This Row],[MntGoldProds]]</f>
        <v>454</v>
      </c>
      <c r="AC1749">
        <f>Table1_1[[#This Row],[NumWebPurchases]]+Table1_1[[#This Row],[NumCatalogPurchases]]+Table1_1[[#This Row],[NumStorePurchases]]</f>
        <v>15</v>
      </c>
      <c r="AD1749">
        <f>ROUND(IF(Table1_1[[#This Row],[Total_Purchases]]=0,0,(Table1_1[[#This Row],[Total_Spend]]*(Table1_1[[#This Row],[NumWebPurchases]]/Table1_1[[#This Row],[Total_Purchases]]))),2)</f>
        <v>121.07</v>
      </c>
      <c r="AE1749">
        <f>ROUND(IF(Table1_1[[#This Row],[Total_Purchases]]=0,0,(Table1_1[[#This Row],[Total_Spend]]*(Table1_1[[#This Row],[NumStorePurchases]]/Table1_1[[#This Row],[Total_Purchases]]))),2)</f>
        <v>272.39999999999998</v>
      </c>
      <c r="AF1749">
        <f>ROUND(IF(Table1_1[[#This Row],[Total_Purchases]]=0,0,(Table1_1[[#This Row],[Total_Spend]]*(Table1_1[[#This Row],[NumCatalogPurchases]]/Table1_1[[#This Row],[Total_Purchases]]))),2)</f>
        <v>60.53</v>
      </c>
      <c r="AG174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49" s="6">
        <f ca="1">YEAR(TODAY())-B1749</f>
        <v>76</v>
      </c>
      <c r="AI17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49" t="s">
        <v>36</v>
      </c>
    </row>
    <row r="1750" spans="1:36" x14ac:dyDescent="0.3">
      <c r="A1750">
        <v>8786</v>
      </c>
      <c r="B1750">
        <v>1956</v>
      </c>
      <c r="C1750" t="s">
        <v>41</v>
      </c>
      <c r="D1750" t="s">
        <v>33</v>
      </c>
      <c r="E1750">
        <v>62058</v>
      </c>
      <c r="F1750">
        <v>0</v>
      </c>
      <c r="G1750">
        <v>1</v>
      </c>
      <c r="H1750" s="2" t="str">
        <f ca="1">TEXT(Table1_1[[#This Row],[Dt_Customer]],"yyyy-mm-dd")</f>
        <v>2013-05-26</v>
      </c>
      <c r="I1750">
        <v>52</v>
      </c>
      <c r="J1750">
        <v>301</v>
      </c>
      <c r="K1750">
        <v>7</v>
      </c>
      <c r="L1750">
        <v>74</v>
      </c>
      <c r="M1750">
        <v>10</v>
      </c>
      <c r="N1750">
        <v>0</v>
      </c>
      <c r="O1750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f>Table1_1[[#This Row],[MntWines]]+Table1_1[[#This Row],[MntFruits]]+Table1_1[[#This Row],[MntMeatProducts]]+Table1_1[[#This Row],[MntFishProducts]]+Table1_1[[#This Row],[MntSweetProducts]]+Table1_1[[#This Row],[MntGoldProds]]</f>
        <v>450</v>
      </c>
      <c r="AC1750">
        <f>Table1_1[[#This Row],[NumWebPurchases]]+Table1_1[[#This Row],[NumCatalogPurchases]]+Table1_1[[#This Row],[NumStorePurchases]]</f>
        <v>14</v>
      </c>
      <c r="AD1750">
        <f>ROUND(IF(Table1_1[[#This Row],[Total_Purchases]]=0,0,(Table1_1[[#This Row],[Total_Spend]]*(Table1_1[[#This Row],[NumWebPurchases]]/Table1_1[[#This Row],[Total_Purchases]]))),2)</f>
        <v>192.86</v>
      </c>
      <c r="AE1750">
        <f>ROUND(IF(Table1_1[[#This Row],[Total_Purchases]]=0,0,(Table1_1[[#This Row],[Total_Spend]]*(Table1_1[[#This Row],[NumStorePurchases]]/Table1_1[[#This Row],[Total_Purchases]]))),2)</f>
        <v>225</v>
      </c>
      <c r="AF1750">
        <f>ROUND(IF(Table1_1[[#This Row],[Total_Purchases]]=0,0,(Table1_1[[#This Row],[Total_Spend]]*(Table1_1[[#This Row],[NumCatalogPurchases]]/Table1_1[[#This Row],[Total_Purchases]]))),2)</f>
        <v>32.14</v>
      </c>
      <c r="AG17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50" s="6">
        <f ca="1">YEAR(TODAY())-B1750</f>
        <v>70</v>
      </c>
      <c r="AI17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50" t="s">
        <v>39</v>
      </c>
    </row>
    <row r="1751" spans="1:36" x14ac:dyDescent="0.3">
      <c r="A1751">
        <v>8789</v>
      </c>
      <c r="B1751">
        <v>1989</v>
      </c>
      <c r="C1751" t="s">
        <v>38</v>
      </c>
      <c r="D1751" t="s">
        <v>33</v>
      </c>
      <c r="E1751">
        <v>59060</v>
      </c>
      <c r="F1751">
        <v>1</v>
      </c>
      <c r="G1751">
        <v>0</v>
      </c>
      <c r="H1751" s="2" t="str">
        <f ca="1">TEXT(Table1_1[[#This Row],[Dt_Customer]],"yyyy-mm-dd")</f>
        <v>2014-01-11</v>
      </c>
      <c r="I1751">
        <v>77</v>
      </c>
      <c r="J1751">
        <v>35</v>
      </c>
      <c r="K1751">
        <v>40</v>
      </c>
      <c r="L1751">
        <v>111</v>
      </c>
      <c r="M1751">
        <v>36</v>
      </c>
      <c r="N1751">
        <v>40</v>
      </c>
      <c r="O1751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f>Table1_1[[#This Row],[MntWines]]+Table1_1[[#This Row],[MntFruits]]+Table1_1[[#This Row],[MntMeatProducts]]+Table1_1[[#This Row],[MntFishProducts]]+Table1_1[[#This Row],[MntSweetProducts]]+Table1_1[[#This Row],[MntGoldProds]]</f>
        <v>274</v>
      </c>
      <c r="AC1751">
        <f>Table1_1[[#This Row],[NumWebPurchases]]+Table1_1[[#This Row],[NumCatalogPurchases]]+Table1_1[[#This Row],[NumStorePurchases]]</f>
        <v>11</v>
      </c>
      <c r="AD1751">
        <f>ROUND(IF(Table1_1[[#This Row],[Total_Purchases]]=0,0,(Table1_1[[#This Row],[Total_Spend]]*(Table1_1[[#This Row],[NumWebPurchases]]/Table1_1[[#This Row],[Total_Purchases]]))),2)</f>
        <v>74.73</v>
      </c>
      <c r="AE1751">
        <f>ROUND(IF(Table1_1[[#This Row],[Total_Purchases]]=0,0,(Table1_1[[#This Row],[Total_Spend]]*(Table1_1[[#This Row],[NumStorePurchases]]/Table1_1[[#This Row],[Total_Purchases]]))),2)</f>
        <v>174.36</v>
      </c>
      <c r="AF1751">
        <f>ROUND(IF(Table1_1[[#This Row],[Total_Purchases]]=0,0,(Table1_1[[#This Row],[Total_Spend]]*(Table1_1[[#This Row],[NumCatalogPurchases]]/Table1_1[[#This Row],[Total_Purchases]]))),2)</f>
        <v>24.91</v>
      </c>
      <c r="AG17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51" s="6">
        <f ca="1">YEAR(TODAY())-B1751</f>
        <v>37</v>
      </c>
      <c r="AI17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51" t="s">
        <v>30</v>
      </c>
    </row>
    <row r="1752" spans="1:36" x14ac:dyDescent="0.3">
      <c r="A1752">
        <v>8799</v>
      </c>
      <c r="B1752">
        <v>1984</v>
      </c>
      <c r="C1752" t="s">
        <v>37</v>
      </c>
      <c r="D1752" t="s">
        <v>33</v>
      </c>
      <c r="E1752">
        <v>38175</v>
      </c>
      <c r="F1752">
        <v>1</v>
      </c>
      <c r="G1752">
        <v>0</v>
      </c>
      <c r="H1752" s="2" t="str">
        <f ca="1">TEXT(Table1_1[[#This Row],[Dt_Customer]],"yyyy-mm-dd")</f>
        <v>2013-09-23</v>
      </c>
      <c r="I1752">
        <v>6</v>
      </c>
      <c r="J1752">
        <v>70</v>
      </c>
      <c r="K1752">
        <v>6</v>
      </c>
      <c r="L1752">
        <v>69</v>
      </c>
      <c r="M1752">
        <v>2</v>
      </c>
      <c r="N1752">
        <v>3</v>
      </c>
      <c r="O175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f>Table1_1[[#This Row],[MntWines]]+Table1_1[[#This Row],[MntFruits]]+Table1_1[[#This Row],[MntMeatProducts]]+Table1_1[[#This Row],[MntFishProducts]]+Table1_1[[#This Row],[MntSweetProducts]]+Table1_1[[#This Row],[MntGoldProds]]</f>
        <v>153</v>
      </c>
      <c r="AC1752">
        <f>Table1_1[[#This Row],[NumWebPurchases]]+Table1_1[[#This Row],[NumCatalogPurchases]]+Table1_1[[#This Row],[NumStorePurchases]]</f>
        <v>8</v>
      </c>
      <c r="AD1752">
        <f>ROUND(IF(Table1_1[[#This Row],[Total_Purchases]]=0,0,(Table1_1[[#This Row],[Total_Spend]]*(Table1_1[[#This Row],[NumWebPurchases]]/Table1_1[[#This Row],[Total_Purchases]]))),2)</f>
        <v>57.38</v>
      </c>
      <c r="AE1752">
        <f>ROUND(IF(Table1_1[[#This Row],[Total_Purchases]]=0,0,(Table1_1[[#This Row],[Total_Spend]]*(Table1_1[[#This Row],[NumStorePurchases]]/Table1_1[[#This Row],[Total_Purchases]]))),2)</f>
        <v>76.5</v>
      </c>
      <c r="AF1752">
        <f>ROUND(IF(Table1_1[[#This Row],[Total_Purchases]]=0,0,(Table1_1[[#This Row],[Total_Spend]]*(Table1_1[[#This Row],[NumCatalogPurchases]]/Table1_1[[#This Row],[Total_Purchases]]))),2)</f>
        <v>19.13</v>
      </c>
      <c r="AG17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2" s="6">
        <f ca="1">YEAR(TODAY())-B1752</f>
        <v>42</v>
      </c>
      <c r="AI17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52" t="s">
        <v>30</v>
      </c>
    </row>
    <row r="1753" spans="1:36" x14ac:dyDescent="0.3">
      <c r="A1753">
        <v>8800</v>
      </c>
      <c r="B1753">
        <v>1943</v>
      </c>
      <c r="C1753" t="s">
        <v>37</v>
      </c>
      <c r="D1753" t="s">
        <v>29</v>
      </c>
      <c r="E1753">
        <v>48948</v>
      </c>
      <c r="F1753">
        <v>0</v>
      </c>
      <c r="G1753">
        <v>0</v>
      </c>
      <c r="H1753" s="2" t="str">
        <f ca="1">TEXT(Table1_1[[#This Row],[Dt_Customer]],"yyyy-mm-dd")</f>
        <v>2013-02-01</v>
      </c>
      <c r="I1753">
        <v>53</v>
      </c>
      <c r="J1753">
        <v>437</v>
      </c>
      <c r="K1753">
        <v>8</v>
      </c>
      <c r="L1753">
        <v>206</v>
      </c>
      <c r="M1753">
        <v>160</v>
      </c>
      <c r="N1753">
        <v>49</v>
      </c>
      <c r="O1753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f>Table1_1[[#This Row],[MntWines]]+Table1_1[[#This Row],[MntFruits]]+Table1_1[[#This Row],[MntMeatProducts]]+Table1_1[[#This Row],[MntFishProducts]]+Table1_1[[#This Row],[MntSweetProducts]]+Table1_1[[#This Row],[MntGoldProds]]</f>
        <v>902</v>
      </c>
      <c r="AC1753">
        <f>Table1_1[[#This Row],[NumWebPurchases]]+Table1_1[[#This Row],[NumCatalogPurchases]]+Table1_1[[#This Row],[NumStorePurchases]]</f>
        <v>22</v>
      </c>
      <c r="AD1753">
        <f>ROUND(IF(Table1_1[[#This Row],[Total_Purchases]]=0,0,(Table1_1[[#This Row],[Total_Spend]]*(Table1_1[[#This Row],[NumWebPurchases]]/Table1_1[[#This Row],[Total_Purchases]]))),2)</f>
        <v>287</v>
      </c>
      <c r="AE1753">
        <f>ROUND(IF(Table1_1[[#This Row],[Total_Purchases]]=0,0,(Table1_1[[#This Row],[Total_Spend]]*(Table1_1[[#This Row],[NumStorePurchases]]/Table1_1[[#This Row],[Total_Purchases]]))),2)</f>
        <v>205</v>
      </c>
      <c r="AF1753">
        <f>ROUND(IF(Table1_1[[#This Row],[Total_Purchases]]=0,0,(Table1_1[[#This Row],[Total_Spend]]*(Table1_1[[#This Row],[NumCatalogPurchases]]/Table1_1[[#This Row],[Total_Purchases]]))),2)</f>
        <v>410</v>
      </c>
      <c r="AG17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3" s="6">
        <f ca="1">YEAR(TODAY())-B1753</f>
        <v>83</v>
      </c>
      <c r="AI17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53" t="s">
        <v>43</v>
      </c>
    </row>
    <row r="1754" spans="1:36" x14ac:dyDescent="0.3">
      <c r="A1754">
        <v>8805</v>
      </c>
      <c r="B1754">
        <v>1960</v>
      </c>
      <c r="C1754" t="s">
        <v>28</v>
      </c>
      <c r="D1754" t="s">
        <v>31</v>
      </c>
      <c r="E1754">
        <v>48904</v>
      </c>
      <c r="F1754">
        <v>0</v>
      </c>
      <c r="G1754">
        <v>1</v>
      </c>
      <c r="H1754" s="2" t="str">
        <f ca="1">TEXT(Table1_1[[#This Row],[Dt_Customer]],"yyyy-mm-dd")</f>
        <v>2012-12-02</v>
      </c>
      <c r="I1754">
        <v>1</v>
      </c>
      <c r="J1754">
        <v>283</v>
      </c>
      <c r="K1754">
        <v>10</v>
      </c>
      <c r="L1754">
        <v>38</v>
      </c>
      <c r="M1754">
        <v>0</v>
      </c>
      <c r="N1754">
        <v>13</v>
      </c>
      <c r="O1754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f>Table1_1[[#This Row],[MntWines]]+Table1_1[[#This Row],[MntFruits]]+Table1_1[[#This Row],[MntMeatProducts]]+Table1_1[[#This Row],[MntFishProducts]]+Table1_1[[#This Row],[MntSweetProducts]]+Table1_1[[#This Row],[MntGoldProds]]</f>
        <v>371</v>
      </c>
      <c r="AC1754">
        <f>Table1_1[[#This Row],[NumWebPurchases]]+Table1_1[[#This Row],[NumCatalogPurchases]]+Table1_1[[#This Row],[NumStorePurchases]]</f>
        <v>13</v>
      </c>
      <c r="AD1754">
        <f>ROUND(IF(Table1_1[[#This Row],[Total_Purchases]]=0,0,(Table1_1[[#This Row],[Total_Spend]]*(Table1_1[[#This Row],[NumWebPurchases]]/Table1_1[[#This Row],[Total_Purchases]]))),2)</f>
        <v>199.77</v>
      </c>
      <c r="AE1754">
        <f>ROUND(IF(Table1_1[[#This Row],[Total_Purchases]]=0,0,(Table1_1[[#This Row],[Total_Spend]]*(Table1_1[[#This Row],[NumStorePurchases]]/Table1_1[[#This Row],[Total_Purchases]]))),2)</f>
        <v>114.15</v>
      </c>
      <c r="AF1754">
        <f>ROUND(IF(Table1_1[[#This Row],[Total_Purchases]]=0,0,(Table1_1[[#This Row],[Total_Spend]]*(Table1_1[[#This Row],[NumCatalogPurchases]]/Table1_1[[#This Row],[Total_Purchases]]))),2)</f>
        <v>57.08</v>
      </c>
      <c r="AG17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4" s="6">
        <f ca="1">YEAR(TODAY())-B1754</f>
        <v>66</v>
      </c>
      <c r="AI17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54" t="s">
        <v>34</v>
      </c>
    </row>
    <row r="1755" spans="1:36" x14ac:dyDescent="0.3">
      <c r="A1755">
        <v>8812</v>
      </c>
      <c r="B1755">
        <v>1979</v>
      </c>
      <c r="C1755" t="s">
        <v>38</v>
      </c>
      <c r="D1755" t="s">
        <v>29</v>
      </c>
      <c r="E1755">
        <v>13533</v>
      </c>
      <c r="F1755">
        <v>1</v>
      </c>
      <c r="G1755">
        <v>0</v>
      </c>
      <c r="H1755" s="2" t="str">
        <f ca="1">TEXT(Table1_1[[#This Row],[Dt_Customer]],"yyyy-mm-dd")</f>
        <v>2013-03-10</v>
      </c>
      <c r="I1755">
        <v>45</v>
      </c>
      <c r="J1755">
        <v>12</v>
      </c>
      <c r="K1755">
        <v>3</v>
      </c>
      <c r="L1755">
        <v>8</v>
      </c>
      <c r="M1755">
        <v>8</v>
      </c>
      <c r="N1755">
        <v>0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1755">
        <f>Table1_1[[#This Row],[NumWebPurchases]]+Table1_1[[#This Row],[NumCatalogPurchases]]+Table1_1[[#This Row],[NumStorePurchases]]</f>
        <v>5</v>
      </c>
      <c r="AD1755">
        <f>ROUND(IF(Table1_1[[#This Row],[Total_Purchases]]=0,0,(Table1_1[[#This Row],[Total_Spend]]*(Table1_1[[#This Row],[NumWebPurchases]]/Table1_1[[#This Row],[Total_Purchases]]))),2)</f>
        <v>19.2</v>
      </c>
      <c r="AE1755">
        <f>ROUND(IF(Table1_1[[#This Row],[Total_Purchases]]=0,0,(Table1_1[[#This Row],[Total_Spend]]*(Table1_1[[#This Row],[NumStorePurchases]]/Table1_1[[#This Row],[Total_Purchases]]))),2)</f>
        <v>28.8</v>
      </c>
      <c r="AF1755">
        <f>ROUND(IF(Table1_1[[#This Row],[Total_Purchases]]=0,0,(Table1_1[[#This Row],[Total_Spend]]*(Table1_1[[#This Row],[NumCatalogPurchases]]/Table1_1[[#This Row],[Total_Purchases]]))),2)</f>
        <v>0</v>
      </c>
      <c r="AG17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5" s="6">
        <f ca="1">YEAR(TODAY())-B1755</f>
        <v>47</v>
      </c>
      <c r="AI17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55" t="s">
        <v>30</v>
      </c>
    </row>
    <row r="1756" spans="1:36" x14ac:dyDescent="0.3">
      <c r="A1756">
        <v>8825</v>
      </c>
      <c r="B1756">
        <v>1962</v>
      </c>
      <c r="C1756" t="s">
        <v>28</v>
      </c>
      <c r="D1756" t="s">
        <v>35</v>
      </c>
      <c r="E1756">
        <v>51195</v>
      </c>
      <c r="F1756">
        <v>1</v>
      </c>
      <c r="G1756">
        <v>1</v>
      </c>
      <c r="H1756" s="2" t="str">
        <f ca="1">TEXT(Table1_1[[#This Row],[Dt_Customer]],"yyyy-mm-dd")</f>
        <v>2013-04-01</v>
      </c>
      <c r="I1756">
        <v>46</v>
      </c>
      <c r="J1756">
        <v>230</v>
      </c>
      <c r="K1756">
        <v>14</v>
      </c>
      <c r="L1756">
        <v>156</v>
      </c>
      <c r="M1756">
        <v>82</v>
      </c>
      <c r="N1756">
        <v>24</v>
      </c>
      <c r="O1756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f>Table1_1[[#This Row],[MntWines]]+Table1_1[[#This Row],[MntFruits]]+Table1_1[[#This Row],[MntMeatProducts]]+Table1_1[[#This Row],[MntFishProducts]]+Table1_1[[#This Row],[MntSweetProducts]]+Table1_1[[#This Row],[MntGoldProds]]</f>
        <v>564</v>
      </c>
      <c r="AC1756">
        <f>Table1_1[[#This Row],[NumWebPurchases]]+Table1_1[[#This Row],[NumCatalogPurchases]]+Table1_1[[#This Row],[NumStorePurchases]]</f>
        <v>16</v>
      </c>
      <c r="AD1756">
        <f>ROUND(IF(Table1_1[[#This Row],[Total_Purchases]]=0,0,(Table1_1[[#This Row],[Total_Spend]]*(Table1_1[[#This Row],[NumWebPurchases]]/Table1_1[[#This Row],[Total_Purchases]]))),2)</f>
        <v>317.25</v>
      </c>
      <c r="AE1756">
        <f>ROUND(IF(Table1_1[[#This Row],[Total_Purchases]]=0,0,(Table1_1[[#This Row],[Total_Spend]]*(Table1_1[[#This Row],[NumStorePurchases]]/Table1_1[[#This Row],[Total_Purchases]]))),2)</f>
        <v>176.25</v>
      </c>
      <c r="AF1756">
        <f>ROUND(IF(Table1_1[[#This Row],[Total_Purchases]]=0,0,(Table1_1[[#This Row],[Total_Spend]]*(Table1_1[[#This Row],[NumCatalogPurchases]]/Table1_1[[#This Row],[Total_Purchases]]))),2)</f>
        <v>70.5</v>
      </c>
      <c r="AG17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56" s="6">
        <f ca="1">YEAR(TODAY())-B1756</f>
        <v>64</v>
      </c>
      <c r="AI17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56" t="s">
        <v>43</v>
      </c>
    </row>
    <row r="1757" spans="1:36" x14ac:dyDescent="0.3">
      <c r="A1757">
        <v>8832</v>
      </c>
      <c r="B1757">
        <v>1976</v>
      </c>
      <c r="C1757" t="s">
        <v>41</v>
      </c>
      <c r="D1757" t="s">
        <v>35</v>
      </c>
      <c r="E1757">
        <v>37509</v>
      </c>
      <c r="F1757">
        <v>1</v>
      </c>
      <c r="G1757">
        <v>0</v>
      </c>
      <c r="H1757" s="2" t="str">
        <f ca="1">TEXT(Table1_1[[#This Row],[Dt_Customer]],"yyyy-mm-dd")</f>
        <v>2012-09-12</v>
      </c>
      <c r="I1757">
        <v>24</v>
      </c>
      <c r="J1757">
        <v>37</v>
      </c>
      <c r="K1757">
        <v>5</v>
      </c>
      <c r="L1757">
        <v>56</v>
      </c>
      <c r="M1757">
        <v>12</v>
      </c>
      <c r="N1757">
        <v>8</v>
      </c>
      <c r="O1757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f>Table1_1[[#This Row],[MntWines]]+Table1_1[[#This Row],[MntFruits]]+Table1_1[[#This Row],[MntMeatProducts]]+Table1_1[[#This Row],[MntFishProducts]]+Table1_1[[#This Row],[MntSweetProducts]]+Table1_1[[#This Row],[MntGoldProds]]</f>
        <v>123</v>
      </c>
      <c r="AC1757">
        <f>Table1_1[[#This Row],[NumWebPurchases]]+Table1_1[[#This Row],[NumCatalogPurchases]]+Table1_1[[#This Row],[NumStorePurchases]]</f>
        <v>7</v>
      </c>
      <c r="AD1757">
        <f>ROUND(IF(Table1_1[[#This Row],[Total_Purchases]]=0,0,(Table1_1[[#This Row],[Total_Spend]]*(Table1_1[[#This Row],[NumWebPurchases]]/Table1_1[[#This Row],[Total_Purchases]]))),2)</f>
        <v>52.71</v>
      </c>
      <c r="AE1757">
        <f>ROUND(IF(Table1_1[[#This Row],[Total_Purchases]]=0,0,(Table1_1[[#This Row],[Total_Spend]]*(Table1_1[[#This Row],[NumStorePurchases]]/Table1_1[[#This Row],[Total_Purchases]]))),2)</f>
        <v>70.290000000000006</v>
      </c>
      <c r="AF1757">
        <f>ROUND(IF(Table1_1[[#This Row],[Total_Purchases]]=0,0,(Table1_1[[#This Row],[Total_Spend]]*(Table1_1[[#This Row],[NumCatalogPurchases]]/Table1_1[[#This Row],[Total_Purchases]]))),2)</f>
        <v>0</v>
      </c>
      <c r="AG17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7" s="6">
        <f ca="1">YEAR(TODAY())-B1757</f>
        <v>50</v>
      </c>
      <c r="AI17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57" t="s">
        <v>39</v>
      </c>
    </row>
    <row r="1758" spans="1:36" x14ac:dyDescent="0.3">
      <c r="A1758">
        <v>8842</v>
      </c>
      <c r="B1758">
        <v>1971</v>
      </c>
      <c r="C1758" t="s">
        <v>28</v>
      </c>
      <c r="D1758" t="s">
        <v>42</v>
      </c>
      <c r="E1758">
        <v>30372</v>
      </c>
      <c r="F1758">
        <v>1</v>
      </c>
      <c r="G1758">
        <v>1</v>
      </c>
      <c r="H1758" s="2" t="str">
        <f ca="1">TEXT(Table1_1[[#This Row],[Dt_Customer]],"yyyy-mm-dd")</f>
        <v>2012-12-25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1758">
        <f>Table1_1[[#This Row],[NumWebPurchases]]+Table1_1[[#This Row],[NumCatalogPurchases]]+Table1_1[[#This Row],[NumStorePurchases]]</f>
        <v>5</v>
      </c>
      <c r="AD1758">
        <f>ROUND(IF(Table1_1[[#This Row],[Total_Purchases]]=0,0,(Table1_1[[#This Row],[Total_Spend]]*(Table1_1[[#This Row],[NumWebPurchases]]/Table1_1[[#This Row],[Total_Purchases]]))),2)</f>
        <v>17.600000000000001</v>
      </c>
      <c r="AE1758">
        <f>ROUND(IF(Table1_1[[#This Row],[Total_Purchases]]=0,0,(Table1_1[[#This Row],[Total_Spend]]*(Table1_1[[#This Row],[NumStorePurchases]]/Table1_1[[#This Row],[Total_Purchases]]))),2)</f>
        <v>26.4</v>
      </c>
      <c r="AF1758">
        <f>ROUND(IF(Table1_1[[#This Row],[Total_Purchases]]=0,0,(Table1_1[[#This Row],[Total_Spend]]*(Table1_1[[#This Row],[NumCatalogPurchases]]/Table1_1[[#This Row],[Total_Purchases]]))),2)</f>
        <v>0</v>
      </c>
      <c r="AG17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58" s="6">
        <f ca="1">YEAR(TODAY())-B1758</f>
        <v>55</v>
      </c>
      <c r="AI17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58" t="s">
        <v>30</v>
      </c>
    </row>
    <row r="1759" spans="1:36" x14ac:dyDescent="0.3">
      <c r="A1759">
        <v>8852</v>
      </c>
      <c r="B1759">
        <v>1976</v>
      </c>
      <c r="C1759" t="s">
        <v>28</v>
      </c>
      <c r="D1759" t="s">
        <v>33</v>
      </c>
      <c r="E1759">
        <v>61064</v>
      </c>
      <c r="F1759">
        <v>0</v>
      </c>
      <c r="G1759">
        <v>1</v>
      </c>
      <c r="H1759" s="2" t="str">
        <f ca="1">TEXT(Table1_1[[#This Row],[Dt_Customer]],"yyyy-mm-dd")</f>
        <v>2012-08-31</v>
      </c>
      <c r="I1759">
        <v>80</v>
      </c>
      <c r="J1759">
        <v>387</v>
      </c>
      <c r="K1759">
        <v>126</v>
      </c>
      <c r="L1759">
        <v>342</v>
      </c>
      <c r="M1759">
        <v>0</v>
      </c>
      <c r="N1759">
        <v>45</v>
      </c>
      <c r="O1759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f>Table1_1[[#This Row],[MntWines]]+Table1_1[[#This Row],[MntFruits]]+Table1_1[[#This Row],[MntMeatProducts]]+Table1_1[[#This Row],[MntFishProducts]]+Table1_1[[#This Row],[MntSweetProducts]]+Table1_1[[#This Row],[MntGoldProds]]</f>
        <v>1080</v>
      </c>
      <c r="AC1759">
        <f>Table1_1[[#This Row],[NumWebPurchases]]+Table1_1[[#This Row],[NumCatalogPurchases]]+Table1_1[[#This Row],[NumStorePurchases]]</f>
        <v>23</v>
      </c>
      <c r="AD1759">
        <f>ROUND(IF(Table1_1[[#This Row],[Total_Purchases]]=0,0,(Table1_1[[#This Row],[Total_Spend]]*(Table1_1[[#This Row],[NumWebPurchases]]/Table1_1[[#This Row],[Total_Purchases]]))),2)</f>
        <v>375.65</v>
      </c>
      <c r="AE1759">
        <f>ROUND(IF(Table1_1[[#This Row],[Total_Purchases]]=0,0,(Table1_1[[#This Row],[Total_Spend]]*(Table1_1[[#This Row],[NumStorePurchases]]/Table1_1[[#This Row],[Total_Purchases]]))),2)</f>
        <v>516.52</v>
      </c>
      <c r="AF1759">
        <f>ROUND(IF(Table1_1[[#This Row],[Total_Purchases]]=0,0,(Table1_1[[#This Row],[Total_Spend]]*(Table1_1[[#This Row],[NumCatalogPurchases]]/Table1_1[[#This Row],[Total_Purchases]]))),2)</f>
        <v>187.83</v>
      </c>
      <c r="AG17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59" s="6">
        <f ca="1">YEAR(TODAY())-B1759</f>
        <v>50</v>
      </c>
      <c r="AI17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59" t="s">
        <v>30</v>
      </c>
    </row>
    <row r="1760" spans="1:36" x14ac:dyDescent="0.3">
      <c r="A1760">
        <v>8858</v>
      </c>
      <c r="B1760">
        <v>1972</v>
      </c>
      <c r="C1760" t="s">
        <v>37</v>
      </c>
      <c r="D1760" t="s">
        <v>33</v>
      </c>
      <c r="E1760">
        <v>44325</v>
      </c>
      <c r="F1760">
        <v>0</v>
      </c>
      <c r="G1760">
        <v>1</v>
      </c>
      <c r="H1760" s="2" t="str">
        <f ca="1">TEXT(Table1_1[[#This Row],[Dt_Customer]],"yyyy-mm-dd")</f>
        <v>2013-03-07</v>
      </c>
      <c r="I1760">
        <v>69</v>
      </c>
      <c r="J1760">
        <v>516</v>
      </c>
      <c r="K1760">
        <v>0</v>
      </c>
      <c r="L1760">
        <v>21</v>
      </c>
      <c r="M1760">
        <v>0</v>
      </c>
      <c r="N1760">
        <v>0</v>
      </c>
      <c r="O1760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f>Table1_1[[#This Row],[MntWines]]+Table1_1[[#This Row],[MntFruits]]+Table1_1[[#This Row],[MntMeatProducts]]+Table1_1[[#This Row],[MntFishProducts]]+Table1_1[[#This Row],[MntSweetProducts]]+Table1_1[[#This Row],[MntGoldProds]]</f>
        <v>542</v>
      </c>
      <c r="AC1760">
        <f>Table1_1[[#This Row],[NumWebPurchases]]+Table1_1[[#This Row],[NumCatalogPurchases]]+Table1_1[[#This Row],[NumStorePurchases]]</f>
        <v>17</v>
      </c>
      <c r="AD1760">
        <f>ROUND(IF(Table1_1[[#This Row],[Total_Purchases]]=0,0,(Table1_1[[#This Row],[Total_Spend]]*(Table1_1[[#This Row],[NumWebPurchases]]/Table1_1[[#This Row],[Total_Purchases]]))),2)</f>
        <v>255.06</v>
      </c>
      <c r="AE1760">
        <f>ROUND(IF(Table1_1[[#This Row],[Total_Purchases]]=0,0,(Table1_1[[#This Row],[Total_Spend]]*(Table1_1[[#This Row],[NumStorePurchases]]/Table1_1[[#This Row],[Total_Purchases]]))),2)</f>
        <v>223.18</v>
      </c>
      <c r="AF1760">
        <f>ROUND(IF(Table1_1[[#This Row],[Total_Purchases]]=0,0,(Table1_1[[#This Row],[Total_Spend]]*(Table1_1[[#This Row],[NumCatalogPurchases]]/Table1_1[[#This Row],[Total_Purchases]]))),2)</f>
        <v>63.76</v>
      </c>
      <c r="AG17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60" s="6">
        <f ca="1">YEAR(TODAY())-B1760</f>
        <v>54</v>
      </c>
      <c r="AI17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60" t="s">
        <v>32</v>
      </c>
    </row>
    <row r="1761" spans="1:36" x14ac:dyDescent="0.3">
      <c r="A1761">
        <v>8867</v>
      </c>
      <c r="B1761">
        <v>1988</v>
      </c>
      <c r="C1761" t="s">
        <v>37</v>
      </c>
      <c r="D1761" t="s">
        <v>33</v>
      </c>
      <c r="E1761">
        <v>67546</v>
      </c>
      <c r="F1761">
        <v>0</v>
      </c>
      <c r="G1761">
        <v>0</v>
      </c>
      <c r="H1761" s="2" t="str">
        <f ca="1">TEXT(Table1_1[[#This Row],[Dt_Customer]],"yyyy-mm-dd")</f>
        <v>2012-08-31</v>
      </c>
      <c r="I1761">
        <v>90</v>
      </c>
      <c r="J1761">
        <v>864</v>
      </c>
      <c r="K1761">
        <v>134</v>
      </c>
      <c r="L1761">
        <v>768</v>
      </c>
      <c r="M1761">
        <v>150</v>
      </c>
      <c r="N1761">
        <v>38</v>
      </c>
      <c r="O1761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f>Table1_1[[#This Row],[MntWines]]+Table1_1[[#This Row],[MntFruits]]+Table1_1[[#This Row],[MntMeatProducts]]+Table1_1[[#This Row],[MntFishProducts]]+Table1_1[[#This Row],[MntSweetProducts]]+Table1_1[[#This Row],[MntGoldProds]]</f>
        <v>2126</v>
      </c>
      <c r="AC1761">
        <f>Table1_1[[#This Row],[NumWebPurchases]]+Table1_1[[#This Row],[NumCatalogPurchases]]+Table1_1[[#This Row],[NumStorePurchases]]</f>
        <v>19</v>
      </c>
      <c r="AD1761">
        <f>ROUND(IF(Table1_1[[#This Row],[Total_Purchases]]=0,0,(Table1_1[[#This Row],[Total_Spend]]*(Table1_1[[#This Row],[NumWebPurchases]]/Table1_1[[#This Row],[Total_Purchases]]))),2)</f>
        <v>447.58</v>
      </c>
      <c r="AE1761">
        <f>ROUND(IF(Table1_1[[#This Row],[Total_Purchases]]=0,0,(Table1_1[[#This Row],[Total_Spend]]*(Table1_1[[#This Row],[NumStorePurchases]]/Table1_1[[#This Row],[Total_Purchases]]))),2)</f>
        <v>559.47</v>
      </c>
      <c r="AF1761">
        <f>ROUND(IF(Table1_1[[#This Row],[Total_Purchases]]=0,0,(Table1_1[[#This Row],[Total_Spend]]*(Table1_1[[#This Row],[NumCatalogPurchases]]/Table1_1[[#This Row],[Total_Purchases]]))),2)</f>
        <v>1118.95</v>
      </c>
      <c r="AG176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61" s="6">
        <f ca="1">YEAR(TODAY())-B1761</f>
        <v>38</v>
      </c>
      <c r="AI17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61" t="s">
        <v>43</v>
      </c>
    </row>
    <row r="1762" spans="1:36" x14ac:dyDescent="0.3">
      <c r="A1762">
        <v>8870</v>
      </c>
      <c r="B1762">
        <v>1984</v>
      </c>
      <c r="C1762" t="s">
        <v>28</v>
      </c>
      <c r="D1762" t="s">
        <v>35</v>
      </c>
      <c r="E1762">
        <v>35196</v>
      </c>
      <c r="F1762">
        <v>1</v>
      </c>
      <c r="G1762">
        <v>0</v>
      </c>
      <c r="H1762" s="2" t="str">
        <f ca="1">TEXT(Table1_1[[#This Row],[Dt_Customer]],"yyyy-mm-dd")</f>
        <v>2012-11-13</v>
      </c>
      <c r="I1762">
        <v>68</v>
      </c>
      <c r="J1762">
        <v>75</v>
      </c>
      <c r="K1762">
        <v>12</v>
      </c>
      <c r="L1762">
        <v>141</v>
      </c>
      <c r="M1762">
        <v>43</v>
      </c>
      <c r="N1762">
        <v>39</v>
      </c>
      <c r="O176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f>Table1_1[[#This Row],[MntWines]]+Table1_1[[#This Row],[MntFruits]]+Table1_1[[#This Row],[MntMeatProducts]]+Table1_1[[#This Row],[MntFishProducts]]+Table1_1[[#This Row],[MntSweetProducts]]+Table1_1[[#This Row],[MntGoldProds]]</f>
        <v>497</v>
      </c>
      <c r="AC1762">
        <f>Table1_1[[#This Row],[NumWebPurchases]]+Table1_1[[#This Row],[NumCatalogPurchases]]+Table1_1[[#This Row],[NumStorePurchases]]</f>
        <v>12</v>
      </c>
      <c r="AD1762">
        <f>ROUND(IF(Table1_1[[#This Row],[Total_Purchases]]=0,0,(Table1_1[[#This Row],[Total_Spend]]*(Table1_1[[#This Row],[NumWebPurchases]]/Table1_1[[#This Row],[Total_Purchases]]))),2)</f>
        <v>248.5</v>
      </c>
      <c r="AE1762">
        <f>ROUND(IF(Table1_1[[#This Row],[Total_Purchases]]=0,0,(Table1_1[[#This Row],[Total_Spend]]*(Table1_1[[#This Row],[NumStorePurchases]]/Table1_1[[#This Row],[Total_Purchases]]))),2)</f>
        <v>207.08</v>
      </c>
      <c r="AF1762">
        <f>ROUND(IF(Table1_1[[#This Row],[Total_Purchases]]=0,0,(Table1_1[[#This Row],[Total_Spend]]*(Table1_1[[#This Row],[NumCatalogPurchases]]/Table1_1[[#This Row],[Total_Purchases]]))),2)</f>
        <v>41.42</v>
      </c>
      <c r="AG17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62" s="6">
        <f ca="1">YEAR(TODAY())-B1762</f>
        <v>42</v>
      </c>
      <c r="AI17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62" t="s">
        <v>30</v>
      </c>
    </row>
    <row r="1763" spans="1:36" x14ac:dyDescent="0.3">
      <c r="A1763">
        <v>8876</v>
      </c>
      <c r="B1763">
        <v>1963</v>
      </c>
      <c r="C1763" t="s">
        <v>37</v>
      </c>
      <c r="D1763" t="s">
        <v>35</v>
      </c>
      <c r="E1763">
        <v>33629</v>
      </c>
      <c r="F1763">
        <v>1</v>
      </c>
      <c r="G1763">
        <v>1</v>
      </c>
      <c r="H1763" s="2" t="str">
        <f ca="1">TEXT(Table1_1[[#This Row],[Dt_Customer]],"yyyy-mm-dd")</f>
        <v>2012-08-08</v>
      </c>
      <c r="I1763">
        <v>49</v>
      </c>
      <c r="J1763">
        <v>132</v>
      </c>
      <c r="K1763">
        <v>0</v>
      </c>
      <c r="L1763">
        <v>16</v>
      </c>
      <c r="M1763">
        <v>0</v>
      </c>
      <c r="N1763">
        <v>0</v>
      </c>
      <c r="O1763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f>Table1_1[[#This Row],[MntWines]]+Table1_1[[#This Row],[MntFruits]]+Table1_1[[#This Row],[MntMeatProducts]]+Table1_1[[#This Row],[MntFishProducts]]+Table1_1[[#This Row],[MntSweetProducts]]+Table1_1[[#This Row],[MntGoldProds]]</f>
        <v>152</v>
      </c>
      <c r="AC1763">
        <f>Table1_1[[#This Row],[NumWebPurchases]]+Table1_1[[#This Row],[NumCatalogPurchases]]+Table1_1[[#This Row],[NumStorePurchases]]</f>
        <v>8</v>
      </c>
      <c r="AD1763">
        <f>ROUND(IF(Table1_1[[#This Row],[Total_Purchases]]=0,0,(Table1_1[[#This Row],[Total_Spend]]*(Table1_1[[#This Row],[NumWebPurchases]]/Table1_1[[#This Row],[Total_Purchases]]))),2)</f>
        <v>57</v>
      </c>
      <c r="AE1763">
        <f>ROUND(IF(Table1_1[[#This Row],[Total_Purchases]]=0,0,(Table1_1[[#This Row],[Total_Spend]]*(Table1_1[[#This Row],[NumStorePurchases]]/Table1_1[[#This Row],[Total_Purchases]]))),2)</f>
        <v>76</v>
      </c>
      <c r="AF1763">
        <f>ROUND(IF(Table1_1[[#This Row],[Total_Purchases]]=0,0,(Table1_1[[#This Row],[Total_Spend]]*(Table1_1[[#This Row],[NumCatalogPurchases]]/Table1_1[[#This Row],[Total_Purchases]]))),2)</f>
        <v>19</v>
      </c>
      <c r="AG17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63" s="6">
        <f ca="1">YEAR(TODAY())-B1763</f>
        <v>63</v>
      </c>
      <c r="AI17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63" t="s">
        <v>30</v>
      </c>
    </row>
    <row r="1764" spans="1:36" x14ac:dyDescent="0.3">
      <c r="A1764">
        <v>8890</v>
      </c>
      <c r="B1764">
        <v>1971</v>
      </c>
      <c r="C1764" t="s">
        <v>37</v>
      </c>
      <c r="D1764" t="s">
        <v>29</v>
      </c>
      <c r="E1764">
        <v>65808</v>
      </c>
      <c r="F1764">
        <v>1</v>
      </c>
      <c r="G1764">
        <v>1</v>
      </c>
      <c r="H1764" s="2" t="str">
        <f ca="1">TEXT(Table1_1[[#This Row],[Dt_Customer]],"yyyy-mm-dd")</f>
        <v>2014-05-30</v>
      </c>
      <c r="I1764">
        <v>1</v>
      </c>
      <c r="J1764">
        <v>155</v>
      </c>
      <c r="K1764">
        <v>7</v>
      </c>
      <c r="L1764">
        <v>80</v>
      </c>
      <c r="M1764">
        <v>13</v>
      </c>
      <c r="N1764">
        <v>7</v>
      </c>
      <c r="O1764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f>Table1_1[[#This Row],[MntWines]]+Table1_1[[#This Row],[MntFruits]]+Table1_1[[#This Row],[MntMeatProducts]]+Table1_1[[#This Row],[MntFishProducts]]+Table1_1[[#This Row],[MntSweetProducts]]+Table1_1[[#This Row],[MntGoldProds]]</f>
        <v>272</v>
      </c>
      <c r="AC1764">
        <f>Table1_1[[#This Row],[NumWebPurchases]]+Table1_1[[#This Row],[NumCatalogPurchases]]+Table1_1[[#This Row],[NumStorePurchases]]</f>
        <v>11</v>
      </c>
      <c r="AD1764">
        <f>ROUND(IF(Table1_1[[#This Row],[Total_Purchases]]=0,0,(Table1_1[[#This Row],[Total_Spend]]*(Table1_1[[#This Row],[NumWebPurchases]]/Table1_1[[#This Row],[Total_Purchases]]))),2)</f>
        <v>123.64</v>
      </c>
      <c r="AE1764">
        <f>ROUND(IF(Table1_1[[#This Row],[Total_Purchases]]=0,0,(Table1_1[[#This Row],[Total_Spend]]*(Table1_1[[#This Row],[NumStorePurchases]]/Table1_1[[#This Row],[Total_Purchases]]))),2)</f>
        <v>123.64</v>
      </c>
      <c r="AF1764">
        <f>ROUND(IF(Table1_1[[#This Row],[Total_Purchases]]=0,0,(Table1_1[[#This Row],[Total_Spend]]*(Table1_1[[#This Row],[NumCatalogPurchases]]/Table1_1[[#This Row],[Total_Purchases]]))),2)</f>
        <v>24.73</v>
      </c>
      <c r="AG176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64" s="6">
        <f ca="1">YEAR(TODAY())-B1764</f>
        <v>55</v>
      </c>
      <c r="AI17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64" t="s">
        <v>30</v>
      </c>
    </row>
    <row r="1765" spans="1:36" x14ac:dyDescent="0.3">
      <c r="A1765">
        <v>8895</v>
      </c>
      <c r="B1765">
        <v>1985</v>
      </c>
      <c r="C1765" t="s">
        <v>28</v>
      </c>
      <c r="D1765" t="s">
        <v>31</v>
      </c>
      <c r="E1765">
        <v>70596</v>
      </c>
      <c r="F1765">
        <v>0</v>
      </c>
      <c r="G1765">
        <v>0</v>
      </c>
      <c r="H1765" s="2" t="str">
        <f ca="1">TEXT(Table1_1[[#This Row],[Dt_Customer]],"yyyy-mm-dd")</f>
        <v>2012-10-05</v>
      </c>
      <c r="I1765">
        <v>68</v>
      </c>
      <c r="J1765">
        <v>347</v>
      </c>
      <c r="K1765">
        <v>44</v>
      </c>
      <c r="L1765">
        <v>534</v>
      </c>
      <c r="M1765">
        <v>17</v>
      </c>
      <c r="N1765">
        <v>0</v>
      </c>
      <c r="O1765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f>Table1_1[[#This Row],[MntWines]]+Table1_1[[#This Row],[MntFruits]]+Table1_1[[#This Row],[MntMeatProducts]]+Table1_1[[#This Row],[MntFishProducts]]+Table1_1[[#This Row],[MntSweetProducts]]+Table1_1[[#This Row],[MntGoldProds]]</f>
        <v>968</v>
      </c>
      <c r="AC1765">
        <f>Table1_1[[#This Row],[NumWebPurchases]]+Table1_1[[#This Row],[NumCatalogPurchases]]+Table1_1[[#This Row],[NumStorePurchases]]</f>
        <v>20</v>
      </c>
      <c r="AD1765">
        <f>ROUND(IF(Table1_1[[#This Row],[Total_Purchases]]=0,0,(Table1_1[[#This Row],[Total_Spend]]*(Table1_1[[#This Row],[NumWebPurchases]]/Table1_1[[#This Row],[Total_Purchases]]))),2)</f>
        <v>145.19999999999999</v>
      </c>
      <c r="AE1765">
        <f>ROUND(IF(Table1_1[[#This Row],[Total_Purchases]]=0,0,(Table1_1[[#This Row],[Total_Spend]]*(Table1_1[[#This Row],[NumStorePurchases]]/Table1_1[[#This Row],[Total_Purchases]]))),2)</f>
        <v>580.79999999999995</v>
      </c>
      <c r="AF1765">
        <f>ROUND(IF(Table1_1[[#This Row],[Total_Purchases]]=0,0,(Table1_1[[#This Row],[Total_Spend]]*(Table1_1[[#This Row],[NumCatalogPurchases]]/Table1_1[[#This Row],[Total_Purchases]]))),2)</f>
        <v>242</v>
      </c>
      <c r="AG17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65" s="6">
        <f ca="1">YEAR(TODAY())-B1765</f>
        <v>41</v>
      </c>
      <c r="AI17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65" t="s">
        <v>30</v>
      </c>
    </row>
    <row r="1766" spans="1:36" x14ac:dyDescent="0.3">
      <c r="A1766">
        <v>8897</v>
      </c>
      <c r="B1766">
        <v>1965</v>
      </c>
      <c r="C1766" t="s">
        <v>28</v>
      </c>
      <c r="D1766" t="s">
        <v>31</v>
      </c>
      <c r="E1766">
        <v>42720</v>
      </c>
      <c r="F1766">
        <v>1</v>
      </c>
      <c r="G1766">
        <v>1</v>
      </c>
      <c r="H1766" s="2" t="str">
        <f ca="1">TEXT(Table1_1[[#This Row],[Dt_Customer]],"yyyy-mm-dd")</f>
        <v>2013-04-24</v>
      </c>
      <c r="I1766">
        <v>9</v>
      </c>
      <c r="J1766">
        <v>392</v>
      </c>
      <c r="K1766">
        <v>5</v>
      </c>
      <c r="L1766">
        <v>91</v>
      </c>
      <c r="M1766">
        <v>28</v>
      </c>
      <c r="N1766">
        <v>26</v>
      </c>
      <c r="O1766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f>Table1_1[[#This Row],[MntWines]]+Table1_1[[#This Row],[MntFruits]]+Table1_1[[#This Row],[MntMeatProducts]]+Table1_1[[#This Row],[MntFishProducts]]+Table1_1[[#This Row],[MntSweetProducts]]+Table1_1[[#This Row],[MntGoldProds]]</f>
        <v>654</v>
      </c>
      <c r="AC1766">
        <f>Table1_1[[#This Row],[NumWebPurchases]]+Table1_1[[#This Row],[NumCatalogPurchases]]+Table1_1[[#This Row],[NumStorePurchases]]</f>
        <v>17</v>
      </c>
      <c r="AD1766">
        <f>ROUND(IF(Table1_1[[#This Row],[Total_Purchases]]=0,0,(Table1_1[[#This Row],[Total_Spend]]*(Table1_1[[#This Row],[NumWebPurchases]]/Table1_1[[#This Row],[Total_Purchases]]))),2)</f>
        <v>269.29000000000002</v>
      </c>
      <c r="AE1766">
        <f>ROUND(IF(Table1_1[[#This Row],[Total_Purchases]]=0,0,(Table1_1[[#This Row],[Total_Spend]]*(Table1_1[[#This Row],[NumStorePurchases]]/Table1_1[[#This Row],[Total_Purchases]]))),2)</f>
        <v>269.29000000000002</v>
      </c>
      <c r="AF1766">
        <f>ROUND(IF(Table1_1[[#This Row],[Total_Purchases]]=0,0,(Table1_1[[#This Row],[Total_Spend]]*(Table1_1[[#This Row],[NumCatalogPurchases]]/Table1_1[[#This Row],[Total_Purchases]]))),2)</f>
        <v>115.41</v>
      </c>
      <c r="AG17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66" s="6">
        <f ca="1">YEAR(TODAY())-B1766</f>
        <v>61</v>
      </c>
      <c r="AI17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66" t="s">
        <v>39</v>
      </c>
    </row>
    <row r="1767" spans="1:36" x14ac:dyDescent="0.3">
      <c r="A1767">
        <v>8908</v>
      </c>
      <c r="B1767">
        <v>1959</v>
      </c>
      <c r="C1767" t="s">
        <v>28</v>
      </c>
      <c r="D1767" t="s">
        <v>33</v>
      </c>
      <c r="E1767">
        <v>87195</v>
      </c>
      <c r="F1767">
        <v>0</v>
      </c>
      <c r="G1767">
        <v>0</v>
      </c>
      <c r="H1767" s="2" t="str">
        <f ca="1">TEXT(Table1_1[[#This Row],[Dt_Customer]],"yyyy-mm-dd")</f>
        <v>2014-05-08</v>
      </c>
      <c r="I1767">
        <v>35</v>
      </c>
      <c r="J1767">
        <v>217</v>
      </c>
      <c r="K1767">
        <v>76</v>
      </c>
      <c r="L1767">
        <v>690</v>
      </c>
      <c r="M1767">
        <v>50</v>
      </c>
      <c r="N1767">
        <v>26</v>
      </c>
      <c r="O1767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f>Table1_1[[#This Row],[MntWines]]+Table1_1[[#This Row],[MntFruits]]+Table1_1[[#This Row],[MntMeatProducts]]+Table1_1[[#This Row],[MntFishProducts]]+Table1_1[[#This Row],[MntSweetProducts]]+Table1_1[[#This Row],[MntGoldProds]]</f>
        <v>1097</v>
      </c>
      <c r="AC1767">
        <f>Table1_1[[#This Row],[NumWebPurchases]]+Table1_1[[#This Row],[NumCatalogPurchases]]+Table1_1[[#This Row],[NumStorePurchases]]</f>
        <v>19</v>
      </c>
      <c r="AD1767">
        <f>ROUND(IF(Table1_1[[#This Row],[Total_Purchases]]=0,0,(Table1_1[[#This Row],[Total_Spend]]*(Table1_1[[#This Row],[NumWebPurchases]]/Table1_1[[#This Row],[Total_Purchases]]))),2)</f>
        <v>173.21</v>
      </c>
      <c r="AE1767">
        <f>ROUND(IF(Table1_1[[#This Row],[Total_Purchases]]=0,0,(Table1_1[[#This Row],[Total_Spend]]*(Table1_1[[#This Row],[NumStorePurchases]]/Table1_1[[#This Row],[Total_Purchases]]))),2)</f>
        <v>288.68</v>
      </c>
      <c r="AF1767">
        <f>ROUND(IF(Table1_1[[#This Row],[Total_Purchases]]=0,0,(Table1_1[[#This Row],[Total_Spend]]*(Table1_1[[#This Row],[NumCatalogPurchases]]/Table1_1[[#This Row],[Total_Purchases]]))),2)</f>
        <v>635.11</v>
      </c>
      <c r="AG17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67" s="6">
        <f ca="1">YEAR(TODAY())-B1767</f>
        <v>67</v>
      </c>
      <c r="AI17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67" t="s">
        <v>32</v>
      </c>
    </row>
    <row r="1768" spans="1:36" x14ac:dyDescent="0.3">
      <c r="A1768">
        <v>8910</v>
      </c>
      <c r="B1768">
        <v>1955</v>
      </c>
      <c r="C1768" t="s">
        <v>28</v>
      </c>
      <c r="D1768" t="s">
        <v>35</v>
      </c>
      <c r="E1768">
        <v>42586</v>
      </c>
      <c r="F1768">
        <v>1</v>
      </c>
      <c r="G1768">
        <v>1</v>
      </c>
      <c r="H1768" s="2" t="str">
        <f ca="1">TEXT(Table1_1[[#This Row],[Dt_Customer]],"yyyy-mm-dd")</f>
        <v>2012-10-29</v>
      </c>
      <c r="I1768">
        <v>7</v>
      </c>
      <c r="J1768">
        <v>194</v>
      </c>
      <c r="K1768">
        <v>2</v>
      </c>
      <c r="L1768">
        <v>56</v>
      </c>
      <c r="M1768">
        <v>0</v>
      </c>
      <c r="N1768">
        <v>0</v>
      </c>
      <c r="O1768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f>Table1_1[[#This Row],[MntWines]]+Table1_1[[#This Row],[MntFruits]]+Table1_1[[#This Row],[MntMeatProducts]]+Table1_1[[#This Row],[MntFishProducts]]+Table1_1[[#This Row],[MntSweetProducts]]+Table1_1[[#This Row],[MntGoldProds]]</f>
        <v>252</v>
      </c>
      <c r="AC1768">
        <f>Table1_1[[#This Row],[NumWebPurchases]]+Table1_1[[#This Row],[NumCatalogPurchases]]+Table1_1[[#This Row],[NumStorePurchases]]</f>
        <v>11</v>
      </c>
      <c r="AD1768">
        <f>ROUND(IF(Table1_1[[#This Row],[Total_Purchases]]=0,0,(Table1_1[[#This Row],[Total_Spend]]*(Table1_1[[#This Row],[NumWebPurchases]]/Table1_1[[#This Row],[Total_Purchases]]))),2)</f>
        <v>91.64</v>
      </c>
      <c r="AE1768">
        <f>ROUND(IF(Table1_1[[#This Row],[Total_Purchases]]=0,0,(Table1_1[[#This Row],[Total_Spend]]*(Table1_1[[#This Row],[NumStorePurchases]]/Table1_1[[#This Row],[Total_Purchases]]))),2)</f>
        <v>137.44999999999999</v>
      </c>
      <c r="AF1768">
        <f>ROUND(IF(Table1_1[[#This Row],[Total_Purchases]]=0,0,(Table1_1[[#This Row],[Total_Spend]]*(Table1_1[[#This Row],[NumCatalogPurchases]]/Table1_1[[#This Row],[Total_Purchases]]))),2)</f>
        <v>22.91</v>
      </c>
      <c r="AG17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68" s="6">
        <f ca="1">YEAR(TODAY())-B1768</f>
        <v>71</v>
      </c>
      <c r="AI17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68" t="s">
        <v>30</v>
      </c>
    </row>
    <row r="1769" spans="1:36" x14ac:dyDescent="0.3">
      <c r="A1769">
        <v>8911</v>
      </c>
      <c r="B1769">
        <v>1967</v>
      </c>
      <c r="C1769" t="s">
        <v>37</v>
      </c>
      <c r="D1769" t="s">
        <v>33</v>
      </c>
      <c r="E1769">
        <v>56320</v>
      </c>
      <c r="F1769">
        <v>0</v>
      </c>
      <c r="G1769">
        <v>1</v>
      </c>
      <c r="H1769" s="2" t="str">
        <f ca="1">TEXT(Table1_1[[#This Row],[Dt_Customer]],"yyyy-mm-dd")</f>
        <v>2013-04-08</v>
      </c>
      <c r="I1769">
        <v>11</v>
      </c>
      <c r="J1769">
        <v>201</v>
      </c>
      <c r="K1769">
        <v>53</v>
      </c>
      <c r="L1769">
        <v>172</v>
      </c>
      <c r="M1769">
        <v>116</v>
      </c>
      <c r="N1769">
        <v>77</v>
      </c>
      <c r="O1769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f>Table1_1[[#This Row],[MntWines]]+Table1_1[[#This Row],[MntFruits]]+Table1_1[[#This Row],[MntMeatProducts]]+Table1_1[[#This Row],[MntFishProducts]]+Table1_1[[#This Row],[MntSweetProducts]]+Table1_1[[#This Row],[MntGoldProds]]</f>
        <v>702</v>
      </c>
      <c r="AC1769">
        <f>Table1_1[[#This Row],[NumWebPurchases]]+Table1_1[[#This Row],[NumCatalogPurchases]]+Table1_1[[#This Row],[NumStorePurchases]]</f>
        <v>18</v>
      </c>
      <c r="AD1769">
        <f>ROUND(IF(Table1_1[[#This Row],[Total_Purchases]]=0,0,(Table1_1[[#This Row],[Total_Spend]]*(Table1_1[[#This Row],[NumWebPurchases]]/Table1_1[[#This Row],[Total_Purchases]]))),2)</f>
        <v>195</v>
      </c>
      <c r="AE1769">
        <f>ROUND(IF(Table1_1[[#This Row],[Total_Purchases]]=0,0,(Table1_1[[#This Row],[Total_Spend]]*(Table1_1[[#This Row],[NumStorePurchases]]/Table1_1[[#This Row],[Total_Purchases]]))),2)</f>
        <v>351</v>
      </c>
      <c r="AF1769">
        <f>ROUND(IF(Table1_1[[#This Row],[Total_Purchases]]=0,0,(Table1_1[[#This Row],[Total_Spend]]*(Table1_1[[#This Row],[NumCatalogPurchases]]/Table1_1[[#This Row],[Total_Purchases]]))),2)</f>
        <v>156</v>
      </c>
      <c r="AG17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69" s="6">
        <f ca="1">YEAR(TODAY())-B1769</f>
        <v>59</v>
      </c>
      <c r="AI17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69" t="s">
        <v>30</v>
      </c>
    </row>
    <row r="1770" spans="1:36" x14ac:dyDescent="0.3">
      <c r="A1770">
        <v>8916</v>
      </c>
      <c r="B1770">
        <v>1975</v>
      </c>
      <c r="C1770" t="s">
        <v>28</v>
      </c>
      <c r="D1770" t="s">
        <v>29</v>
      </c>
      <c r="E1770">
        <v>36627</v>
      </c>
      <c r="F1770">
        <v>2</v>
      </c>
      <c r="G1770">
        <v>0</v>
      </c>
      <c r="H1770" s="2" t="str">
        <f ca="1">TEXT(Table1_1[[#This Row],[Dt_Customer]],"yyyy-mm-dd")</f>
        <v>2013-07-23</v>
      </c>
      <c r="I1770">
        <v>78</v>
      </c>
      <c r="J1770">
        <v>9</v>
      </c>
      <c r="K1770">
        <v>1</v>
      </c>
      <c r="L1770">
        <v>5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770">
        <f>Table1_1[[#This Row],[NumWebPurchases]]+Table1_1[[#This Row],[NumCatalogPurchases]]+Table1_1[[#This Row],[NumStorePurchases]]</f>
        <v>3</v>
      </c>
      <c r="AD1770">
        <f>ROUND(IF(Table1_1[[#This Row],[Total_Purchases]]=0,0,(Table1_1[[#This Row],[Total_Spend]]*(Table1_1[[#This Row],[NumWebPurchases]]/Table1_1[[#This Row],[Total_Purchases]]))),2)</f>
        <v>0</v>
      </c>
      <c r="AE1770">
        <f>ROUND(IF(Table1_1[[#This Row],[Total_Purchases]]=0,0,(Table1_1[[#This Row],[Total_Spend]]*(Table1_1[[#This Row],[NumStorePurchases]]/Table1_1[[#This Row],[Total_Purchases]]))),2)</f>
        <v>16</v>
      </c>
      <c r="AF1770">
        <f>ROUND(IF(Table1_1[[#This Row],[Total_Purchases]]=0,0,(Table1_1[[#This Row],[Total_Spend]]*(Table1_1[[#This Row],[NumCatalogPurchases]]/Table1_1[[#This Row],[Total_Purchases]]))),2)</f>
        <v>0</v>
      </c>
      <c r="AG17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70" s="6">
        <f ca="1">YEAR(TODAY())-B1770</f>
        <v>51</v>
      </c>
      <c r="AI17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70" t="s">
        <v>43</v>
      </c>
    </row>
    <row r="1771" spans="1:36" x14ac:dyDescent="0.3">
      <c r="A1771">
        <v>8920</v>
      </c>
      <c r="B1771">
        <v>1967</v>
      </c>
      <c r="C1771" t="s">
        <v>41</v>
      </c>
      <c r="D1771" t="s">
        <v>31</v>
      </c>
      <c r="E1771">
        <v>59235</v>
      </c>
      <c r="F1771">
        <v>1</v>
      </c>
      <c r="G1771">
        <v>0</v>
      </c>
      <c r="H1771" s="2" t="str">
        <f ca="1">TEXT(Table1_1[[#This Row],[Dt_Customer]],"yyyy-mm-dd")</f>
        <v>2013-01-12</v>
      </c>
      <c r="I1771">
        <v>4</v>
      </c>
      <c r="J1771">
        <v>448</v>
      </c>
      <c r="K1771">
        <v>40</v>
      </c>
      <c r="L1771">
        <v>469</v>
      </c>
      <c r="M1771">
        <v>80</v>
      </c>
      <c r="N1771">
        <v>0</v>
      </c>
      <c r="O1771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f>Table1_1[[#This Row],[MntWines]]+Table1_1[[#This Row],[MntFruits]]+Table1_1[[#This Row],[MntMeatProducts]]+Table1_1[[#This Row],[MntFishProducts]]+Table1_1[[#This Row],[MntSweetProducts]]+Table1_1[[#This Row],[MntGoldProds]]</f>
        <v>1128</v>
      </c>
      <c r="AC1771">
        <f>Table1_1[[#This Row],[NumWebPurchases]]+Table1_1[[#This Row],[NumCatalogPurchases]]+Table1_1[[#This Row],[NumStorePurchases]]</f>
        <v>25</v>
      </c>
      <c r="AD1771">
        <f>ROUND(IF(Table1_1[[#This Row],[Total_Purchases]]=0,0,(Table1_1[[#This Row],[Total_Spend]]*(Table1_1[[#This Row],[NumWebPurchases]]/Table1_1[[#This Row],[Total_Purchases]]))),2)</f>
        <v>496.32</v>
      </c>
      <c r="AE1771">
        <f>ROUND(IF(Table1_1[[#This Row],[Total_Purchases]]=0,0,(Table1_1[[#This Row],[Total_Spend]]*(Table1_1[[#This Row],[NumStorePurchases]]/Table1_1[[#This Row],[Total_Purchases]]))),2)</f>
        <v>541.44000000000005</v>
      </c>
      <c r="AF1771">
        <f>ROUND(IF(Table1_1[[#This Row],[Total_Purchases]]=0,0,(Table1_1[[#This Row],[Total_Spend]]*(Table1_1[[#This Row],[NumCatalogPurchases]]/Table1_1[[#This Row],[Total_Purchases]]))),2)</f>
        <v>90.24</v>
      </c>
      <c r="AG17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1" s="6">
        <f ca="1">YEAR(TODAY())-B1771</f>
        <v>59</v>
      </c>
      <c r="AI17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71" t="s">
        <v>40</v>
      </c>
    </row>
    <row r="1772" spans="1:36" x14ac:dyDescent="0.3">
      <c r="A1772">
        <v>8923</v>
      </c>
      <c r="B1772">
        <v>1973</v>
      </c>
      <c r="C1772" t="s">
        <v>28</v>
      </c>
      <c r="D1772" t="s">
        <v>31</v>
      </c>
      <c r="E1772">
        <v>83917</v>
      </c>
      <c r="F1772">
        <v>0</v>
      </c>
      <c r="G1772">
        <v>0</v>
      </c>
      <c r="H1772" s="2" t="str">
        <f ca="1">TEXT(Table1_1[[#This Row],[Dt_Customer]],"yyyy-mm-dd")</f>
        <v>2013-04-18</v>
      </c>
      <c r="I1772">
        <v>12</v>
      </c>
      <c r="J1772">
        <v>514</v>
      </c>
      <c r="K1772">
        <v>22</v>
      </c>
      <c r="L1772">
        <v>732</v>
      </c>
      <c r="M1772">
        <v>42</v>
      </c>
      <c r="N1772">
        <v>198</v>
      </c>
      <c r="O177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f>Table1_1[[#This Row],[MntWines]]+Table1_1[[#This Row],[MntFruits]]+Table1_1[[#This Row],[MntMeatProducts]]+Table1_1[[#This Row],[MntFishProducts]]+Table1_1[[#This Row],[MntSweetProducts]]+Table1_1[[#This Row],[MntGoldProds]]</f>
        <v>1587</v>
      </c>
      <c r="AC1772">
        <f>Table1_1[[#This Row],[NumWebPurchases]]+Table1_1[[#This Row],[NumCatalogPurchases]]+Table1_1[[#This Row],[NumStorePurchases]]</f>
        <v>20</v>
      </c>
      <c r="AD1772">
        <f>ROUND(IF(Table1_1[[#This Row],[Total_Purchases]]=0,0,(Table1_1[[#This Row],[Total_Spend]]*(Table1_1[[#This Row],[NumWebPurchases]]/Table1_1[[#This Row],[Total_Purchases]]))),2)</f>
        <v>476.1</v>
      </c>
      <c r="AE1772">
        <f>ROUND(IF(Table1_1[[#This Row],[Total_Purchases]]=0,0,(Table1_1[[#This Row],[Total_Spend]]*(Table1_1[[#This Row],[NumStorePurchases]]/Table1_1[[#This Row],[Total_Purchases]]))),2)</f>
        <v>555.45000000000005</v>
      </c>
      <c r="AF1772">
        <f>ROUND(IF(Table1_1[[#This Row],[Total_Purchases]]=0,0,(Table1_1[[#This Row],[Total_Spend]]*(Table1_1[[#This Row],[NumCatalogPurchases]]/Table1_1[[#This Row],[Total_Purchases]]))),2)</f>
        <v>555.45000000000005</v>
      </c>
      <c r="AG17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2" s="6">
        <f ca="1">YEAR(TODAY())-B1772</f>
        <v>53</v>
      </c>
      <c r="AI17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72" t="s">
        <v>30</v>
      </c>
    </row>
    <row r="1773" spans="1:36" x14ac:dyDescent="0.3">
      <c r="A1773">
        <v>8925</v>
      </c>
      <c r="B1773">
        <v>1965</v>
      </c>
      <c r="C1773" t="s">
        <v>41</v>
      </c>
      <c r="D1773" t="s">
        <v>33</v>
      </c>
      <c r="E1773">
        <v>70053</v>
      </c>
      <c r="F1773">
        <v>0</v>
      </c>
      <c r="G1773">
        <v>1</v>
      </c>
      <c r="H1773" s="2" t="str">
        <f ca="1">TEXT(Table1_1[[#This Row],[Dt_Customer]],"yyyy-mm-dd")</f>
        <v>2013-07-03</v>
      </c>
      <c r="I1773">
        <v>38</v>
      </c>
      <c r="J1773">
        <v>512</v>
      </c>
      <c r="K1773">
        <v>53</v>
      </c>
      <c r="L1773">
        <v>98</v>
      </c>
      <c r="M1773">
        <v>81</v>
      </c>
      <c r="N1773">
        <v>179</v>
      </c>
      <c r="O1773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f>Table1_1[[#This Row],[MntWines]]+Table1_1[[#This Row],[MntFruits]]+Table1_1[[#This Row],[MntMeatProducts]]+Table1_1[[#This Row],[MntFishProducts]]+Table1_1[[#This Row],[MntSweetProducts]]+Table1_1[[#This Row],[MntGoldProds]]</f>
        <v>1012</v>
      </c>
      <c r="AC1773">
        <f>Table1_1[[#This Row],[NumWebPurchases]]+Table1_1[[#This Row],[NumCatalogPurchases]]+Table1_1[[#This Row],[NumStorePurchases]]</f>
        <v>23</v>
      </c>
      <c r="AD1773">
        <f>ROUND(IF(Table1_1[[#This Row],[Total_Purchases]]=0,0,(Table1_1[[#This Row],[Total_Spend]]*(Table1_1[[#This Row],[NumWebPurchases]]/Table1_1[[#This Row],[Total_Purchases]]))),2)</f>
        <v>352</v>
      </c>
      <c r="AE1773">
        <f>ROUND(IF(Table1_1[[#This Row],[Total_Purchases]]=0,0,(Table1_1[[#This Row],[Total_Spend]]*(Table1_1[[#This Row],[NumStorePurchases]]/Table1_1[[#This Row],[Total_Purchases]]))),2)</f>
        <v>440</v>
      </c>
      <c r="AF1773">
        <f>ROUND(IF(Table1_1[[#This Row],[Total_Purchases]]=0,0,(Table1_1[[#This Row],[Total_Spend]]*(Table1_1[[#This Row],[NumCatalogPurchases]]/Table1_1[[#This Row],[Total_Purchases]]))),2)</f>
        <v>220</v>
      </c>
      <c r="AG17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3" s="6">
        <f ca="1">YEAR(TODAY())-B1773</f>
        <v>61</v>
      </c>
      <c r="AI17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73" t="s">
        <v>30</v>
      </c>
    </row>
    <row r="1774" spans="1:36" x14ac:dyDescent="0.3">
      <c r="A1774">
        <v>8931</v>
      </c>
      <c r="B1774">
        <v>1986</v>
      </c>
      <c r="C1774" t="s">
        <v>28</v>
      </c>
      <c r="D1774" t="s">
        <v>35</v>
      </c>
      <c r="E1774">
        <v>83033</v>
      </c>
      <c r="F1774">
        <v>1</v>
      </c>
      <c r="G1774">
        <v>0</v>
      </c>
      <c r="H1774" s="2" t="str">
        <f ca="1">TEXT(Table1_1[[#This Row],[Dt_Customer]],"yyyy-mm-dd")</f>
        <v>2014-05-18</v>
      </c>
      <c r="I1774">
        <v>82</v>
      </c>
      <c r="J1774">
        <v>812</v>
      </c>
      <c r="K1774">
        <v>99</v>
      </c>
      <c r="L1774">
        <v>431</v>
      </c>
      <c r="M1774">
        <v>237</v>
      </c>
      <c r="N1774">
        <v>149</v>
      </c>
      <c r="O1774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f>Table1_1[[#This Row],[MntWines]]+Table1_1[[#This Row],[MntFruits]]+Table1_1[[#This Row],[MntMeatProducts]]+Table1_1[[#This Row],[MntFishProducts]]+Table1_1[[#This Row],[MntSweetProducts]]+Table1_1[[#This Row],[MntGoldProds]]</f>
        <v>1761</v>
      </c>
      <c r="AC1774">
        <f>Table1_1[[#This Row],[NumWebPurchases]]+Table1_1[[#This Row],[NumCatalogPurchases]]+Table1_1[[#This Row],[NumStorePurchases]]</f>
        <v>25</v>
      </c>
      <c r="AD1774">
        <f>ROUND(IF(Table1_1[[#This Row],[Total_Purchases]]=0,0,(Table1_1[[#This Row],[Total_Spend]]*(Table1_1[[#This Row],[NumWebPurchases]]/Table1_1[[#This Row],[Total_Purchases]]))),2)</f>
        <v>774.84</v>
      </c>
      <c r="AE1774">
        <f>ROUND(IF(Table1_1[[#This Row],[Total_Purchases]]=0,0,(Table1_1[[#This Row],[Total_Spend]]*(Table1_1[[#This Row],[NumStorePurchases]]/Table1_1[[#This Row],[Total_Purchases]]))),2)</f>
        <v>704.4</v>
      </c>
      <c r="AF1774">
        <f>ROUND(IF(Table1_1[[#This Row],[Total_Purchases]]=0,0,(Table1_1[[#This Row],[Total_Spend]]*(Table1_1[[#This Row],[NumCatalogPurchases]]/Table1_1[[#This Row],[Total_Purchases]]))),2)</f>
        <v>281.76</v>
      </c>
      <c r="AG177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4" s="6">
        <f ca="1">YEAR(TODAY())-B1774</f>
        <v>40</v>
      </c>
      <c r="AI17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74" t="s">
        <v>43</v>
      </c>
    </row>
    <row r="1775" spans="1:36" x14ac:dyDescent="0.3">
      <c r="A1775">
        <v>8932</v>
      </c>
      <c r="B1775">
        <v>1969</v>
      </c>
      <c r="C1775" t="s">
        <v>41</v>
      </c>
      <c r="D1775" t="s">
        <v>35</v>
      </c>
      <c r="E1775">
        <v>65176</v>
      </c>
      <c r="F1775">
        <v>0</v>
      </c>
      <c r="G1775">
        <v>1</v>
      </c>
      <c r="H1775" s="2" t="str">
        <f ca="1">TEXT(Table1_1[[#This Row],[Dt_Customer]],"yyyy-mm-dd")</f>
        <v>2012-10-29</v>
      </c>
      <c r="I1775">
        <v>57</v>
      </c>
      <c r="J1775">
        <v>960</v>
      </c>
      <c r="K1775">
        <v>28</v>
      </c>
      <c r="L1775">
        <v>183</v>
      </c>
      <c r="M1775">
        <v>220</v>
      </c>
      <c r="N1775">
        <v>70</v>
      </c>
      <c r="O1775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f>Table1_1[[#This Row],[MntWines]]+Table1_1[[#This Row],[MntFruits]]+Table1_1[[#This Row],[MntMeatProducts]]+Table1_1[[#This Row],[MntFishProducts]]+Table1_1[[#This Row],[MntSweetProducts]]+Table1_1[[#This Row],[MntGoldProds]]</f>
        <v>1531</v>
      </c>
      <c r="AC1775">
        <f>Table1_1[[#This Row],[NumWebPurchases]]+Table1_1[[#This Row],[NumCatalogPurchases]]+Table1_1[[#This Row],[NumStorePurchases]]</f>
        <v>21</v>
      </c>
      <c r="AD1775">
        <f>ROUND(IF(Table1_1[[#This Row],[Total_Purchases]]=0,0,(Table1_1[[#This Row],[Total_Spend]]*(Table1_1[[#This Row],[NumWebPurchases]]/Table1_1[[#This Row],[Total_Purchases]]))),2)</f>
        <v>656.14</v>
      </c>
      <c r="AE1775">
        <f>ROUND(IF(Table1_1[[#This Row],[Total_Purchases]]=0,0,(Table1_1[[#This Row],[Total_Spend]]*(Table1_1[[#This Row],[NumStorePurchases]]/Table1_1[[#This Row],[Total_Purchases]]))),2)</f>
        <v>437.43</v>
      </c>
      <c r="AF1775">
        <f>ROUND(IF(Table1_1[[#This Row],[Total_Purchases]]=0,0,(Table1_1[[#This Row],[Total_Spend]]*(Table1_1[[#This Row],[NumCatalogPurchases]]/Table1_1[[#This Row],[Total_Purchases]]))),2)</f>
        <v>437.43</v>
      </c>
      <c r="AG17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5" s="6">
        <f ca="1">YEAR(TODAY())-B1775</f>
        <v>57</v>
      </c>
      <c r="AI17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75" t="s">
        <v>43</v>
      </c>
    </row>
    <row r="1776" spans="1:36" x14ac:dyDescent="0.3">
      <c r="A1776">
        <v>8933</v>
      </c>
      <c r="B1776">
        <v>1983</v>
      </c>
      <c r="C1776" t="s">
        <v>38</v>
      </c>
      <c r="D1776" t="s">
        <v>33</v>
      </c>
      <c r="E1776">
        <v>32146</v>
      </c>
      <c r="F1776">
        <v>1</v>
      </c>
      <c r="G1776">
        <v>0</v>
      </c>
      <c r="H1776" s="2" t="str">
        <f ca="1">TEXT(Table1_1[[#This Row],[Dt_Customer]],"yyyy-mm-dd")</f>
        <v>2014-05-12</v>
      </c>
      <c r="I1776">
        <v>16</v>
      </c>
      <c r="J1776">
        <v>26</v>
      </c>
      <c r="K1776">
        <v>3</v>
      </c>
      <c r="L1776">
        <v>23</v>
      </c>
      <c r="M1776">
        <v>4</v>
      </c>
      <c r="N1776">
        <v>7</v>
      </c>
      <c r="O1776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1776">
        <f>Table1_1[[#This Row],[NumWebPurchases]]+Table1_1[[#This Row],[NumCatalogPurchases]]+Table1_1[[#This Row],[NumStorePurchases]]</f>
        <v>6</v>
      </c>
      <c r="AD1776">
        <f>ROUND(IF(Table1_1[[#This Row],[Total_Purchases]]=0,0,(Table1_1[[#This Row],[Total_Spend]]*(Table1_1[[#This Row],[NumWebPurchases]]/Table1_1[[#This Row],[Total_Purchases]]))),2)</f>
        <v>22</v>
      </c>
      <c r="AE1776">
        <f>ROUND(IF(Table1_1[[#This Row],[Total_Purchases]]=0,0,(Table1_1[[#This Row],[Total_Spend]]*(Table1_1[[#This Row],[NumStorePurchases]]/Table1_1[[#This Row],[Total_Purchases]]))),2)</f>
        <v>44</v>
      </c>
      <c r="AF1776">
        <f>ROUND(IF(Table1_1[[#This Row],[Total_Purchases]]=0,0,(Table1_1[[#This Row],[Total_Spend]]*(Table1_1[[#This Row],[NumCatalogPurchases]]/Table1_1[[#This Row],[Total_Purchases]]))),2)</f>
        <v>0</v>
      </c>
      <c r="AG17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76" s="6">
        <f ca="1">YEAR(TODAY())-B1776</f>
        <v>43</v>
      </c>
      <c r="AI17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76" t="s">
        <v>32</v>
      </c>
    </row>
    <row r="1777" spans="1:36" x14ac:dyDescent="0.3">
      <c r="A1777">
        <v>8939</v>
      </c>
      <c r="B1777">
        <v>1959</v>
      </c>
      <c r="C1777" t="s">
        <v>28</v>
      </c>
      <c r="D1777" t="s">
        <v>29</v>
      </c>
      <c r="E1777">
        <v>61250</v>
      </c>
      <c r="F1777">
        <v>0</v>
      </c>
      <c r="G1777">
        <v>1</v>
      </c>
      <c r="H1777" s="2" t="str">
        <f ca="1">TEXT(Table1_1[[#This Row],[Dt_Customer]],"yyyy-mm-dd")</f>
        <v>2012-12-16</v>
      </c>
      <c r="I1777">
        <v>49</v>
      </c>
      <c r="J1777">
        <v>382</v>
      </c>
      <c r="K1777">
        <v>138</v>
      </c>
      <c r="L1777">
        <v>65</v>
      </c>
      <c r="M1777">
        <v>60</v>
      </c>
      <c r="N1777">
        <v>26</v>
      </c>
      <c r="O1777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f>Table1_1[[#This Row],[MntWines]]+Table1_1[[#This Row],[MntFruits]]+Table1_1[[#This Row],[MntMeatProducts]]+Table1_1[[#This Row],[MntFishProducts]]+Table1_1[[#This Row],[MntSweetProducts]]+Table1_1[[#This Row],[MntGoldProds]]</f>
        <v>730</v>
      </c>
      <c r="AC1777">
        <f>Table1_1[[#This Row],[NumWebPurchases]]+Table1_1[[#This Row],[NumCatalogPurchases]]+Table1_1[[#This Row],[NumStorePurchases]]</f>
        <v>19</v>
      </c>
      <c r="AD1777">
        <f>ROUND(IF(Table1_1[[#This Row],[Total_Purchases]]=0,0,(Table1_1[[#This Row],[Total_Spend]]*(Table1_1[[#This Row],[NumWebPurchases]]/Table1_1[[#This Row],[Total_Purchases]]))),2)</f>
        <v>192.11</v>
      </c>
      <c r="AE1777">
        <f>ROUND(IF(Table1_1[[#This Row],[Total_Purchases]]=0,0,(Table1_1[[#This Row],[Total_Spend]]*(Table1_1[[#This Row],[NumStorePurchases]]/Table1_1[[#This Row],[Total_Purchases]]))),2)</f>
        <v>461.05</v>
      </c>
      <c r="AF1777">
        <f>ROUND(IF(Table1_1[[#This Row],[Total_Purchases]]=0,0,(Table1_1[[#This Row],[Total_Spend]]*(Table1_1[[#This Row],[NumCatalogPurchases]]/Table1_1[[#This Row],[Total_Purchases]]))),2)</f>
        <v>76.84</v>
      </c>
      <c r="AG17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7" s="6">
        <f ca="1">YEAR(TODAY())-B1777</f>
        <v>67</v>
      </c>
      <c r="AI17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77" t="s">
        <v>30</v>
      </c>
    </row>
    <row r="1778" spans="1:36" x14ac:dyDescent="0.3">
      <c r="A1778">
        <v>8945</v>
      </c>
      <c r="B1778">
        <v>1970</v>
      </c>
      <c r="C1778" t="s">
        <v>28</v>
      </c>
      <c r="D1778" t="s">
        <v>29</v>
      </c>
      <c r="E1778">
        <v>54137</v>
      </c>
      <c r="F1778">
        <v>0</v>
      </c>
      <c r="G1778">
        <v>1</v>
      </c>
      <c r="H1778" s="2" t="str">
        <f ca="1">TEXT(Table1_1[[#This Row],[Dt_Customer]],"yyyy-mm-dd")</f>
        <v>2013-08-16</v>
      </c>
      <c r="I1778">
        <v>46</v>
      </c>
      <c r="J1778">
        <v>171</v>
      </c>
      <c r="K1778">
        <v>0</v>
      </c>
      <c r="L1778">
        <v>11</v>
      </c>
      <c r="M1778">
        <v>0</v>
      </c>
      <c r="N1778">
        <v>1</v>
      </c>
      <c r="O1778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f>Table1_1[[#This Row],[MntWines]]+Table1_1[[#This Row],[MntFruits]]+Table1_1[[#This Row],[MntMeatProducts]]+Table1_1[[#This Row],[MntFishProducts]]+Table1_1[[#This Row],[MntSweetProducts]]+Table1_1[[#This Row],[MntGoldProds]]</f>
        <v>203</v>
      </c>
      <c r="AC1778">
        <f>Table1_1[[#This Row],[NumWebPurchases]]+Table1_1[[#This Row],[NumCatalogPurchases]]+Table1_1[[#This Row],[NumStorePurchases]]</f>
        <v>9</v>
      </c>
      <c r="AD1778">
        <f>ROUND(IF(Table1_1[[#This Row],[Total_Purchases]]=0,0,(Table1_1[[#This Row],[Total_Spend]]*(Table1_1[[#This Row],[NumWebPurchases]]/Table1_1[[#This Row],[Total_Purchases]]))),2)</f>
        <v>90.22</v>
      </c>
      <c r="AE1778">
        <f>ROUND(IF(Table1_1[[#This Row],[Total_Purchases]]=0,0,(Table1_1[[#This Row],[Total_Spend]]*(Table1_1[[#This Row],[NumStorePurchases]]/Table1_1[[#This Row],[Total_Purchases]]))),2)</f>
        <v>90.22</v>
      </c>
      <c r="AF1778">
        <f>ROUND(IF(Table1_1[[#This Row],[Total_Purchases]]=0,0,(Table1_1[[#This Row],[Total_Spend]]*(Table1_1[[#This Row],[NumCatalogPurchases]]/Table1_1[[#This Row],[Total_Purchases]]))),2)</f>
        <v>22.56</v>
      </c>
      <c r="AG17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8" s="6">
        <f ca="1">YEAR(TODAY())-B1778</f>
        <v>56</v>
      </c>
      <c r="AI17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78" t="s">
        <v>43</v>
      </c>
    </row>
    <row r="1779" spans="1:36" x14ac:dyDescent="0.3">
      <c r="A1779">
        <v>8952</v>
      </c>
      <c r="B1779">
        <v>1953</v>
      </c>
      <c r="C1779" t="s">
        <v>41</v>
      </c>
      <c r="D1779" t="s">
        <v>33</v>
      </c>
      <c r="E1779">
        <v>65569</v>
      </c>
      <c r="F1779">
        <v>0</v>
      </c>
      <c r="G1779">
        <v>1</v>
      </c>
      <c r="H1779" s="2" t="str">
        <f ca="1">TEXT(Table1_1[[#This Row],[Dt_Customer]],"yyyy-mm-dd")</f>
        <v>2012-11-05</v>
      </c>
      <c r="I1779">
        <v>96</v>
      </c>
      <c r="J1779">
        <v>397</v>
      </c>
      <c r="K1779">
        <v>46</v>
      </c>
      <c r="L1779">
        <v>288</v>
      </c>
      <c r="M1779">
        <v>20</v>
      </c>
      <c r="N1779">
        <v>38</v>
      </c>
      <c r="O1779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f>Table1_1[[#This Row],[MntWines]]+Table1_1[[#This Row],[MntFruits]]+Table1_1[[#This Row],[MntMeatProducts]]+Table1_1[[#This Row],[MntFishProducts]]+Table1_1[[#This Row],[MntSweetProducts]]+Table1_1[[#This Row],[MntGoldProds]]</f>
        <v>859</v>
      </c>
      <c r="AC1779">
        <f>Table1_1[[#This Row],[NumWebPurchases]]+Table1_1[[#This Row],[NumCatalogPurchases]]+Table1_1[[#This Row],[NumStorePurchases]]</f>
        <v>21</v>
      </c>
      <c r="AD1779">
        <f>ROUND(IF(Table1_1[[#This Row],[Total_Purchases]]=0,0,(Table1_1[[#This Row],[Total_Spend]]*(Table1_1[[#This Row],[NumWebPurchases]]/Table1_1[[#This Row],[Total_Purchases]]))),2)</f>
        <v>245.43</v>
      </c>
      <c r="AE1779">
        <f>ROUND(IF(Table1_1[[#This Row],[Total_Purchases]]=0,0,(Table1_1[[#This Row],[Total_Spend]]*(Table1_1[[#This Row],[NumStorePurchases]]/Table1_1[[#This Row],[Total_Purchases]]))),2)</f>
        <v>409.05</v>
      </c>
      <c r="AF1779">
        <f>ROUND(IF(Table1_1[[#This Row],[Total_Purchases]]=0,0,(Table1_1[[#This Row],[Total_Spend]]*(Table1_1[[#This Row],[NumCatalogPurchases]]/Table1_1[[#This Row],[Total_Purchases]]))),2)</f>
        <v>204.52</v>
      </c>
      <c r="AG17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79" s="6">
        <f ca="1">YEAR(TODAY())-B1779</f>
        <v>73</v>
      </c>
      <c r="AI17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79" t="s">
        <v>30</v>
      </c>
    </row>
    <row r="1780" spans="1:36" x14ac:dyDescent="0.3">
      <c r="A1780">
        <v>8953</v>
      </c>
      <c r="B1780">
        <v>1965</v>
      </c>
      <c r="C1780" t="s">
        <v>41</v>
      </c>
      <c r="D1780" t="s">
        <v>31</v>
      </c>
      <c r="E1780">
        <v>35791</v>
      </c>
      <c r="F1780">
        <v>2</v>
      </c>
      <c r="G1780">
        <v>1</v>
      </c>
      <c r="H1780" s="2" t="str">
        <f ca="1">TEXT(Table1_1[[#This Row],[Dt_Customer]],"yyyy-mm-dd")</f>
        <v>2013-05-06</v>
      </c>
      <c r="I1780">
        <v>94</v>
      </c>
      <c r="J1780">
        <v>27</v>
      </c>
      <c r="K1780">
        <v>0</v>
      </c>
      <c r="L1780">
        <v>5</v>
      </c>
      <c r="M1780">
        <v>0</v>
      </c>
      <c r="N1780">
        <v>0</v>
      </c>
      <c r="O1780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1780">
        <f>Table1_1[[#This Row],[NumWebPurchases]]+Table1_1[[#This Row],[NumCatalogPurchases]]+Table1_1[[#This Row],[NumStorePurchases]]</f>
        <v>4</v>
      </c>
      <c r="AD1780">
        <f>ROUND(IF(Table1_1[[#This Row],[Total_Purchases]]=0,0,(Table1_1[[#This Row],[Total_Spend]]*(Table1_1[[#This Row],[NumWebPurchases]]/Table1_1[[#This Row],[Total_Purchases]]))),2)</f>
        <v>8.75</v>
      </c>
      <c r="AE1780">
        <f>ROUND(IF(Table1_1[[#This Row],[Total_Purchases]]=0,0,(Table1_1[[#This Row],[Total_Spend]]*(Table1_1[[#This Row],[NumStorePurchases]]/Table1_1[[#This Row],[Total_Purchases]]))),2)</f>
        <v>26.25</v>
      </c>
      <c r="AF1780">
        <f>ROUND(IF(Table1_1[[#This Row],[Total_Purchases]]=0,0,(Table1_1[[#This Row],[Total_Spend]]*(Table1_1[[#This Row],[NumCatalogPurchases]]/Table1_1[[#This Row],[Total_Purchases]]))),2)</f>
        <v>0</v>
      </c>
      <c r="AG17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80" s="6">
        <f ca="1">YEAR(TODAY())-B1780</f>
        <v>61</v>
      </c>
      <c r="AI17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80" t="s">
        <v>30</v>
      </c>
    </row>
    <row r="1781" spans="1:36" x14ac:dyDescent="0.3">
      <c r="A1781">
        <v>8955</v>
      </c>
      <c r="B1781">
        <v>1957</v>
      </c>
      <c r="C1781" t="s">
        <v>37</v>
      </c>
      <c r="D1781" t="s">
        <v>35</v>
      </c>
      <c r="E1781">
        <v>40451</v>
      </c>
      <c r="F1781">
        <v>0</v>
      </c>
      <c r="G1781">
        <v>2</v>
      </c>
      <c r="H1781" s="2" t="str">
        <f ca="1">TEXT(Table1_1[[#This Row],[Dt_Customer]],"yyyy-mm-dd")</f>
        <v>2014-02-16</v>
      </c>
      <c r="I1781">
        <v>54</v>
      </c>
      <c r="J1781">
        <v>35</v>
      </c>
      <c r="K1781">
        <v>0</v>
      </c>
      <c r="L1781">
        <v>4</v>
      </c>
      <c r="M1781">
        <v>0</v>
      </c>
      <c r="N1781">
        <v>0</v>
      </c>
      <c r="O1781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1781">
        <f>Table1_1[[#This Row],[NumWebPurchases]]+Table1_1[[#This Row],[NumCatalogPurchases]]+Table1_1[[#This Row],[NumStorePurchases]]</f>
        <v>4</v>
      </c>
      <c r="AD1781">
        <f>ROUND(IF(Table1_1[[#This Row],[Total_Purchases]]=0,0,(Table1_1[[#This Row],[Total_Spend]]*(Table1_1[[#This Row],[NumWebPurchases]]/Table1_1[[#This Row],[Total_Purchases]]))),2)</f>
        <v>12.25</v>
      </c>
      <c r="AE1781">
        <f>ROUND(IF(Table1_1[[#This Row],[Total_Purchases]]=0,0,(Table1_1[[#This Row],[Total_Spend]]*(Table1_1[[#This Row],[NumStorePurchases]]/Table1_1[[#This Row],[Total_Purchases]]))),2)</f>
        <v>24.5</v>
      </c>
      <c r="AF1781">
        <f>ROUND(IF(Table1_1[[#This Row],[Total_Purchases]]=0,0,(Table1_1[[#This Row],[Total_Spend]]*(Table1_1[[#This Row],[NumCatalogPurchases]]/Table1_1[[#This Row],[Total_Purchases]]))),2)</f>
        <v>12.25</v>
      </c>
      <c r="AG178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81" s="6">
        <f ca="1">YEAR(TODAY())-B1781</f>
        <v>69</v>
      </c>
      <c r="AI17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81" t="s">
        <v>30</v>
      </c>
    </row>
    <row r="1782" spans="1:36" x14ac:dyDescent="0.3">
      <c r="A1782">
        <v>8957</v>
      </c>
      <c r="B1782">
        <v>1952</v>
      </c>
      <c r="C1782" t="s">
        <v>38</v>
      </c>
      <c r="D1782" t="s">
        <v>31</v>
      </c>
      <c r="E1782">
        <v>64831</v>
      </c>
      <c r="F1782">
        <v>1</v>
      </c>
      <c r="G1782">
        <v>1</v>
      </c>
      <c r="H1782" s="2" t="str">
        <f ca="1">TEXT(Table1_1[[#This Row],[Dt_Customer]],"yyyy-mm-dd")</f>
        <v>2013-06-10</v>
      </c>
      <c r="I1782">
        <v>51</v>
      </c>
      <c r="J1782">
        <v>480</v>
      </c>
      <c r="K1782">
        <v>86</v>
      </c>
      <c r="L1782">
        <v>249</v>
      </c>
      <c r="M1782">
        <v>75</v>
      </c>
      <c r="N1782">
        <v>86</v>
      </c>
      <c r="O178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f>Table1_1[[#This Row],[MntWines]]+Table1_1[[#This Row],[MntFruits]]+Table1_1[[#This Row],[MntMeatProducts]]+Table1_1[[#This Row],[MntFishProducts]]+Table1_1[[#This Row],[MntSweetProducts]]+Table1_1[[#This Row],[MntGoldProds]]</f>
        <v>1120</v>
      </c>
      <c r="AC1782">
        <f>Table1_1[[#This Row],[NumWebPurchases]]+Table1_1[[#This Row],[NumCatalogPurchases]]+Table1_1[[#This Row],[NumStorePurchases]]</f>
        <v>14</v>
      </c>
      <c r="AD1782">
        <f>ROUND(IF(Table1_1[[#This Row],[Total_Purchases]]=0,0,(Table1_1[[#This Row],[Total_Spend]]*(Table1_1[[#This Row],[NumWebPurchases]]/Table1_1[[#This Row],[Total_Purchases]]))),2)</f>
        <v>480</v>
      </c>
      <c r="AE1782">
        <f>ROUND(IF(Table1_1[[#This Row],[Total_Purchases]]=0,0,(Table1_1[[#This Row],[Total_Spend]]*(Table1_1[[#This Row],[NumStorePurchases]]/Table1_1[[#This Row],[Total_Purchases]]))),2)</f>
        <v>400</v>
      </c>
      <c r="AF1782">
        <f>ROUND(IF(Table1_1[[#This Row],[Total_Purchases]]=0,0,(Table1_1[[#This Row],[Total_Spend]]*(Table1_1[[#This Row],[NumCatalogPurchases]]/Table1_1[[#This Row],[Total_Purchases]]))),2)</f>
        <v>240</v>
      </c>
      <c r="AG17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82" s="6">
        <f ca="1">YEAR(TODAY())-B1782</f>
        <v>74</v>
      </c>
      <c r="AI17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82" t="s">
        <v>43</v>
      </c>
    </row>
    <row r="1783" spans="1:36" x14ac:dyDescent="0.3">
      <c r="A1783">
        <v>8962</v>
      </c>
      <c r="B1783">
        <v>1975</v>
      </c>
      <c r="C1783" t="s">
        <v>41</v>
      </c>
      <c r="D1783" t="s">
        <v>33</v>
      </c>
      <c r="E1783">
        <v>44319</v>
      </c>
      <c r="F1783">
        <v>1</v>
      </c>
      <c r="G1783">
        <v>1</v>
      </c>
      <c r="H1783" s="2" t="str">
        <f ca="1">TEXT(Table1_1[[#This Row],[Dt_Customer]],"yyyy-mm-dd")</f>
        <v>2014-04-17</v>
      </c>
      <c r="I1783">
        <v>18</v>
      </c>
      <c r="J1783">
        <v>26</v>
      </c>
      <c r="K1783">
        <v>0</v>
      </c>
      <c r="L1783">
        <v>8</v>
      </c>
      <c r="M1783">
        <v>0</v>
      </c>
      <c r="N1783">
        <v>0</v>
      </c>
      <c r="O1783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1783">
        <f>Table1_1[[#This Row],[NumWebPurchases]]+Table1_1[[#This Row],[NumCatalogPurchases]]+Table1_1[[#This Row],[NumStorePurchases]]</f>
        <v>5</v>
      </c>
      <c r="AD1783">
        <f>ROUND(IF(Table1_1[[#This Row],[Total_Purchases]]=0,0,(Table1_1[[#This Row],[Total_Spend]]*(Table1_1[[#This Row],[NumWebPurchases]]/Table1_1[[#This Row],[Total_Purchases]]))),2)</f>
        <v>14.8</v>
      </c>
      <c r="AE1783">
        <f>ROUND(IF(Table1_1[[#This Row],[Total_Purchases]]=0,0,(Table1_1[[#This Row],[Total_Spend]]*(Table1_1[[#This Row],[NumStorePurchases]]/Table1_1[[#This Row],[Total_Purchases]]))),2)</f>
        <v>22.2</v>
      </c>
      <c r="AF1783">
        <f>ROUND(IF(Table1_1[[#This Row],[Total_Purchases]]=0,0,(Table1_1[[#This Row],[Total_Spend]]*(Table1_1[[#This Row],[NumCatalogPurchases]]/Table1_1[[#This Row],[Total_Purchases]]))),2)</f>
        <v>0</v>
      </c>
      <c r="AG17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83" s="6">
        <f ca="1">YEAR(TODAY())-B1783</f>
        <v>51</v>
      </c>
      <c r="AI17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83" t="s">
        <v>43</v>
      </c>
    </row>
    <row r="1784" spans="1:36" x14ac:dyDescent="0.3">
      <c r="A1784">
        <v>8969</v>
      </c>
      <c r="B1784">
        <v>1977</v>
      </c>
      <c r="C1784" t="s">
        <v>28</v>
      </c>
      <c r="D1784" t="s">
        <v>33</v>
      </c>
      <c r="E1784">
        <v>71855</v>
      </c>
      <c r="F1784">
        <v>0</v>
      </c>
      <c r="G1784">
        <v>1</v>
      </c>
      <c r="H1784" s="2" t="str">
        <f ca="1">TEXT(Table1_1[[#This Row],[Dt_Customer]],"yyyy-mm-dd")</f>
        <v>2013-01-16</v>
      </c>
      <c r="I1784">
        <v>59</v>
      </c>
      <c r="J1784">
        <v>548</v>
      </c>
      <c r="K1784">
        <v>31</v>
      </c>
      <c r="L1784">
        <v>422</v>
      </c>
      <c r="M1784">
        <v>0</v>
      </c>
      <c r="N1784">
        <v>112</v>
      </c>
      <c r="O1784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f>Table1_1[[#This Row],[MntWines]]+Table1_1[[#This Row],[MntFruits]]+Table1_1[[#This Row],[MntMeatProducts]]+Table1_1[[#This Row],[MntFishProducts]]+Table1_1[[#This Row],[MntSweetProducts]]+Table1_1[[#This Row],[MntGoldProds]]</f>
        <v>1141</v>
      </c>
      <c r="AC1784">
        <f>Table1_1[[#This Row],[NumWebPurchases]]+Table1_1[[#This Row],[NumCatalogPurchases]]+Table1_1[[#This Row],[NumStorePurchases]]</f>
        <v>21</v>
      </c>
      <c r="AD1784">
        <f>ROUND(IF(Table1_1[[#This Row],[Total_Purchases]]=0,0,(Table1_1[[#This Row],[Total_Spend]]*(Table1_1[[#This Row],[NumWebPurchases]]/Table1_1[[#This Row],[Total_Purchases]]))),2)</f>
        <v>271.67</v>
      </c>
      <c r="AE1784">
        <f>ROUND(IF(Table1_1[[#This Row],[Total_Purchases]]=0,0,(Table1_1[[#This Row],[Total_Spend]]*(Table1_1[[#This Row],[NumStorePurchases]]/Table1_1[[#This Row],[Total_Purchases]]))),2)</f>
        <v>597.66999999999996</v>
      </c>
      <c r="AF1784">
        <f>ROUND(IF(Table1_1[[#This Row],[Total_Purchases]]=0,0,(Table1_1[[#This Row],[Total_Spend]]*(Table1_1[[#This Row],[NumCatalogPurchases]]/Table1_1[[#This Row],[Total_Purchases]]))),2)</f>
        <v>271.67</v>
      </c>
      <c r="AG17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84" s="6">
        <f ca="1">YEAR(TODAY())-B1784</f>
        <v>49</v>
      </c>
      <c r="AI17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84" t="s">
        <v>43</v>
      </c>
    </row>
    <row r="1785" spans="1:36" x14ac:dyDescent="0.3">
      <c r="A1785">
        <v>8970</v>
      </c>
      <c r="B1785">
        <v>1972</v>
      </c>
      <c r="C1785" t="s">
        <v>37</v>
      </c>
      <c r="D1785" t="s">
        <v>33</v>
      </c>
      <c r="E1785">
        <v>62010</v>
      </c>
      <c r="F1785">
        <v>0</v>
      </c>
      <c r="G1785">
        <v>1</v>
      </c>
      <c r="H1785" s="2" t="str">
        <f ca="1">TEXT(Table1_1[[#This Row],[Dt_Customer]],"yyyy-mm-dd")</f>
        <v>2012-10-23</v>
      </c>
      <c r="I1785">
        <v>93</v>
      </c>
      <c r="J1785">
        <v>371</v>
      </c>
      <c r="K1785">
        <v>22</v>
      </c>
      <c r="L1785">
        <v>39</v>
      </c>
      <c r="M1785">
        <v>6</v>
      </c>
      <c r="N1785">
        <v>0</v>
      </c>
      <c r="O1785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f>Table1_1[[#This Row],[MntWines]]+Table1_1[[#This Row],[MntFruits]]+Table1_1[[#This Row],[MntMeatProducts]]+Table1_1[[#This Row],[MntFishProducts]]+Table1_1[[#This Row],[MntSweetProducts]]+Table1_1[[#This Row],[MntGoldProds]]</f>
        <v>530</v>
      </c>
      <c r="AC1785">
        <f>Table1_1[[#This Row],[NumWebPurchases]]+Table1_1[[#This Row],[NumCatalogPurchases]]+Table1_1[[#This Row],[NumStorePurchases]]</f>
        <v>15</v>
      </c>
      <c r="AD1785">
        <f>ROUND(IF(Table1_1[[#This Row],[Total_Purchases]]=0,0,(Table1_1[[#This Row],[Total_Spend]]*(Table1_1[[#This Row],[NumWebPurchases]]/Table1_1[[#This Row],[Total_Purchases]]))),2)</f>
        <v>212</v>
      </c>
      <c r="AE1785">
        <f>ROUND(IF(Table1_1[[#This Row],[Total_Purchases]]=0,0,(Table1_1[[#This Row],[Total_Spend]]*(Table1_1[[#This Row],[NumStorePurchases]]/Table1_1[[#This Row],[Total_Purchases]]))),2)</f>
        <v>247.33</v>
      </c>
      <c r="AF1785">
        <f>ROUND(IF(Table1_1[[#This Row],[Total_Purchases]]=0,0,(Table1_1[[#This Row],[Total_Spend]]*(Table1_1[[#This Row],[NumCatalogPurchases]]/Table1_1[[#This Row],[Total_Purchases]]))),2)</f>
        <v>70.67</v>
      </c>
      <c r="AG17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85" s="6">
        <f ca="1">YEAR(TODAY())-B1785</f>
        <v>54</v>
      </c>
      <c r="AI17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85" t="s">
        <v>30</v>
      </c>
    </row>
    <row r="1786" spans="1:36" x14ac:dyDescent="0.3">
      <c r="A1786">
        <v>8975</v>
      </c>
      <c r="B1786">
        <v>1968</v>
      </c>
      <c r="C1786" t="s">
        <v>28</v>
      </c>
      <c r="D1786" t="s">
        <v>33</v>
      </c>
      <c r="E1786">
        <v>19514</v>
      </c>
      <c r="F1786">
        <v>1</v>
      </c>
      <c r="G1786">
        <v>1</v>
      </c>
      <c r="H1786" s="2" t="str">
        <f ca="1">TEXT(Table1_1[[#This Row],[Dt_Customer]],"yyyy-mm-dd")</f>
        <v>2014-01-26</v>
      </c>
      <c r="I1786">
        <v>47</v>
      </c>
      <c r="J1786">
        <v>14</v>
      </c>
      <c r="K1786">
        <v>3</v>
      </c>
      <c r="L1786">
        <v>21</v>
      </c>
      <c r="M1786">
        <v>2</v>
      </c>
      <c r="N1786">
        <v>1</v>
      </c>
      <c r="O1786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1786">
        <f>Table1_1[[#This Row],[NumWebPurchases]]+Table1_1[[#This Row],[NumCatalogPurchases]]+Table1_1[[#This Row],[NumStorePurchases]]</f>
        <v>6</v>
      </c>
      <c r="AD1786">
        <f>ROUND(IF(Table1_1[[#This Row],[Total_Purchases]]=0,0,(Table1_1[[#This Row],[Total_Spend]]*(Table1_1[[#This Row],[NumWebPurchases]]/Table1_1[[#This Row],[Total_Purchases]]))),2)</f>
        <v>34.5</v>
      </c>
      <c r="AE1786">
        <f>ROUND(IF(Table1_1[[#This Row],[Total_Purchases]]=0,0,(Table1_1[[#This Row],[Total_Spend]]*(Table1_1[[#This Row],[NumStorePurchases]]/Table1_1[[#This Row],[Total_Purchases]]))),2)</f>
        <v>23</v>
      </c>
      <c r="AF1786">
        <f>ROUND(IF(Table1_1[[#This Row],[Total_Purchases]]=0,0,(Table1_1[[#This Row],[Total_Spend]]*(Table1_1[[#This Row],[NumCatalogPurchases]]/Table1_1[[#This Row],[Total_Purchases]]))),2)</f>
        <v>11.5</v>
      </c>
      <c r="AG17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86" s="6">
        <f ca="1">YEAR(TODAY())-B1786</f>
        <v>58</v>
      </c>
      <c r="AI17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86" t="s">
        <v>30</v>
      </c>
    </row>
    <row r="1787" spans="1:36" x14ac:dyDescent="0.3">
      <c r="A1787">
        <v>8977</v>
      </c>
      <c r="B1787">
        <v>1985</v>
      </c>
      <c r="C1787" t="s">
        <v>44</v>
      </c>
      <c r="D1787" t="s">
        <v>31</v>
      </c>
      <c r="E1787">
        <v>16581</v>
      </c>
      <c r="F1787">
        <v>0</v>
      </c>
      <c r="G1787">
        <v>0</v>
      </c>
      <c r="H1787" s="2" t="str">
        <f ca="1">TEXT(Table1_1[[#This Row],[Dt_Customer]],"yyyy-mm-dd")</f>
        <v>2013-01-12</v>
      </c>
      <c r="I1787">
        <v>51</v>
      </c>
      <c r="J1787">
        <v>1</v>
      </c>
      <c r="K1787">
        <v>3</v>
      </c>
      <c r="L1787">
        <v>4</v>
      </c>
      <c r="M1787">
        <v>2</v>
      </c>
      <c r="N1787">
        <v>3</v>
      </c>
      <c r="O1787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f>Table1_1[[#This Row],[MntWines]]+Table1_1[[#This Row],[MntFruits]]+Table1_1[[#This Row],[MntMeatProducts]]+Table1_1[[#This Row],[MntFishProducts]]+Table1_1[[#This Row],[MntSweetProducts]]+Table1_1[[#This Row],[MntGoldProds]]</f>
        <v>24</v>
      </c>
      <c r="AC1787">
        <f>Table1_1[[#This Row],[NumWebPurchases]]+Table1_1[[#This Row],[NumCatalogPurchases]]+Table1_1[[#This Row],[NumStorePurchases]]</f>
        <v>3</v>
      </c>
      <c r="AD1787">
        <f>ROUND(IF(Table1_1[[#This Row],[Total_Purchases]]=0,0,(Table1_1[[#This Row],[Total_Spend]]*(Table1_1[[#This Row],[NumWebPurchases]]/Table1_1[[#This Row],[Total_Purchases]]))),2)</f>
        <v>0</v>
      </c>
      <c r="AE1787">
        <f>ROUND(IF(Table1_1[[#This Row],[Total_Purchases]]=0,0,(Table1_1[[#This Row],[Total_Spend]]*(Table1_1[[#This Row],[NumStorePurchases]]/Table1_1[[#This Row],[Total_Purchases]]))),2)</f>
        <v>24</v>
      </c>
      <c r="AF1787">
        <f>ROUND(IF(Table1_1[[#This Row],[Total_Purchases]]=0,0,(Table1_1[[#This Row],[Total_Spend]]*(Table1_1[[#This Row],[NumCatalogPurchases]]/Table1_1[[#This Row],[Total_Purchases]]))),2)</f>
        <v>0</v>
      </c>
      <c r="AG178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87" s="6">
        <f ca="1">YEAR(TODAY())-B1787</f>
        <v>41</v>
      </c>
      <c r="AI17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87" t="s">
        <v>30</v>
      </c>
    </row>
    <row r="1788" spans="1:36" x14ac:dyDescent="0.3">
      <c r="A1788">
        <v>8985</v>
      </c>
      <c r="B1788">
        <v>1964</v>
      </c>
      <c r="C1788" t="s">
        <v>38</v>
      </c>
      <c r="D1788" t="s">
        <v>35</v>
      </c>
      <c r="E1788">
        <v>68316</v>
      </c>
      <c r="F1788">
        <v>0</v>
      </c>
      <c r="G1788">
        <v>1</v>
      </c>
      <c r="H1788" s="2" t="str">
        <f ca="1">TEXT(Table1_1[[#This Row],[Dt_Customer]],"yyyy-mm-dd")</f>
        <v>2012-11-04</v>
      </c>
      <c r="I1788">
        <v>54</v>
      </c>
      <c r="J1788">
        <v>806</v>
      </c>
      <c r="K1788">
        <v>80</v>
      </c>
      <c r="L1788">
        <v>161</v>
      </c>
      <c r="M1788">
        <v>120</v>
      </c>
      <c r="N1788">
        <v>11</v>
      </c>
      <c r="O1788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f>Table1_1[[#This Row],[MntWines]]+Table1_1[[#This Row],[MntFruits]]+Table1_1[[#This Row],[MntMeatProducts]]+Table1_1[[#This Row],[MntFishProducts]]+Table1_1[[#This Row],[MntSweetProducts]]+Table1_1[[#This Row],[MntGoldProds]]</f>
        <v>1211</v>
      </c>
      <c r="AC1788">
        <f>Table1_1[[#This Row],[NumWebPurchases]]+Table1_1[[#This Row],[NumCatalogPurchases]]+Table1_1[[#This Row],[NumStorePurchases]]</f>
        <v>27</v>
      </c>
      <c r="AD1788">
        <f>ROUND(IF(Table1_1[[#This Row],[Total_Purchases]]=0,0,(Table1_1[[#This Row],[Total_Spend]]*(Table1_1[[#This Row],[NumWebPurchases]]/Table1_1[[#This Row],[Total_Purchases]]))),2)</f>
        <v>448.52</v>
      </c>
      <c r="AE1788">
        <f>ROUND(IF(Table1_1[[#This Row],[Total_Purchases]]=0,0,(Table1_1[[#This Row],[Total_Spend]]*(Table1_1[[#This Row],[NumStorePurchases]]/Table1_1[[#This Row],[Total_Purchases]]))),2)</f>
        <v>448.52</v>
      </c>
      <c r="AF1788">
        <f>ROUND(IF(Table1_1[[#This Row],[Total_Purchases]]=0,0,(Table1_1[[#This Row],[Total_Spend]]*(Table1_1[[#This Row],[NumCatalogPurchases]]/Table1_1[[#This Row],[Total_Purchases]]))),2)</f>
        <v>313.95999999999998</v>
      </c>
      <c r="AG17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88" s="6">
        <f ca="1">YEAR(TODAY())-B1788</f>
        <v>62</v>
      </c>
      <c r="AI17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88" t="s">
        <v>30</v>
      </c>
    </row>
    <row r="1789" spans="1:36" x14ac:dyDescent="0.3">
      <c r="A1789">
        <v>8996</v>
      </c>
      <c r="B1789">
        <v>1957</v>
      </c>
      <c r="C1789" t="s">
        <v>37</v>
      </c>
      <c r="D1789" t="s">
        <v>33</v>
      </c>
      <c r="E1789">
        <v>51381.5</v>
      </c>
      <c r="F1789">
        <v>2</v>
      </c>
      <c r="G1789">
        <v>1</v>
      </c>
      <c r="H1789" s="2" t="str">
        <f ca="1">TEXT(Table1_1[[#This Row],[Dt_Customer]],"yyyy-mm-dd")</f>
        <v>2012-11-19</v>
      </c>
      <c r="I1789">
        <v>4</v>
      </c>
      <c r="J1789">
        <v>230</v>
      </c>
      <c r="K1789">
        <v>42</v>
      </c>
      <c r="L1789">
        <v>192</v>
      </c>
      <c r="M1789">
        <v>49</v>
      </c>
      <c r="N1789">
        <v>37</v>
      </c>
      <c r="O1789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f>Table1_1[[#This Row],[MntWines]]+Table1_1[[#This Row],[MntFruits]]+Table1_1[[#This Row],[MntMeatProducts]]+Table1_1[[#This Row],[MntFishProducts]]+Table1_1[[#This Row],[MntSweetProducts]]+Table1_1[[#This Row],[MntGoldProds]]</f>
        <v>603</v>
      </c>
      <c r="AC1789">
        <f>Table1_1[[#This Row],[NumWebPurchases]]+Table1_1[[#This Row],[NumCatalogPurchases]]+Table1_1[[#This Row],[NumStorePurchases]]</f>
        <v>17</v>
      </c>
      <c r="AD1789">
        <f>ROUND(IF(Table1_1[[#This Row],[Total_Purchases]]=0,0,(Table1_1[[#This Row],[Total_Spend]]*(Table1_1[[#This Row],[NumWebPurchases]]/Table1_1[[#This Row],[Total_Purchases]]))),2)</f>
        <v>248.29</v>
      </c>
      <c r="AE1789">
        <f>ROUND(IF(Table1_1[[#This Row],[Total_Purchases]]=0,0,(Table1_1[[#This Row],[Total_Spend]]*(Table1_1[[#This Row],[NumStorePurchases]]/Table1_1[[#This Row],[Total_Purchases]]))),2)</f>
        <v>283.76</v>
      </c>
      <c r="AF1789">
        <f>ROUND(IF(Table1_1[[#This Row],[Total_Purchases]]=0,0,(Table1_1[[#This Row],[Total_Spend]]*(Table1_1[[#This Row],[NumCatalogPurchases]]/Table1_1[[#This Row],[Total_Purchases]]))),2)</f>
        <v>70.94</v>
      </c>
      <c r="AG17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89" s="6">
        <f ca="1">YEAR(TODAY())-B1789</f>
        <v>69</v>
      </c>
      <c r="AI17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89" t="s">
        <v>39</v>
      </c>
    </row>
    <row r="1790" spans="1:36" x14ac:dyDescent="0.3">
      <c r="A1790">
        <v>9010</v>
      </c>
      <c r="B1790">
        <v>1972</v>
      </c>
      <c r="C1790" t="s">
        <v>41</v>
      </c>
      <c r="D1790" t="s">
        <v>33</v>
      </c>
      <c r="E1790">
        <v>83151</v>
      </c>
      <c r="F1790">
        <v>0</v>
      </c>
      <c r="G1790">
        <v>0</v>
      </c>
      <c r="H1790" s="2" t="str">
        <f ca="1">TEXT(Table1_1[[#This Row],[Dt_Customer]],"yyyy-mm-dd")</f>
        <v>2013-02-10</v>
      </c>
      <c r="I1790">
        <v>80</v>
      </c>
      <c r="J1790">
        <v>968</v>
      </c>
      <c r="K1790">
        <v>147</v>
      </c>
      <c r="L1790">
        <v>842</v>
      </c>
      <c r="M1790">
        <v>137</v>
      </c>
      <c r="N1790">
        <v>42</v>
      </c>
      <c r="O1790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1</v>
      </c>
      <c r="AA1790">
        <v>0</v>
      </c>
      <c r="AB1790">
        <f>Table1_1[[#This Row],[MntWines]]+Table1_1[[#This Row],[MntFruits]]+Table1_1[[#This Row],[MntMeatProducts]]+Table1_1[[#This Row],[MntFishProducts]]+Table1_1[[#This Row],[MntSweetProducts]]+Table1_1[[#This Row],[MntGoldProds]]</f>
        <v>2346</v>
      </c>
      <c r="AC1790">
        <f>Table1_1[[#This Row],[NumWebPurchases]]+Table1_1[[#This Row],[NumCatalogPurchases]]+Table1_1[[#This Row],[NumStorePurchases]]</f>
        <v>22</v>
      </c>
      <c r="AD1790">
        <f>ROUND(IF(Table1_1[[#This Row],[Total_Purchases]]=0,0,(Table1_1[[#This Row],[Total_Spend]]*(Table1_1[[#This Row],[NumWebPurchases]]/Table1_1[[#This Row],[Total_Purchases]]))),2)</f>
        <v>533.17999999999995</v>
      </c>
      <c r="AE1790">
        <f>ROUND(IF(Table1_1[[#This Row],[Total_Purchases]]=0,0,(Table1_1[[#This Row],[Total_Spend]]*(Table1_1[[#This Row],[NumStorePurchases]]/Table1_1[[#This Row],[Total_Purchases]]))),2)</f>
        <v>1066.3599999999999</v>
      </c>
      <c r="AF1790">
        <f>ROUND(IF(Table1_1[[#This Row],[Total_Purchases]]=0,0,(Table1_1[[#This Row],[Total_Spend]]*(Table1_1[[#This Row],[NumCatalogPurchases]]/Table1_1[[#This Row],[Total_Purchases]]))),2)</f>
        <v>746.45</v>
      </c>
      <c r="AG17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90" s="6">
        <f ca="1">YEAR(TODAY())-B1790</f>
        <v>54</v>
      </c>
      <c r="AI17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0" t="s">
        <v>30</v>
      </c>
    </row>
    <row r="1791" spans="1:36" x14ac:dyDescent="0.3">
      <c r="A1791">
        <v>9014</v>
      </c>
      <c r="B1791">
        <v>1975</v>
      </c>
      <c r="C1791" t="s">
        <v>28</v>
      </c>
      <c r="D1791" t="s">
        <v>33</v>
      </c>
      <c r="E1791">
        <v>37085</v>
      </c>
      <c r="F1791">
        <v>1</v>
      </c>
      <c r="G1791">
        <v>1</v>
      </c>
      <c r="H1791" s="2" t="str">
        <f ca="1">TEXT(Table1_1[[#This Row],[Dt_Customer]],"yyyy-mm-dd")</f>
        <v>2014-06-26</v>
      </c>
      <c r="I1791">
        <v>65</v>
      </c>
      <c r="J1791">
        <v>39</v>
      </c>
      <c r="K1791">
        <v>1</v>
      </c>
      <c r="L1791">
        <v>16</v>
      </c>
      <c r="M1791">
        <v>2</v>
      </c>
      <c r="N1791">
        <v>0</v>
      </c>
      <c r="O1791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f>Table1_1[[#This Row],[MntWines]]+Table1_1[[#This Row],[MntFruits]]+Table1_1[[#This Row],[MntMeatProducts]]+Table1_1[[#This Row],[MntFishProducts]]+Table1_1[[#This Row],[MntSweetProducts]]+Table1_1[[#This Row],[MntGoldProds]]</f>
        <v>61</v>
      </c>
      <c r="AC1791">
        <f>Table1_1[[#This Row],[NumWebPurchases]]+Table1_1[[#This Row],[NumCatalogPurchases]]+Table1_1[[#This Row],[NumStorePurchases]]</f>
        <v>6</v>
      </c>
      <c r="AD1791">
        <f>ROUND(IF(Table1_1[[#This Row],[Total_Purchases]]=0,0,(Table1_1[[#This Row],[Total_Spend]]*(Table1_1[[#This Row],[NumWebPurchases]]/Table1_1[[#This Row],[Total_Purchases]]))),2)</f>
        <v>30.5</v>
      </c>
      <c r="AE1791">
        <f>ROUND(IF(Table1_1[[#This Row],[Total_Purchases]]=0,0,(Table1_1[[#This Row],[Total_Spend]]*(Table1_1[[#This Row],[NumStorePurchases]]/Table1_1[[#This Row],[Total_Purchases]]))),2)</f>
        <v>30.5</v>
      </c>
      <c r="AF1791">
        <f>ROUND(IF(Table1_1[[#This Row],[Total_Purchases]]=0,0,(Table1_1[[#This Row],[Total_Spend]]*(Table1_1[[#This Row],[NumCatalogPurchases]]/Table1_1[[#This Row],[Total_Purchases]]))),2)</f>
        <v>0</v>
      </c>
      <c r="AG17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91" s="6">
        <f ca="1">YEAR(TODAY())-B1791</f>
        <v>51</v>
      </c>
      <c r="AI17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1" t="s">
        <v>40</v>
      </c>
    </row>
    <row r="1792" spans="1:36" x14ac:dyDescent="0.3">
      <c r="A1792">
        <v>9029</v>
      </c>
      <c r="B1792">
        <v>1972</v>
      </c>
      <c r="C1792" t="s">
        <v>37</v>
      </c>
      <c r="D1792" t="s">
        <v>33</v>
      </c>
      <c r="E1792">
        <v>70116</v>
      </c>
      <c r="F1792">
        <v>0</v>
      </c>
      <c r="G1792">
        <v>0</v>
      </c>
      <c r="H1792" s="2" t="str">
        <f ca="1">TEXT(Table1_1[[#This Row],[Dt_Customer]],"yyyy-mm-dd")</f>
        <v>2013-01-26</v>
      </c>
      <c r="I1792">
        <v>73</v>
      </c>
      <c r="J1792">
        <v>707</v>
      </c>
      <c r="K1792">
        <v>44</v>
      </c>
      <c r="L1792">
        <v>603</v>
      </c>
      <c r="M1792">
        <v>95</v>
      </c>
      <c r="N1792">
        <v>58</v>
      </c>
      <c r="O179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f>Table1_1[[#This Row],[MntWines]]+Table1_1[[#This Row],[MntFruits]]+Table1_1[[#This Row],[MntMeatProducts]]+Table1_1[[#This Row],[MntFishProducts]]+Table1_1[[#This Row],[MntSweetProducts]]+Table1_1[[#This Row],[MntGoldProds]]</f>
        <v>1536</v>
      </c>
      <c r="AC1792">
        <f>Table1_1[[#This Row],[NumWebPurchases]]+Table1_1[[#This Row],[NumCatalogPurchases]]+Table1_1[[#This Row],[NumStorePurchases]]</f>
        <v>22</v>
      </c>
      <c r="AD1792">
        <f>ROUND(IF(Table1_1[[#This Row],[Total_Purchases]]=0,0,(Table1_1[[#This Row],[Total_Spend]]*(Table1_1[[#This Row],[NumWebPurchases]]/Table1_1[[#This Row],[Total_Purchases]]))),2)</f>
        <v>139.63999999999999</v>
      </c>
      <c r="AE1792">
        <f>ROUND(IF(Table1_1[[#This Row],[Total_Purchases]]=0,0,(Table1_1[[#This Row],[Total_Spend]]*(Table1_1[[#This Row],[NumStorePurchases]]/Table1_1[[#This Row],[Total_Purchases]]))),2)</f>
        <v>837.82</v>
      </c>
      <c r="AF1792">
        <f>ROUND(IF(Table1_1[[#This Row],[Total_Purchases]]=0,0,(Table1_1[[#This Row],[Total_Spend]]*(Table1_1[[#This Row],[NumCatalogPurchases]]/Table1_1[[#This Row],[Total_Purchases]]))),2)</f>
        <v>558.54999999999995</v>
      </c>
      <c r="AG17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92" s="6">
        <f ca="1">YEAR(TODAY())-B1792</f>
        <v>54</v>
      </c>
      <c r="AI17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2" t="s">
        <v>30</v>
      </c>
    </row>
    <row r="1793" spans="1:36" x14ac:dyDescent="0.3">
      <c r="A1793">
        <v>9058</v>
      </c>
      <c r="B1793">
        <v>1955</v>
      </c>
      <c r="C1793" t="s">
        <v>28</v>
      </c>
      <c r="D1793" t="s">
        <v>42</v>
      </c>
      <c r="E1793">
        <v>79800</v>
      </c>
      <c r="F1793">
        <v>0</v>
      </c>
      <c r="G1793">
        <v>0</v>
      </c>
      <c r="H1793" s="2" t="str">
        <f ca="1">TEXT(Table1_1[[#This Row],[Dt_Customer]],"yyyy-mm-dd")</f>
        <v>2012-09-23</v>
      </c>
      <c r="I1793">
        <v>65</v>
      </c>
      <c r="J1793">
        <v>1060</v>
      </c>
      <c r="K1793">
        <v>21</v>
      </c>
      <c r="L1793">
        <v>530</v>
      </c>
      <c r="M1793">
        <v>32</v>
      </c>
      <c r="N1793">
        <v>0</v>
      </c>
      <c r="O1793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1</v>
      </c>
      <c r="AA1793">
        <v>0</v>
      </c>
      <c r="AB1793">
        <f>Table1_1[[#This Row],[MntWines]]+Table1_1[[#This Row],[MntFruits]]+Table1_1[[#This Row],[MntMeatProducts]]+Table1_1[[#This Row],[MntFishProducts]]+Table1_1[[#This Row],[MntSweetProducts]]+Table1_1[[#This Row],[MntGoldProds]]</f>
        <v>1867</v>
      </c>
      <c r="AC1793">
        <f>Table1_1[[#This Row],[NumWebPurchases]]+Table1_1[[#This Row],[NumCatalogPurchases]]+Table1_1[[#This Row],[NumStorePurchases]]</f>
        <v>21</v>
      </c>
      <c r="AD1793">
        <f>ROUND(IF(Table1_1[[#This Row],[Total_Purchases]]=0,0,(Table1_1[[#This Row],[Total_Spend]]*(Table1_1[[#This Row],[NumWebPurchases]]/Table1_1[[#This Row],[Total_Purchases]]))),2)</f>
        <v>444.52</v>
      </c>
      <c r="AE1793">
        <f>ROUND(IF(Table1_1[[#This Row],[Total_Purchases]]=0,0,(Table1_1[[#This Row],[Total_Spend]]*(Table1_1[[#This Row],[NumStorePurchases]]/Table1_1[[#This Row],[Total_Purchases]]))),2)</f>
        <v>444.52</v>
      </c>
      <c r="AF1793">
        <f>ROUND(IF(Table1_1[[#This Row],[Total_Purchases]]=0,0,(Table1_1[[#This Row],[Total_Spend]]*(Table1_1[[#This Row],[NumCatalogPurchases]]/Table1_1[[#This Row],[Total_Purchases]]))),2)</f>
        <v>977.95</v>
      </c>
      <c r="AG17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93" s="6">
        <f ca="1">YEAR(TODAY())-B1793</f>
        <v>71</v>
      </c>
      <c r="AI17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93" t="s">
        <v>30</v>
      </c>
    </row>
    <row r="1794" spans="1:36" x14ac:dyDescent="0.3">
      <c r="A1794">
        <v>9064</v>
      </c>
      <c r="B1794">
        <v>1982</v>
      </c>
      <c r="C1794" t="s">
        <v>28</v>
      </c>
      <c r="D1794" t="s">
        <v>33</v>
      </c>
      <c r="E1794">
        <v>69109</v>
      </c>
      <c r="F1794">
        <v>0</v>
      </c>
      <c r="G1794">
        <v>0</v>
      </c>
      <c r="H1794" s="2" t="str">
        <f ca="1">TEXT(Table1_1[[#This Row],[Dt_Customer]],"yyyy-mm-dd")</f>
        <v>2012-11-09</v>
      </c>
      <c r="I1794">
        <v>10</v>
      </c>
      <c r="J1794">
        <v>823</v>
      </c>
      <c r="K1794">
        <v>25</v>
      </c>
      <c r="L1794">
        <v>459</v>
      </c>
      <c r="M1794">
        <v>124</v>
      </c>
      <c r="N1794">
        <v>29</v>
      </c>
      <c r="O1794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f>Table1_1[[#This Row],[MntWines]]+Table1_1[[#This Row],[MntFruits]]+Table1_1[[#This Row],[MntMeatProducts]]+Table1_1[[#This Row],[MntFishProducts]]+Table1_1[[#This Row],[MntSweetProducts]]+Table1_1[[#This Row],[MntGoldProds]]</f>
        <v>1555</v>
      </c>
      <c r="AC1794">
        <f>Table1_1[[#This Row],[NumWebPurchases]]+Table1_1[[#This Row],[NumCatalogPurchases]]+Table1_1[[#This Row],[NumStorePurchases]]</f>
        <v>19</v>
      </c>
      <c r="AD1794">
        <f>ROUND(IF(Table1_1[[#This Row],[Total_Purchases]]=0,0,(Table1_1[[#This Row],[Total_Spend]]*(Table1_1[[#This Row],[NumWebPurchases]]/Table1_1[[#This Row],[Total_Purchases]]))),2)</f>
        <v>491.05</v>
      </c>
      <c r="AE1794">
        <f>ROUND(IF(Table1_1[[#This Row],[Total_Purchases]]=0,0,(Table1_1[[#This Row],[Total_Spend]]*(Table1_1[[#This Row],[NumStorePurchases]]/Table1_1[[#This Row],[Total_Purchases]]))),2)</f>
        <v>572.89</v>
      </c>
      <c r="AF1794">
        <f>ROUND(IF(Table1_1[[#This Row],[Total_Purchases]]=0,0,(Table1_1[[#This Row],[Total_Spend]]*(Table1_1[[#This Row],[NumCatalogPurchases]]/Table1_1[[#This Row],[Total_Purchases]]))),2)</f>
        <v>491.05</v>
      </c>
      <c r="AG179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94" s="6">
        <f ca="1">YEAR(TODAY())-B1794</f>
        <v>44</v>
      </c>
      <c r="AI17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4" t="s">
        <v>30</v>
      </c>
    </row>
    <row r="1795" spans="1:36" x14ac:dyDescent="0.3">
      <c r="A1795">
        <v>9076</v>
      </c>
      <c r="B1795">
        <v>1980</v>
      </c>
      <c r="C1795" t="s">
        <v>37</v>
      </c>
      <c r="D1795" t="s">
        <v>33</v>
      </c>
      <c r="E1795">
        <v>30732</v>
      </c>
      <c r="F1795">
        <v>1</v>
      </c>
      <c r="G1795">
        <v>0</v>
      </c>
      <c r="H1795" s="2" t="str">
        <f ca="1">TEXT(Table1_1[[#This Row],[Dt_Customer]],"yyyy-mm-dd")</f>
        <v>2013-01-05</v>
      </c>
      <c r="I1795">
        <v>44</v>
      </c>
      <c r="J1795">
        <v>155</v>
      </c>
      <c r="K1795">
        <v>1</v>
      </c>
      <c r="L1795">
        <v>25</v>
      </c>
      <c r="M1795">
        <v>0</v>
      </c>
      <c r="N1795">
        <v>1</v>
      </c>
      <c r="O1795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f>Table1_1[[#This Row],[MntWines]]+Table1_1[[#This Row],[MntFruits]]+Table1_1[[#This Row],[MntMeatProducts]]+Table1_1[[#This Row],[MntFishProducts]]+Table1_1[[#This Row],[MntSweetProducts]]+Table1_1[[#This Row],[MntGoldProds]]</f>
        <v>185</v>
      </c>
      <c r="AC1795">
        <f>Table1_1[[#This Row],[NumWebPurchases]]+Table1_1[[#This Row],[NumCatalogPurchases]]+Table1_1[[#This Row],[NumStorePurchases]]</f>
        <v>9</v>
      </c>
      <c r="AD1795">
        <f>ROUND(IF(Table1_1[[#This Row],[Total_Purchases]]=0,0,(Table1_1[[#This Row],[Total_Spend]]*(Table1_1[[#This Row],[NumWebPurchases]]/Table1_1[[#This Row],[Total_Purchases]]))),2)</f>
        <v>82.22</v>
      </c>
      <c r="AE1795">
        <f>ROUND(IF(Table1_1[[#This Row],[Total_Purchases]]=0,0,(Table1_1[[#This Row],[Total_Spend]]*(Table1_1[[#This Row],[NumStorePurchases]]/Table1_1[[#This Row],[Total_Purchases]]))),2)</f>
        <v>82.22</v>
      </c>
      <c r="AF1795">
        <f>ROUND(IF(Table1_1[[#This Row],[Total_Purchases]]=0,0,(Table1_1[[#This Row],[Total_Spend]]*(Table1_1[[#This Row],[NumCatalogPurchases]]/Table1_1[[#This Row],[Total_Purchases]]))),2)</f>
        <v>20.56</v>
      </c>
      <c r="AG17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95" s="6">
        <f ca="1">YEAR(TODAY())-B1795</f>
        <v>46</v>
      </c>
      <c r="AI17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5" t="s">
        <v>43</v>
      </c>
    </row>
    <row r="1796" spans="1:36" x14ac:dyDescent="0.3">
      <c r="A1796">
        <v>9080</v>
      </c>
      <c r="B1796">
        <v>1972</v>
      </c>
      <c r="C1796" t="s">
        <v>37</v>
      </c>
      <c r="D1796" t="s">
        <v>31</v>
      </c>
      <c r="E1796">
        <v>38578</v>
      </c>
      <c r="F1796">
        <v>1</v>
      </c>
      <c r="G1796">
        <v>1</v>
      </c>
      <c r="H1796" s="2" t="str">
        <f ca="1">TEXT(Table1_1[[#This Row],[Dt_Customer]],"yyyy-mm-dd")</f>
        <v>2013-06-22</v>
      </c>
      <c r="I1796">
        <v>2</v>
      </c>
      <c r="J1796">
        <v>38</v>
      </c>
      <c r="K1796">
        <v>4</v>
      </c>
      <c r="L1796">
        <v>22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f>Table1_1[[#This Row],[MntWines]]+Table1_1[[#This Row],[MntFruits]]+Table1_1[[#This Row],[MntMeatProducts]]+Table1_1[[#This Row],[MntFishProducts]]+Table1_1[[#This Row],[MntSweetProducts]]+Table1_1[[#This Row],[MntGoldProds]]</f>
        <v>73</v>
      </c>
      <c r="AC1796">
        <f>Table1_1[[#This Row],[NumWebPurchases]]+Table1_1[[#This Row],[NumCatalogPurchases]]+Table1_1[[#This Row],[NumStorePurchases]]</f>
        <v>6</v>
      </c>
      <c r="AD1796">
        <f>ROUND(IF(Table1_1[[#This Row],[Total_Purchases]]=0,0,(Table1_1[[#This Row],[Total_Spend]]*(Table1_1[[#This Row],[NumWebPurchases]]/Table1_1[[#This Row],[Total_Purchases]]))),2)</f>
        <v>36.5</v>
      </c>
      <c r="AE1796">
        <f>ROUND(IF(Table1_1[[#This Row],[Total_Purchases]]=0,0,(Table1_1[[#This Row],[Total_Spend]]*(Table1_1[[#This Row],[NumStorePurchases]]/Table1_1[[#This Row],[Total_Purchases]]))),2)</f>
        <v>36.5</v>
      </c>
      <c r="AF1796">
        <f>ROUND(IF(Table1_1[[#This Row],[Total_Purchases]]=0,0,(Table1_1[[#This Row],[Total_Spend]]*(Table1_1[[#This Row],[NumCatalogPurchases]]/Table1_1[[#This Row],[Total_Purchases]]))),2)</f>
        <v>0</v>
      </c>
      <c r="AG179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96" s="6">
        <f ca="1">YEAR(TODAY())-B1796</f>
        <v>54</v>
      </c>
      <c r="AI17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796" t="s">
        <v>30</v>
      </c>
    </row>
    <row r="1797" spans="1:36" x14ac:dyDescent="0.3">
      <c r="A1797">
        <v>9081</v>
      </c>
      <c r="B1797">
        <v>1988</v>
      </c>
      <c r="C1797" t="s">
        <v>28</v>
      </c>
      <c r="D1797" t="s">
        <v>31</v>
      </c>
      <c r="E1797">
        <v>20518</v>
      </c>
      <c r="F1797">
        <v>1</v>
      </c>
      <c r="G1797">
        <v>0</v>
      </c>
      <c r="H1797" s="2" t="str">
        <f ca="1">TEXT(Table1_1[[#This Row],[Dt_Customer]],"yyyy-mm-dd")</f>
        <v>2014-05-18</v>
      </c>
      <c r="I1797">
        <v>58</v>
      </c>
      <c r="J1797">
        <v>4</v>
      </c>
      <c r="K1797">
        <v>1</v>
      </c>
      <c r="L1797">
        <v>6</v>
      </c>
      <c r="M1797">
        <v>4</v>
      </c>
      <c r="N1797">
        <v>1</v>
      </c>
      <c r="O1797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1797">
        <f>Table1_1[[#This Row],[NumWebPurchases]]+Table1_1[[#This Row],[NumCatalogPurchases]]+Table1_1[[#This Row],[NumStorePurchases]]</f>
        <v>4</v>
      </c>
      <c r="AD1797">
        <f>ROUND(IF(Table1_1[[#This Row],[Total_Purchases]]=0,0,(Table1_1[[#This Row],[Total_Spend]]*(Table1_1[[#This Row],[NumWebPurchases]]/Table1_1[[#This Row],[Total_Purchases]]))),2)</f>
        <v>6.25</v>
      </c>
      <c r="AE1797">
        <f>ROUND(IF(Table1_1[[#This Row],[Total_Purchases]]=0,0,(Table1_1[[#This Row],[Total_Spend]]*(Table1_1[[#This Row],[NumStorePurchases]]/Table1_1[[#This Row],[Total_Purchases]]))),2)</f>
        <v>12.5</v>
      </c>
      <c r="AF1797">
        <f>ROUND(IF(Table1_1[[#This Row],[Total_Purchases]]=0,0,(Table1_1[[#This Row],[Total_Spend]]*(Table1_1[[#This Row],[NumCatalogPurchases]]/Table1_1[[#This Row],[Total_Purchases]]))),2)</f>
        <v>6.25</v>
      </c>
      <c r="AG17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97" s="6">
        <f ca="1">YEAR(TODAY())-B1797</f>
        <v>38</v>
      </c>
      <c r="AI17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797" t="s">
        <v>30</v>
      </c>
    </row>
    <row r="1798" spans="1:36" x14ac:dyDescent="0.3">
      <c r="A1798">
        <v>9094</v>
      </c>
      <c r="B1798">
        <v>1955</v>
      </c>
      <c r="C1798" t="s">
        <v>38</v>
      </c>
      <c r="D1798" t="s">
        <v>33</v>
      </c>
      <c r="E1798">
        <v>62972</v>
      </c>
      <c r="F1798">
        <v>0</v>
      </c>
      <c r="G1798">
        <v>1</v>
      </c>
      <c r="H1798" s="2" t="str">
        <f ca="1">TEXT(Table1_1[[#This Row],[Dt_Customer]],"yyyy-mm-dd")</f>
        <v>2012-08-03</v>
      </c>
      <c r="I1798">
        <v>39</v>
      </c>
      <c r="J1798">
        <v>313</v>
      </c>
      <c r="K1798">
        <v>15</v>
      </c>
      <c r="L1798">
        <v>47</v>
      </c>
      <c r="M1798">
        <v>20</v>
      </c>
      <c r="N1798">
        <v>0</v>
      </c>
      <c r="O1798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f>Table1_1[[#This Row],[MntWines]]+Table1_1[[#This Row],[MntFruits]]+Table1_1[[#This Row],[MntMeatProducts]]+Table1_1[[#This Row],[MntFishProducts]]+Table1_1[[#This Row],[MntSweetProducts]]+Table1_1[[#This Row],[MntGoldProds]]</f>
        <v>587</v>
      </c>
      <c r="AC1798">
        <f>Table1_1[[#This Row],[NumWebPurchases]]+Table1_1[[#This Row],[NumCatalogPurchases]]+Table1_1[[#This Row],[NumStorePurchases]]</f>
        <v>14</v>
      </c>
      <c r="AD1798">
        <f>ROUND(IF(Table1_1[[#This Row],[Total_Purchases]]=0,0,(Table1_1[[#This Row],[Total_Spend]]*(Table1_1[[#This Row],[NumWebPurchases]]/Table1_1[[#This Row],[Total_Purchases]]))),2)</f>
        <v>293.5</v>
      </c>
      <c r="AE1798">
        <f>ROUND(IF(Table1_1[[#This Row],[Total_Purchases]]=0,0,(Table1_1[[#This Row],[Total_Spend]]*(Table1_1[[#This Row],[NumStorePurchases]]/Table1_1[[#This Row],[Total_Purchases]]))),2)</f>
        <v>125.79</v>
      </c>
      <c r="AF1798">
        <f>ROUND(IF(Table1_1[[#This Row],[Total_Purchases]]=0,0,(Table1_1[[#This Row],[Total_Spend]]*(Table1_1[[#This Row],[NumCatalogPurchases]]/Table1_1[[#This Row],[Total_Purchases]]))),2)</f>
        <v>167.71</v>
      </c>
      <c r="AG17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798" s="6">
        <f ca="1">YEAR(TODAY())-B1798</f>
        <v>71</v>
      </c>
      <c r="AI17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798" t="s">
        <v>30</v>
      </c>
    </row>
    <row r="1799" spans="1:36" x14ac:dyDescent="0.3">
      <c r="A1799">
        <v>9097</v>
      </c>
      <c r="B1799">
        <v>1956</v>
      </c>
      <c r="C1799" t="s">
        <v>28</v>
      </c>
      <c r="D1799" t="s">
        <v>29</v>
      </c>
      <c r="E1799">
        <v>46086</v>
      </c>
      <c r="F1799">
        <v>0</v>
      </c>
      <c r="G1799">
        <v>1</v>
      </c>
      <c r="H1799" s="2" t="str">
        <f ca="1">TEXT(Table1_1[[#This Row],[Dt_Customer]],"yyyy-mm-dd")</f>
        <v>2013-11-03</v>
      </c>
      <c r="I1799">
        <v>34</v>
      </c>
      <c r="J1799">
        <v>244</v>
      </c>
      <c r="K1799">
        <v>8</v>
      </c>
      <c r="L1799">
        <v>32</v>
      </c>
      <c r="M1799">
        <v>7</v>
      </c>
      <c r="N1799">
        <v>2</v>
      </c>
      <c r="O1799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f>Table1_1[[#This Row],[MntWines]]+Table1_1[[#This Row],[MntFruits]]+Table1_1[[#This Row],[MntMeatProducts]]+Table1_1[[#This Row],[MntFishProducts]]+Table1_1[[#This Row],[MntSweetProducts]]+Table1_1[[#This Row],[MntGoldProds]]</f>
        <v>343</v>
      </c>
      <c r="AC1799">
        <f>Table1_1[[#This Row],[NumWebPurchases]]+Table1_1[[#This Row],[NumCatalogPurchases]]+Table1_1[[#This Row],[NumStorePurchases]]</f>
        <v>12</v>
      </c>
      <c r="AD1799">
        <f>ROUND(IF(Table1_1[[#This Row],[Total_Purchases]]=0,0,(Table1_1[[#This Row],[Total_Spend]]*(Table1_1[[#This Row],[NumWebPurchases]]/Table1_1[[#This Row],[Total_Purchases]]))),2)</f>
        <v>85.75</v>
      </c>
      <c r="AE1799">
        <f>ROUND(IF(Table1_1[[#This Row],[Total_Purchases]]=0,0,(Table1_1[[#This Row],[Total_Spend]]*(Table1_1[[#This Row],[NumStorePurchases]]/Table1_1[[#This Row],[Total_Purchases]]))),2)</f>
        <v>228.67</v>
      </c>
      <c r="AF1799">
        <f>ROUND(IF(Table1_1[[#This Row],[Total_Purchases]]=0,0,(Table1_1[[#This Row],[Total_Spend]]*(Table1_1[[#This Row],[NumCatalogPurchases]]/Table1_1[[#This Row],[Total_Purchases]]))),2)</f>
        <v>28.58</v>
      </c>
      <c r="AG17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799" s="6">
        <f ca="1">YEAR(TODAY())-B1799</f>
        <v>70</v>
      </c>
      <c r="AI17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799" t="s">
        <v>30</v>
      </c>
    </row>
    <row r="1800" spans="1:36" x14ac:dyDescent="0.3">
      <c r="A1800">
        <v>9119</v>
      </c>
      <c r="B1800">
        <v>1950</v>
      </c>
      <c r="C1800" t="s">
        <v>28</v>
      </c>
      <c r="D1800" t="s">
        <v>35</v>
      </c>
      <c r="E1800">
        <v>60905</v>
      </c>
      <c r="F1800">
        <v>0</v>
      </c>
      <c r="G1800">
        <v>1</v>
      </c>
      <c r="H1800" s="2" t="str">
        <f ca="1">TEXT(Table1_1[[#This Row],[Dt_Customer]],"yyyy-mm-dd")</f>
        <v>2013-12-05</v>
      </c>
      <c r="I1800">
        <v>27</v>
      </c>
      <c r="J1800">
        <v>208</v>
      </c>
      <c r="K1800">
        <v>17</v>
      </c>
      <c r="L1800">
        <v>76</v>
      </c>
      <c r="M1800">
        <v>36</v>
      </c>
      <c r="N1800">
        <v>17</v>
      </c>
      <c r="O1800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f>Table1_1[[#This Row],[MntWines]]+Table1_1[[#This Row],[MntFruits]]+Table1_1[[#This Row],[MntMeatProducts]]+Table1_1[[#This Row],[MntFishProducts]]+Table1_1[[#This Row],[MntSweetProducts]]+Table1_1[[#This Row],[MntGoldProds]]</f>
        <v>392</v>
      </c>
      <c r="AC1800">
        <f>Table1_1[[#This Row],[NumWebPurchases]]+Table1_1[[#This Row],[NumCatalogPurchases]]+Table1_1[[#This Row],[NumStorePurchases]]</f>
        <v>13</v>
      </c>
      <c r="AD1800">
        <f>ROUND(IF(Table1_1[[#This Row],[Total_Purchases]]=0,0,(Table1_1[[#This Row],[Total_Spend]]*(Table1_1[[#This Row],[NumWebPurchases]]/Table1_1[[#This Row],[Total_Purchases]]))),2)</f>
        <v>90.46</v>
      </c>
      <c r="AE1800">
        <f>ROUND(IF(Table1_1[[#This Row],[Total_Purchases]]=0,0,(Table1_1[[#This Row],[Total_Spend]]*(Table1_1[[#This Row],[NumStorePurchases]]/Table1_1[[#This Row],[Total_Purchases]]))),2)</f>
        <v>211.08</v>
      </c>
      <c r="AF1800">
        <f>ROUND(IF(Table1_1[[#This Row],[Total_Purchases]]=0,0,(Table1_1[[#This Row],[Total_Spend]]*(Table1_1[[#This Row],[NumCatalogPurchases]]/Table1_1[[#This Row],[Total_Purchases]]))),2)</f>
        <v>90.46</v>
      </c>
      <c r="AG18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0" s="6">
        <f ca="1">YEAR(TODAY())-B1800</f>
        <v>76</v>
      </c>
      <c r="AI18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00" t="s">
        <v>34</v>
      </c>
    </row>
    <row r="1801" spans="1:36" x14ac:dyDescent="0.3">
      <c r="A1801">
        <v>9120</v>
      </c>
      <c r="B1801">
        <v>1962</v>
      </c>
      <c r="C1801" t="s">
        <v>28</v>
      </c>
      <c r="D1801" t="s">
        <v>31</v>
      </c>
      <c r="E1801">
        <v>66565</v>
      </c>
      <c r="F1801">
        <v>0</v>
      </c>
      <c r="G1801">
        <v>1</v>
      </c>
      <c r="H1801" s="2" t="str">
        <f ca="1">TEXT(Table1_1[[#This Row],[Dt_Customer]],"yyyy-mm-dd")</f>
        <v>2012-12-05</v>
      </c>
      <c r="I1801">
        <v>80</v>
      </c>
      <c r="J1801">
        <v>747</v>
      </c>
      <c r="K1801">
        <v>10</v>
      </c>
      <c r="L1801">
        <v>161</v>
      </c>
      <c r="M1801">
        <v>65</v>
      </c>
      <c r="N1801">
        <v>40</v>
      </c>
      <c r="O1801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f>Table1_1[[#This Row],[MntWines]]+Table1_1[[#This Row],[MntFruits]]+Table1_1[[#This Row],[MntMeatProducts]]+Table1_1[[#This Row],[MntFishProducts]]+Table1_1[[#This Row],[MntSweetProducts]]+Table1_1[[#This Row],[MntGoldProds]]</f>
        <v>1065</v>
      </c>
      <c r="AC1801">
        <f>Table1_1[[#This Row],[NumWebPurchases]]+Table1_1[[#This Row],[NumCatalogPurchases]]+Table1_1[[#This Row],[NumStorePurchases]]</f>
        <v>15</v>
      </c>
      <c r="AD1801">
        <f>ROUND(IF(Table1_1[[#This Row],[Total_Purchases]]=0,0,(Table1_1[[#This Row],[Total_Spend]]*(Table1_1[[#This Row],[NumWebPurchases]]/Table1_1[[#This Row],[Total_Purchases]]))),2)</f>
        <v>284</v>
      </c>
      <c r="AE1801">
        <f>ROUND(IF(Table1_1[[#This Row],[Total_Purchases]]=0,0,(Table1_1[[#This Row],[Total_Spend]]*(Table1_1[[#This Row],[NumStorePurchases]]/Table1_1[[#This Row],[Total_Purchases]]))),2)</f>
        <v>639</v>
      </c>
      <c r="AF1801">
        <f>ROUND(IF(Table1_1[[#This Row],[Total_Purchases]]=0,0,(Table1_1[[#This Row],[Total_Spend]]*(Table1_1[[#This Row],[NumCatalogPurchases]]/Table1_1[[#This Row],[Total_Purchases]]))),2)</f>
        <v>142</v>
      </c>
      <c r="AG18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1" s="6">
        <f ca="1">YEAR(TODAY())-B1801</f>
        <v>64</v>
      </c>
      <c r="AI18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1" t="s">
        <v>30</v>
      </c>
    </row>
    <row r="1802" spans="1:36" x14ac:dyDescent="0.3">
      <c r="A1802">
        <v>9121</v>
      </c>
      <c r="B1802">
        <v>1972</v>
      </c>
      <c r="C1802" t="s">
        <v>28</v>
      </c>
      <c r="D1802" t="s">
        <v>33</v>
      </c>
      <c r="E1802">
        <v>80134</v>
      </c>
      <c r="F1802">
        <v>1</v>
      </c>
      <c r="G1802">
        <v>0</v>
      </c>
      <c r="H1802" s="2" t="str">
        <f ca="1">TEXT(Table1_1[[#This Row],[Dt_Customer]],"yyyy-mm-dd")</f>
        <v>2013-05-20</v>
      </c>
      <c r="I1802">
        <v>40</v>
      </c>
      <c r="J1802">
        <v>1218</v>
      </c>
      <c r="K1802">
        <v>16</v>
      </c>
      <c r="L1802">
        <v>272</v>
      </c>
      <c r="M1802">
        <v>104</v>
      </c>
      <c r="N1802">
        <v>0</v>
      </c>
      <c r="O180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1</v>
      </c>
      <c r="AA1802">
        <v>0</v>
      </c>
      <c r="AB1802">
        <f>Table1_1[[#This Row],[MntWines]]+Table1_1[[#This Row],[MntFruits]]+Table1_1[[#This Row],[MntMeatProducts]]+Table1_1[[#This Row],[MntFishProducts]]+Table1_1[[#This Row],[MntSweetProducts]]+Table1_1[[#This Row],[MntGoldProds]]</f>
        <v>1690</v>
      </c>
      <c r="AC1802">
        <f>Table1_1[[#This Row],[NumWebPurchases]]+Table1_1[[#This Row],[NumCatalogPurchases]]+Table1_1[[#This Row],[NumStorePurchases]]</f>
        <v>14</v>
      </c>
      <c r="AD1802">
        <f>ROUND(IF(Table1_1[[#This Row],[Total_Purchases]]=0,0,(Table1_1[[#This Row],[Total_Spend]]*(Table1_1[[#This Row],[NumWebPurchases]]/Table1_1[[#This Row],[Total_Purchases]]))),2)</f>
        <v>603.57000000000005</v>
      </c>
      <c r="AE1802">
        <f>ROUND(IF(Table1_1[[#This Row],[Total_Purchases]]=0,0,(Table1_1[[#This Row],[Total_Spend]]*(Table1_1[[#This Row],[NumStorePurchases]]/Table1_1[[#This Row],[Total_Purchases]]))),2)</f>
        <v>724.29</v>
      </c>
      <c r="AF1802">
        <f>ROUND(IF(Table1_1[[#This Row],[Total_Purchases]]=0,0,(Table1_1[[#This Row],[Total_Spend]]*(Table1_1[[#This Row],[NumCatalogPurchases]]/Table1_1[[#This Row],[Total_Purchases]]))),2)</f>
        <v>362.14</v>
      </c>
      <c r="AG18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2" s="6">
        <f ca="1">YEAR(TODAY())-B1802</f>
        <v>54</v>
      </c>
      <c r="AI18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02" t="s">
        <v>36</v>
      </c>
    </row>
    <row r="1803" spans="1:36" x14ac:dyDescent="0.3">
      <c r="A1803">
        <v>9135</v>
      </c>
      <c r="B1803">
        <v>1950</v>
      </c>
      <c r="C1803" t="s">
        <v>28</v>
      </c>
      <c r="D1803" t="s">
        <v>35</v>
      </c>
      <c r="E1803">
        <v>27203</v>
      </c>
      <c r="F1803">
        <v>1</v>
      </c>
      <c r="G1803">
        <v>1</v>
      </c>
      <c r="H1803" s="2" t="str">
        <f ca="1">TEXT(Table1_1[[#This Row],[Dt_Customer]],"yyyy-mm-dd")</f>
        <v>2012-08-06</v>
      </c>
      <c r="I1803">
        <v>92</v>
      </c>
      <c r="J1803">
        <v>13</v>
      </c>
      <c r="K1803">
        <v>2</v>
      </c>
      <c r="L1803">
        <v>21</v>
      </c>
      <c r="M1803">
        <v>4</v>
      </c>
      <c r="N1803">
        <v>0</v>
      </c>
      <c r="O1803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1803">
        <f>Table1_1[[#This Row],[NumWebPurchases]]+Table1_1[[#This Row],[NumCatalogPurchases]]+Table1_1[[#This Row],[NumStorePurchases]]</f>
        <v>4</v>
      </c>
      <c r="AD1803">
        <f>ROUND(IF(Table1_1[[#This Row],[Total_Purchases]]=0,0,(Table1_1[[#This Row],[Total_Spend]]*(Table1_1[[#This Row],[NumWebPurchases]]/Table1_1[[#This Row],[Total_Purchases]]))),2)</f>
        <v>16</v>
      </c>
      <c r="AE1803">
        <f>ROUND(IF(Table1_1[[#This Row],[Total_Purchases]]=0,0,(Table1_1[[#This Row],[Total_Spend]]*(Table1_1[[#This Row],[NumStorePurchases]]/Table1_1[[#This Row],[Total_Purchases]]))),2)</f>
        <v>32</v>
      </c>
      <c r="AF1803">
        <f>ROUND(IF(Table1_1[[#This Row],[Total_Purchases]]=0,0,(Table1_1[[#This Row],[Total_Spend]]*(Table1_1[[#This Row],[NumCatalogPurchases]]/Table1_1[[#This Row],[Total_Purchases]]))),2)</f>
        <v>16</v>
      </c>
      <c r="AG18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03" s="6">
        <f ca="1">YEAR(TODAY())-B1803</f>
        <v>76</v>
      </c>
      <c r="AI18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03" t="s">
        <v>30</v>
      </c>
    </row>
    <row r="1804" spans="1:36" x14ac:dyDescent="0.3">
      <c r="A1804">
        <v>9140</v>
      </c>
      <c r="B1804">
        <v>1960</v>
      </c>
      <c r="C1804" t="s">
        <v>38</v>
      </c>
      <c r="D1804" t="s">
        <v>35</v>
      </c>
      <c r="E1804">
        <v>50523</v>
      </c>
      <c r="F1804">
        <v>1</v>
      </c>
      <c r="G1804">
        <v>1</v>
      </c>
      <c r="H1804" s="2" t="str">
        <f ca="1">TEXT(Table1_1[[#This Row],[Dt_Customer]],"yyyy-mm-dd")</f>
        <v>2013-12-25</v>
      </c>
      <c r="I1804">
        <v>89</v>
      </c>
      <c r="J1804">
        <v>51</v>
      </c>
      <c r="K1804">
        <v>4</v>
      </c>
      <c r="L1804">
        <v>24</v>
      </c>
      <c r="M1804">
        <v>4</v>
      </c>
      <c r="N1804">
        <v>7</v>
      </c>
      <c r="O1804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f>Table1_1[[#This Row],[MntWines]]+Table1_1[[#This Row],[MntFruits]]+Table1_1[[#This Row],[MntMeatProducts]]+Table1_1[[#This Row],[MntFishProducts]]+Table1_1[[#This Row],[MntSweetProducts]]+Table1_1[[#This Row],[MntGoldProds]]</f>
        <v>91</v>
      </c>
      <c r="AC1804">
        <f>Table1_1[[#This Row],[NumWebPurchases]]+Table1_1[[#This Row],[NumCatalogPurchases]]+Table1_1[[#This Row],[NumStorePurchases]]</f>
        <v>6</v>
      </c>
      <c r="AD1804">
        <f>ROUND(IF(Table1_1[[#This Row],[Total_Purchases]]=0,0,(Table1_1[[#This Row],[Total_Spend]]*(Table1_1[[#This Row],[NumWebPurchases]]/Table1_1[[#This Row],[Total_Purchases]]))),2)</f>
        <v>30.33</v>
      </c>
      <c r="AE1804">
        <f>ROUND(IF(Table1_1[[#This Row],[Total_Purchases]]=0,0,(Table1_1[[#This Row],[Total_Spend]]*(Table1_1[[#This Row],[NumStorePurchases]]/Table1_1[[#This Row],[Total_Purchases]]))),2)</f>
        <v>60.67</v>
      </c>
      <c r="AF1804">
        <f>ROUND(IF(Table1_1[[#This Row],[Total_Purchases]]=0,0,(Table1_1[[#This Row],[Total_Spend]]*(Table1_1[[#This Row],[NumCatalogPurchases]]/Table1_1[[#This Row],[Total_Purchases]]))),2)</f>
        <v>0</v>
      </c>
      <c r="AG18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4" s="6">
        <f ca="1">YEAR(TODAY())-B1804</f>
        <v>66</v>
      </c>
      <c r="AI18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4" t="s">
        <v>34</v>
      </c>
    </row>
    <row r="1805" spans="1:36" x14ac:dyDescent="0.3">
      <c r="A1805">
        <v>9145</v>
      </c>
      <c r="B1805">
        <v>1972</v>
      </c>
      <c r="C1805" t="s">
        <v>28</v>
      </c>
      <c r="D1805" t="s">
        <v>31</v>
      </c>
      <c r="E1805">
        <v>72504</v>
      </c>
      <c r="F1805">
        <v>0</v>
      </c>
      <c r="G1805">
        <v>1</v>
      </c>
      <c r="H1805" s="2" t="str">
        <f ca="1">TEXT(Table1_1[[#This Row],[Dt_Customer]],"yyyy-mm-dd")</f>
        <v>2013-04-06</v>
      </c>
      <c r="I1805">
        <v>43</v>
      </c>
      <c r="J1805">
        <v>604</v>
      </c>
      <c r="K1805">
        <v>26</v>
      </c>
      <c r="L1805">
        <v>470</v>
      </c>
      <c r="M1805">
        <v>123</v>
      </c>
      <c r="N1805">
        <v>161</v>
      </c>
      <c r="O1805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f>Table1_1[[#This Row],[MntWines]]+Table1_1[[#This Row],[MntFruits]]+Table1_1[[#This Row],[MntMeatProducts]]+Table1_1[[#This Row],[MntFishProducts]]+Table1_1[[#This Row],[MntSweetProducts]]+Table1_1[[#This Row],[MntGoldProds]]</f>
        <v>1478</v>
      </c>
      <c r="AC1805">
        <f>Table1_1[[#This Row],[NumWebPurchases]]+Table1_1[[#This Row],[NumCatalogPurchases]]+Table1_1[[#This Row],[NumStorePurchases]]</f>
        <v>20</v>
      </c>
      <c r="AD1805">
        <f>ROUND(IF(Table1_1[[#This Row],[Total_Purchases]]=0,0,(Table1_1[[#This Row],[Total_Spend]]*(Table1_1[[#This Row],[NumWebPurchases]]/Table1_1[[#This Row],[Total_Purchases]]))),2)</f>
        <v>369.5</v>
      </c>
      <c r="AE1805">
        <f>ROUND(IF(Table1_1[[#This Row],[Total_Purchases]]=0,0,(Table1_1[[#This Row],[Total_Spend]]*(Table1_1[[#This Row],[NumStorePurchases]]/Table1_1[[#This Row],[Total_Purchases]]))),2)</f>
        <v>443.4</v>
      </c>
      <c r="AF1805">
        <f>ROUND(IF(Table1_1[[#This Row],[Total_Purchases]]=0,0,(Table1_1[[#This Row],[Total_Spend]]*(Table1_1[[#This Row],[NumCatalogPurchases]]/Table1_1[[#This Row],[Total_Purchases]]))),2)</f>
        <v>665.1</v>
      </c>
      <c r="AG18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5" s="6">
        <f ca="1">YEAR(TODAY())-B1805</f>
        <v>54</v>
      </c>
      <c r="AI18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05" t="s">
        <v>32</v>
      </c>
    </row>
    <row r="1806" spans="1:36" x14ac:dyDescent="0.3">
      <c r="A1806">
        <v>9150</v>
      </c>
      <c r="B1806">
        <v>1963</v>
      </c>
      <c r="C1806" t="s">
        <v>37</v>
      </c>
      <c r="D1806" t="s">
        <v>31</v>
      </c>
      <c r="E1806">
        <v>48918</v>
      </c>
      <c r="F1806">
        <v>1</v>
      </c>
      <c r="G1806">
        <v>1</v>
      </c>
      <c r="H1806" s="2" t="str">
        <f ca="1">TEXT(Table1_1[[#This Row],[Dt_Customer]],"yyyy-mm-dd")</f>
        <v>2014-04-12</v>
      </c>
      <c r="I1806">
        <v>21</v>
      </c>
      <c r="J1806">
        <v>52</v>
      </c>
      <c r="K1806">
        <v>0</v>
      </c>
      <c r="L1806">
        <v>9</v>
      </c>
      <c r="M1806">
        <v>0</v>
      </c>
      <c r="N1806">
        <v>0</v>
      </c>
      <c r="O1806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1806">
        <f>Table1_1[[#This Row],[NumWebPurchases]]+Table1_1[[#This Row],[NumCatalogPurchases]]+Table1_1[[#This Row],[NumStorePurchases]]</f>
        <v>5</v>
      </c>
      <c r="AD1806">
        <f>ROUND(IF(Table1_1[[#This Row],[Total_Purchases]]=0,0,(Table1_1[[#This Row],[Total_Spend]]*(Table1_1[[#This Row],[NumWebPurchases]]/Table1_1[[#This Row],[Total_Purchases]]))),2)</f>
        <v>12.4</v>
      </c>
      <c r="AE1806">
        <f>ROUND(IF(Table1_1[[#This Row],[Total_Purchases]]=0,0,(Table1_1[[#This Row],[Total_Spend]]*(Table1_1[[#This Row],[NumStorePurchases]]/Table1_1[[#This Row],[Total_Purchases]]))),2)</f>
        <v>49.6</v>
      </c>
      <c r="AF1806">
        <f>ROUND(IF(Table1_1[[#This Row],[Total_Purchases]]=0,0,(Table1_1[[#This Row],[Total_Spend]]*(Table1_1[[#This Row],[NumCatalogPurchases]]/Table1_1[[#This Row],[Total_Purchases]]))),2)</f>
        <v>0</v>
      </c>
      <c r="AG18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06" s="6">
        <f ca="1">YEAR(TODAY())-B1806</f>
        <v>63</v>
      </c>
      <c r="AI18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6" t="s">
        <v>30</v>
      </c>
    </row>
    <row r="1807" spans="1:36" x14ac:dyDescent="0.3">
      <c r="A1807">
        <v>9153</v>
      </c>
      <c r="B1807">
        <v>1964</v>
      </c>
      <c r="C1807" t="s">
        <v>37</v>
      </c>
      <c r="D1807" t="s">
        <v>33</v>
      </c>
      <c r="E1807">
        <v>59304</v>
      </c>
      <c r="F1807">
        <v>0</v>
      </c>
      <c r="G1807">
        <v>1</v>
      </c>
      <c r="H1807" s="2" t="str">
        <f ca="1">TEXT(Table1_1[[#This Row],[Dt_Customer]],"yyyy-mm-dd")</f>
        <v>2013-07-29</v>
      </c>
      <c r="I1807">
        <v>81</v>
      </c>
      <c r="J1807">
        <v>418</v>
      </c>
      <c r="K1807">
        <v>61</v>
      </c>
      <c r="L1807">
        <v>428</v>
      </c>
      <c r="M1807">
        <v>80</v>
      </c>
      <c r="N1807">
        <v>51</v>
      </c>
      <c r="O1807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f>Table1_1[[#This Row],[MntWines]]+Table1_1[[#This Row],[MntFruits]]+Table1_1[[#This Row],[MntMeatProducts]]+Table1_1[[#This Row],[MntFishProducts]]+Table1_1[[#This Row],[MntSweetProducts]]+Table1_1[[#This Row],[MntGoldProds]]</f>
        <v>1048</v>
      </c>
      <c r="AC1807">
        <f>Table1_1[[#This Row],[NumWebPurchases]]+Table1_1[[#This Row],[NumCatalogPurchases]]+Table1_1[[#This Row],[NumStorePurchases]]</f>
        <v>25</v>
      </c>
      <c r="AD1807">
        <f>ROUND(IF(Table1_1[[#This Row],[Total_Purchases]]=0,0,(Table1_1[[#This Row],[Total_Spend]]*(Table1_1[[#This Row],[NumWebPurchases]]/Table1_1[[#This Row],[Total_Purchases]]))),2)</f>
        <v>293.44</v>
      </c>
      <c r="AE1807">
        <f>ROUND(IF(Table1_1[[#This Row],[Total_Purchases]]=0,0,(Table1_1[[#This Row],[Total_Spend]]*(Table1_1[[#This Row],[NumStorePurchases]]/Table1_1[[#This Row],[Total_Purchases]]))),2)</f>
        <v>419.2</v>
      </c>
      <c r="AF1807">
        <f>ROUND(IF(Table1_1[[#This Row],[Total_Purchases]]=0,0,(Table1_1[[#This Row],[Total_Spend]]*(Table1_1[[#This Row],[NumCatalogPurchases]]/Table1_1[[#This Row],[Total_Purchases]]))),2)</f>
        <v>335.36</v>
      </c>
      <c r="AG18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7" s="6">
        <f ca="1">YEAR(TODAY())-B1807</f>
        <v>62</v>
      </c>
      <c r="AI18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7" t="s">
        <v>30</v>
      </c>
    </row>
    <row r="1808" spans="1:36" x14ac:dyDescent="0.3">
      <c r="A1808">
        <v>9166</v>
      </c>
      <c r="B1808">
        <v>1968</v>
      </c>
      <c r="C1808" t="s">
        <v>28</v>
      </c>
      <c r="D1808" t="s">
        <v>33</v>
      </c>
      <c r="E1808">
        <v>63967</v>
      </c>
      <c r="F1808">
        <v>0</v>
      </c>
      <c r="G1808">
        <v>1</v>
      </c>
      <c r="H1808" s="2" t="str">
        <f ca="1">TEXT(Table1_1[[#This Row],[Dt_Customer]],"yyyy-mm-dd")</f>
        <v>2013-08-09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f>Table1_1[[#This Row],[MntWines]]+Table1_1[[#This Row],[MntFruits]]+Table1_1[[#This Row],[MntMeatProducts]]+Table1_1[[#This Row],[MntFishProducts]]+Table1_1[[#This Row],[MntSweetProducts]]+Table1_1[[#This Row],[MntGoldProds]]</f>
        <v>882</v>
      </c>
      <c r="AC1808">
        <f>Table1_1[[#This Row],[NumWebPurchases]]+Table1_1[[#This Row],[NumCatalogPurchases]]+Table1_1[[#This Row],[NumStorePurchases]]</f>
        <v>20</v>
      </c>
      <c r="AD1808">
        <f>ROUND(IF(Table1_1[[#This Row],[Total_Purchases]]=0,0,(Table1_1[[#This Row],[Total_Spend]]*(Table1_1[[#This Row],[NumWebPurchases]]/Table1_1[[#This Row],[Total_Purchases]]))),2)</f>
        <v>176.4</v>
      </c>
      <c r="AE1808">
        <f>ROUND(IF(Table1_1[[#This Row],[Total_Purchases]]=0,0,(Table1_1[[#This Row],[Total_Spend]]*(Table1_1[[#This Row],[NumStorePurchases]]/Table1_1[[#This Row],[Total_Purchases]]))),2)</f>
        <v>529.20000000000005</v>
      </c>
      <c r="AF1808">
        <f>ROUND(IF(Table1_1[[#This Row],[Total_Purchases]]=0,0,(Table1_1[[#This Row],[Total_Spend]]*(Table1_1[[#This Row],[NumCatalogPurchases]]/Table1_1[[#This Row],[Total_Purchases]]))),2)</f>
        <v>176.4</v>
      </c>
      <c r="AG18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8" s="6">
        <f ca="1">YEAR(TODAY())-B1808</f>
        <v>58</v>
      </c>
      <c r="AI18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8" t="s">
        <v>30</v>
      </c>
    </row>
    <row r="1809" spans="1:36" x14ac:dyDescent="0.3">
      <c r="A1809">
        <v>9167</v>
      </c>
      <c r="B1809">
        <v>1956</v>
      </c>
      <c r="C1809" t="s">
        <v>28</v>
      </c>
      <c r="D1809" t="s">
        <v>33</v>
      </c>
      <c r="E1809">
        <v>67131</v>
      </c>
      <c r="F1809">
        <v>0</v>
      </c>
      <c r="G1809">
        <v>1</v>
      </c>
      <c r="H1809" s="2" t="str">
        <f ca="1">TEXT(Table1_1[[#This Row],[Dt_Customer]],"yyyy-mm-dd")</f>
        <v>2013-03-26</v>
      </c>
      <c r="I1809">
        <v>72</v>
      </c>
      <c r="J1809">
        <v>465</v>
      </c>
      <c r="K1809">
        <v>71</v>
      </c>
      <c r="L1809">
        <v>250</v>
      </c>
      <c r="M1809">
        <v>93</v>
      </c>
      <c r="N1809">
        <v>35</v>
      </c>
      <c r="O1809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f>Table1_1[[#This Row],[MntWines]]+Table1_1[[#This Row],[MntFruits]]+Table1_1[[#This Row],[MntMeatProducts]]+Table1_1[[#This Row],[MntFishProducts]]+Table1_1[[#This Row],[MntSweetProducts]]+Table1_1[[#This Row],[MntGoldProds]]</f>
        <v>976</v>
      </c>
      <c r="AC1809">
        <f>Table1_1[[#This Row],[NumWebPurchases]]+Table1_1[[#This Row],[NumCatalogPurchases]]+Table1_1[[#This Row],[NumStorePurchases]]</f>
        <v>23</v>
      </c>
      <c r="AD1809">
        <f>ROUND(IF(Table1_1[[#This Row],[Total_Purchases]]=0,0,(Table1_1[[#This Row],[Total_Spend]]*(Table1_1[[#This Row],[NumWebPurchases]]/Table1_1[[#This Row],[Total_Purchases]]))),2)</f>
        <v>381.91</v>
      </c>
      <c r="AE1809">
        <f>ROUND(IF(Table1_1[[#This Row],[Total_Purchases]]=0,0,(Table1_1[[#This Row],[Total_Spend]]*(Table1_1[[#This Row],[NumStorePurchases]]/Table1_1[[#This Row],[Total_Purchases]]))),2)</f>
        <v>509.22</v>
      </c>
      <c r="AF1809">
        <f>ROUND(IF(Table1_1[[#This Row],[Total_Purchases]]=0,0,(Table1_1[[#This Row],[Total_Spend]]*(Table1_1[[#This Row],[NumCatalogPurchases]]/Table1_1[[#This Row],[Total_Purchases]]))),2)</f>
        <v>84.87</v>
      </c>
      <c r="AG18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09" s="6">
        <f ca="1">YEAR(TODAY())-B1809</f>
        <v>70</v>
      </c>
      <c r="AI18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09" t="s">
        <v>30</v>
      </c>
    </row>
    <row r="1810" spans="1:36" x14ac:dyDescent="0.3">
      <c r="A1810">
        <v>9185</v>
      </c>
      <c r="B1810">
        <v>1966</v>
      </c>
      <c r="C1810" t="s">
        <v>37</v>
      </c>
      <c r="D1810" t="s">
        <v>31</v>
      </c>
      <c r="E1810">
        <v>69759</v>
      </c>
      <c r="F1810">
        <v>0</v>
      </c>
      <c r="G1810">
        <v>0</v>
      </c>
      <c r="H1810" s="2" t="str">
        <f ca="1">TEXT(Table1_1[[#This Row],[Dt_Customer]],"yyyy-mm-dd")</f>
        <v>2013-10-28</v>
      </c>
      <c r="I1810">
        <v>38</v>
      </c>
      <c r="J1810">
        <v>452</v>
      </c>
      <c r="K1810">
        <v>20</v>
      </c>
      <c r="L1810">
        <v>514</v>
      </c>
      <c r="M1810">
        <v>13</v>
      </c>
      <c r="N1810">
        <v>30</v>
      </c>
      <c r="O1810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f>Table1_1[[#This Row],[MntWines]]+Table1_1[[#This Row],[MntFruits]]+Table1_1[[#This Row],[MntMeatProducts]]+Table1_1[[#This Row],[MntFishProducts]]+Table1_1[[#This Row],[MntSweetProducts]]+Table1_1[[#This Row],[MntGoldProds]]</f>
        <v>1029</v>
      </c>
      <c r="AC1810">
        <f>Table1_1[[#This Row],[NumWebPurchases]]+Table1_1[[#This Row],[NumCatalogPurchases]]+Table1_1[[#This Row],[NumStorePurchases]]</f>
        <v>15</v>
      </c>
      <c r="AD1810">
        <f>ROUND(IF(Table1_1[[#This Row],[Total_Purchases]]=0,0,(Table1_1[[#This Row],[Total_Spend]]*(Table1_1[[#This Row],[NumWebPurchases]]/Table1_1[[#This Row],[Total_Purchases]]))),2)</f>
        <v>274.39999999999998</v>
      </c>
      <c r="AE1810">
        <f>ROUND(IF(Table1_1[[#This Row],[Total_Purchases]]=0,0,(Table1_1[[#This Row],[Total_Spend]]*(Table1_1[[#This Row],[NumStorePurchases]]/Table1_1[[#This Row],[Total_Purchases]]))),2)</f>
        <v>343</v>
      </c>
      <c r="AF1810">
        <f>ROUND(IF(Table1_1[[#This Row],[Total_Purchases]]=0,0,(Table1_1[[#This Row],[Total_Spend]]*(Table1_1[[#This Row],[NumCatalogPurchases]]/Table1_1[[#This Row],[Total_Purchases]]))),2)</f>
        <v>411.6</v>
      </c>
      <c r="AG18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10" s="6">
        <f ca="1">YEAR(TODAY())-B1810</f>
        <v>60</v>
      </c>
      <c r="AI18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0" t="s">
        <v>30</v>
      </c>
    </row>
    <row r="1811" spans="1:36" x14ac:dyDescent="0.3">
      <c r="A1811">
        <v>9197</v>
      </c>
      <c r="B1811">
        <v>1953</v>
      </c>
      <c r="C1811" t="s">
        <v>28</v>
      </c>
      <c r="D1811" t="s">
        <v>33</v>
      </c>
      <c r="E1811">
        <v>39722</v>
      </c>
      <c r="F1811">
        <v>0</v>
      </c>
      <c r="G1811">
        <v>1</v>
      </c>
      <c r="H1811" s="2" t="str">
        <f ca="1">TEXT(Table1_1[[#This Row],[Dt_Customer]],"yyyy-mm-dd")</f>
        <v>2014-02-24</v>
      </c>
      <c r="I1811">
        <v>92</v>
      </c>
      <c r="J1811">
        <v>32</v>
      </c>
      <c r="K1811">
        <v>0</v>
      </c>
      <c r="L1811">
        <v>5</v>
      </c>
      <c r="M1811">
        <v>2</v>
      </c>
      <c r="N1811">
        <v>0</v>
      </c>
      <c r="O1811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f>Table1_1[[#This Row],[MntWines]]+Table1_1[[#This Row],[MntFruits]]+Table1_1[[#This Row],[MntMeatProducts]]+Table1_1[[#This Row],[MntFishProducts]]+Table1_1[[#This Row],[MntSweetProducts]]+Table1_1[[#This Row],[MntGoldProds]]</f>
        <v>47</v>
      </c>
      <c r="AC1811">
        <f>Table1_1[[#This Row],[NumWebPurchases]]+Table1_1[[#This Row],[NumCatalogPurchases]]+Table1_1[[#This Row],[NumStorePurchases]]</f>
        <v>5</v>
      </c>
      <c r="AD1811">
        <f>ROUND(IF(Table1_1[[#This Row],[Total_Purchases]]=0,0,(Table1_1[[#This Row],[Total_Spend]]*(Table1_1[[#This Row],[NumWebPurchases]]/Table1_1[[#This Row],[Total_Purchases]]))),2)</f>
        <v>18.8</v>
      </c>
      <c r="AE1811">
        <f>ROUND(IF(Table1_1[[#This Row],[Total_Purchases]]=0,0,(Table1_1[[#This Row],[Total_Spend]]*(Table1_1[[#This Row],[NumStorePurchases]]/Table1_1[[#This Row],[Total_Purchases]]))),2)</f>
        <v>28.2</v>
      </c>
      <c r="AF1811">
        <f>ROUND(IF(Table1_1[[#This Row],[Total_Purchases]]=0,0,(Table1_1[[#This Row],[Total_Spend]]*(Table1_1[[#This Row],[NumCatalogPurchases]]/Table1_1[[#This Row],[Total_Purchases]]))),2)</f>
        <v>0</v>
      </c>
      <c r="AG18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11" s="6">
        <f ca="1">YEAR(TODAY())-B1811</f>
        <v>73</v>
      </c>
      <c r="AI18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11" t="s">
        <v>30</v>
      </c>
    </row>
    <row r="1812" spans="1:36" x14ac:dyDescent="0.3">
      <c r="A1812">
        <v>9204</v>
      </c>
      <c r="B1812">
        <v>1970</v>
      </c>
      <c r="C1812" t="s">
        <v>28</v>
      </c>
      <c r="D1812" t="s">
        <v>42</v>
      </c>
      <c r="E1812">
        <v>66731</v>
      </c>
      <c r="F1812">
        <v>0</v>
      </c>
      <c r="G1812">
        <v>1</v>
      </c>
      <c r="H1812" s="2" t="str">
        <f ca="1">TEXT(Table1_1[[#This Row],[Dt_Customer]],"yyyy-mm-dd")</f>
        <v>2012-09-12</v>
      </c>
      <c r="I1812">
        <v>33</v>
      </c>
      <c r="J1812">
        <v>371</v>
      </c>
      <c r="K1812">
        <v>159</v>
      </c>
      <c r="L1812">
        <v>194</v>
      </c>
      <c r="M1812">
        <v>58</v>
      </c>
      <c r="N1812">
        <v>106</v>
      </c>
      <c r="O181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f>Table1_1[[#This Row],[MntWines]]+Table1_1[[#This Row],[MntFruits]]+Table1_1[[#This Row],[MntMeatProducts]]+Table1_1[[#This Row],[MntFishProducts]]+Table1_1[[#This Row],[MntSweetProducts]]+Table1_1[[#This Row],[MntGoldProds]]</f>
        <v>1029</v>
      </c>
      <c r="AC1812">
        <f>Table1_1[[#This Row],[NumWebPurchases]]+Table1_1[[#This Row],[NumCatalogPurchases]]+Table1_1[[#This Row],[NumStorePurchases]]</f>
        <v>13</v>
      </c>
      <c r="AD1812">
        <f>ROUND(IF(Table1_1[[#This Row],[Total_Purchases]]=0,0,(Table1_1[[#This Row],[Total_Spend]]*(Table1_1[[#This Row],[NumWebPurchases]]/Table1_1[[#This Row],[Total_Purchases]]))),2)</f>
        <v>316.62</v>
      </c>
      <c r="AE1812">
        <f>ROUND(IF(Table1_1[[#This Row],[Total_Purchases]]=0,0,(Table1_1[[#This Row],[Total_Spend]]*(Table1_1[[#This Row],[NumStorePurchases]]/Table1_1[[#This Row],[Total_Purchases]]))),2)</f>
        <v>474.92</v>
      </c>
      <c r="AF1812">
        <f>ROUND(IF(Table1_1[[#This Row],[Total_Purchases]]=0,0,(Table1_1[[#This Row],[Total_Spend]]*(Table1_1[[#This Row],[NumCatalogPurchases]]/Table1_1[[#This Row],[Total_Purchases]]))),2)</f>
        <v>237.46</v>
      </c>
      <c r="AG18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12" s="6">
        <f ca="1">YEAR(TODAY())-B1812</f>
        <v>56</v>
      </c>
      <c r="AI18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2" t="s">
        <v>30</v>
      </c>
    </row>
    <row r="1813" spans="1:36" x14ac:dyDescent="0.3">
      <c r="A1813">
        <v>9206</v>
      </c>
      <c r="B1813">
        <v>1968</v>
      </c>
      <c r="C1813" t="s">
        <v>28</v>
      </c>
      <c r="D1813" t="s">
        <v>35</v>
      </c>
      <c r="E1813">
        <v>77382</v>
      </c>
      <c r="F1813">
        <v>0</v>
      </c>
      <c r="G1813">
        <v>1</v>
      </c>
      <c r="H1813" s="2" t="str">
        <f ca="1">TEXT(Table1_1[[#This Row],[Dt_Customer]],"yyyy-mm-dd")</f>
        <v>2014-01-07</v>
      </c>
      <c r="I1813">
        <v>36</v>
      </c>
      <c r="J1813">
        <v>491</v>
      </c>
      <c r="K1813">
        <v>48</v>
      </c>
      <c r="L1813">
        <v>231</v>
      </c>
      <c r="M1813">
        <v>112</v>
      </c>
      <c r="N1813">
        <v>105</v>
      </c>
      <c r="O1813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f>Table1_1[[#This Row],[MntWines]]+Table1_1[[#This Row],[MntFruits]]+Table1_1[[#This Row],[MntMeatProducts]]+Table1_1[[#This Row],[MntFishProducts]]+Table1_1[[#This Row],[MntSweetProducts]]+Table1_1[[#This Row],[MntGoldProds]]</f>
        <v>1121</v>
      </c>
      <c r="AC1813">
        <f>Table1_1[[#This Row],[NumWebPurchases]]+Table1_1[[#This Row],[NumCatalogPurchases]]+Table1_1[[#This Row],[NumStorePurchases]]</f>
        <v>24</v>
      </c>
      <c r="AD1813">
        <f>ROUND(IF(Table1_1[[#This Row],[Total_Purchases]]=0,0,(Table1_1[[#This Row],[Total_Spend]]*(Table1_1[[#This Row],[NumWebPurchases]]/Table1_1[[#This Row],[Total_Purchases]]))),2)</f>
        <v>233.54</v>
      </c>
      <c r="AE1813">
        <f>ROUND(IF(Table1_1[[#This Row],[Total_Purchases]]=0,0,(Table1_1[[#This Row],[Total_Spend]]*(Table1_1[[#This Row],[NumStorePurchases]]/Table1_1[[#This Row],[Total_Purchases]]))),2)</f>
        <v>560.5</v>
      </c>
      <c r="AF1813">
        <f>ROUND(IF(Table1_1[[#This Row],[Total_Purchases]]=0,0,(Table1_1[[#This Row],[Total_Spend]]*(Table1_1[[#This Row],[NumCatalogPurchases]]/Table1_1[[#This Row],[Total_Purchases]]))),2)</f>
        <v>326.95999999999998</v>
      </c>
      <c r="AG18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13" s="6">
        <f ca="1">YEAR(TODAY())-B1813</f>
        <v>58</v>
      </c>
      <c r="AI18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3" t="s">
        <v>30</v>
      </c>
    </row>
    <row r="1814" spans="1:36" x14ac:dyDescent="0.3">
      <c r="A1814">
        <v>9209</v>
      </c>
      <c r="B1814">
        <v>1971</v>
      </c>
      <c r="C1814" t="s">
        <v>41</v>
      </c>
      <c r="D1814" t="s">
        <v>35</v>
      </c>
      <c r="E1814">
        <v>80573</v>
      </c>
      <c r="F1814">
        <v>0</v>
      </c>
      <c r="G1814">
        <v>0</v>
      </c>
      <c r="H1814" s="2" t="str">
        <f ca="1">TEXT(Table1_1[[#This Row],[Dt_Customer]],"yyyy-mm-dd")</f>
        <v>2012-10-14</v>
      </c>
      <c r="I1814">
        <v>85</v>
      </c>
      <c r="J1814">
        <v>829</v>
      </c>
      <c r="K1814">
        <v>138</v>
      </c>
      <c r="L1814">
        <v>430</v>
      </c>
      <c r="M1814">
        <v>60</v>
      </c>
      <c r="N1814">
        <v>92</v>
      </c>
      <c r="O1814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f>Table1_1[[#This Row],[MntWines]]+Table1_1[[#This Row],[MntFruits]]+Table1_1[[#This Row],[MntMeatProducts]]+Table1_1[[#This Row],[MntFishProducts]]+Table1_1[[#This Row],[MntSweetProducts]]+Table1_1[[#This Row],[MntGoldProds]]</f>
        <v>1564</v>
      </c>
      <c r="AC1814">
        <f>Table1_1[[#This Row],[NumWebPurchases]]+Table1_1[[#This Row],[NumCatalogPurchases]]+Table1_1[[#This Row],[NumStorePurchases]]</f>
        <v>23</v>
      </c>
      <c r="AD1814">
        <f>ROUND(IF(Table1_1[[#This Row],[Total_Purchases]]=0,0,(Table1_1[[#This Row],[Total_Spend]]*(Table1_1[[#This Row],[NumWebPurchases]]/Table1_1[[#This Row],[Total_Purchases]]))),2)</f>
        <v>272</v>
      </c>
      <c r="AE1814">
        <f>ROUND(IF(Table1_1[[#This Row],[Total_Purchases]]=0,0,(Table1_1[[#This Row],[Total_Spend]]*(Table1_1[[#This Row],[NumStorePurchases]]/Table1_1[[#This Row],[Total_Purchases]]))),2)</f>
        <v>884</v>
      </c>
      <c r="AF1814">
        <f>ROUND(IF(Table1_1[[#This Row],[Total_Purchases]]=0,0,(Table1_1[[#This Row],[Total_Spend]]*(Table1_1[[#This Row],[NumCatalogPurchases]]/Table1_1[[#This Row],[Total_Purchases]]))),2)</f>
        <v>408</v>
      </c>
      <c r="AG18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14" s="6">
        <f ca="1">YEAR(TODAY())-B1814</f>
        <v>55</v>
      </c>
      <c r="AI18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4" t="s">
        <v>43</v>
      </c>
    </row>
    <row r="1815" spans="1:36" x14ac:dyDescent="0.3">
      <c r="A1815">
        <v>9212</v>
      </c>
      <c r="B1815">
        <v>1962</v>
      </c>
      <c r="C1815" t="s">
        <v>41</v>
      </c>
      <c r="D1815" t="s">
        <v>33</v>
      </c>
      <c r="E1815">
        <v>72828</v>
      </c>
      <c r="F1815">
        <v>0</v>
      </c>
      <c r="G1815">
        <v>1</v>
      </c>
      <c r="H1815" s="2" t="str">
        <f ca="1">TEXT(Table1_1[[#This Row],[Dt_Customer]],"yyyy-mm-dd")</f>
        <v>2013-02-14</v>
      </c>
      <c r="I1815">
        <v>17</v>
      </c>
      <c r="J1815">
        <v>1205</v>
      </c>
      <c r="K1815">
        <v>0</v>
      </c>
      <c r="L1815">
        <v>235</v>
      </c>
      <c r="M1815">
        <v>19</v>
      </c>
      <c r="N1815">
        <v>14</v>
      </c>
      <c r="O1815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f>Table1_1[[#This Row],[MntWines]]+Table1_1[[#This Row],[MntFruits]]+Table1_1[[#This Row],[MntMeatProducts]]+Table1_1[[#This Row],[MntFishProducts]]+Table1_1[[#This Row],[MntSweetProducts]]+Table1_1[[#This Row],[MntGoldProds]]</f>
        <v>1678</v>
      </c>
      <c r="AC1815">
        <f>Table1_1[[#This Row],[NumWebPurchases]]+Table1_1[[#This Row],[NumCatalogPurchases]]+Table1_1[[#This Row],[NumStorePurchases]]</f>
        <v>22</v>
      </c>
      <c r="AD1815">
        <f>ROUND(IF(Table1_1[[#This Row],[Total_Purchases]]=0,0,(Table1_1[[#This Row],[Total_Spend]]*(Table1_1[[#This Row],[NumWebPurchases]]/Table1_1[[#This Row],[Total_Purchases]]))),2)</f>
        <v>457.64</v>
      </c>
      <c r="AE1815">
        <f>ROUND(IF(Table1_1[[#This Row],[Total_Purchases]]=0,0,(Table1_1[[#This Row],[Total_Spend]]*(Table1_1[[#This Row],[NumStorePurchases]]/Table1_1[[#This Row],[Total_Purchases]]))),2)</f>
        <v>991.55</v>
      </c>
      <c r="AF1815">
        <f>ROUND(IF(Table1_1[[#This Row],[Total_Purchases]]=0,0,(Table1_1[[#This Row],[Total_Spend]]*(Table1_1[[#This Row],[NumCatalogPurchases]]/Table1_1[[#This Row],[Total_Purchases]]))),2)</f>
        <v>228.82</v>
      </c>
      <c r="AG18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15" s="6">
        <f ca="1">YEAR(TODAY())-B1815</f>
        <v>64</v>
      </c>
      <c r="AI18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5" t="s">
        <v>30</v>
      </c>
    </row>
    <row r="1816" spans="1:36" x14ac:dyDescent="0.3">
      <c r="A1816">
        <v>9213</v>
      </c>
      <c r="B1816">
        <v>1970</v>
      </c>
      <c r="C1816" t="s">
        <v>28</v>
      </c>
      <c r="D1816" t="s">
        <v>42</v>
      </c>
      <c r="E1816">
        <v>31880</v>
      </c>
      <c r="F1816">
        <v>1</v>
      </c>
      <c r="G1816">
        <v>0</v>
      </c>
      <c r="H1816" s="2" t="str">
        <f ca="1">TEXT(Table1_1[[#This Row],[Dt_Customer]],"yyyy-mm-dd")</f>
        <v>2012-10-31</v>
      </c>
      <c r="I1816">
        <v>13</v>
      </c>
      <c r="J1816">
        <v>4</v>
      </c>
      <c r="K1816">
        <v>1</v>
      </c>
      <c r="L1816">
        <v>5</v>
      </c>
      <c r="M1816">
        <v>2</v>
      </c>
      <c r="N1816">
        <v>0</v>
      </c>
      <c r="O1816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816">
        <f>Table1_1[[#This Row],[NumWebPurchases]]+Table1_1[[#This Row],[NumCatalogPurchases]]+Table1_1[[#This Row],[NumStorePurchases]]</f>
        <v>3</v>
      </c>
      <c r="AD1816">
        <f>ROUND(IF(Table1_1[[#This Row],[Total_Purchases]]=0,0,(Table1_1[[#This Row],[Total_Spend]]*(Table1_1[[#This Row],[NumWebPurchases]]/Table1_1[[#This Row],[Total_Purchases]]))),2)</f>
        <v>5</v>
      </c>
      <c r="AE1816">
        <f>ROUND(IF(Table1_1[[#This Row],[Total_Purchases]]=0,0,(Table1_1[[#This Row],[Total_Spend]]*(Table1_1[[#This Row],[NumStorePurchases]]/Table1_1[[#This Row],[Total_Purchases]]))),2)</f>
        <v>10</v>
      </c>
      <c r="AF1816">
        <f>ROUND(IF(Table1_1[[#This Row],[Total_Purchases]]=0,0,(Table1_1[[#This Row],[Total_Spend]]*(Table1_1[[#This Row],[NumCatalogPurchases]]/Table1_1[[#This Row],[Total_Purchases]]))),2)</f>
        <v>0</v>
      </c>
      <c r="AG181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16" s="6">
        <f ca="1">YEAR(TODAY())-B1816</f>
        <v>56</v>
      </c>
      <c r="AI18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6" t="s">
        <v>30</v>
      </c>
    </row>
    <row r="1817" spans="1:36" x14ac:dyDescent="0.3">
      <c r="A1817">
        <v>9214</v>
      </c>
      <c r="B1817">
        <v>1991</v>
      </c>
      <c r="C1817" t="s">
        <v>28</v>
      </c>
      <c r="D1817" t="s">
        <v>33</v>
      </c>
      <c r="E1817">
        <v>42691</v>
      </c>
      <c r="F1817">
        <v>0</v>
      </c>
      <c r="G1817">
        <v>0</v>
      </c>
      <c r="H1817" s="2" t="str">
        <f ca="1">TEXT(Table1_1[[#This Row],[Dt_Customer]],"yyyy-mm-dd")</f>
        <v>2013-08-16</v>
      </c>
      <c r="I1817">
        <v>48</v>
      </c>
      <c r="J1817">
        <v>179</v>
      </c>
      <c r="K1817">
        <v>2</v>
      </c>
      <c r="L1817">
        <v>64</v>
      </c>
      <c r="M1817">
        <v>38</v>
      </c>
      <c r="N1817">
        <v>17</v>
      </c>
      <c r="O1817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f>Table1_1[[#This Row],[MntWines]]+Table1_1[[#This Row],[MntFruits]]+Table1_1[[#This Row],[MntMeatProducts]]+Table1_1[[#This Row],[MntFishProducts]]+Table1_1[[#This Row],[MntSweetProducts]]+Table1_1[[#This Row],[MntGoldProds]]</f>
        <v>358</v>
      </c>
      <c r="AC1817">
        <f>Table1_1[[#This Row],[NumWebPurchases]]+Table1_1[[#This Row],[NumCatalogPurchases]]+Table1_1[[#This Row],[NumStorePurchases]]</f>
        <v>12</v>
      </c>
      <c r="AD1817">
        <f>ROUND(IF(Table1_1[[#This Row],[Total_Purchases]]=0,0,(Table1_1[[#This Row],[Total_Spend]]*(Table1_1[[#This Row],[NumWebPurchases]]/Table1_1[[#This Row],[Total_Purchases]]))),2)</f>
        <v>149.16999999999999</v>
      </c>
      <c r="AE1817">
        <f>ROUND(IF(Table1_1[[#This Row],[Total_Purchases]]=0,0,(Table1_1[[#This Row],[Total_Spend]]*(Table1_1[[#This Row],[NumStorePurchases]]/Table1_1[[#This Row],[Total_Purchases]]))),2)</f>
        <v>179</v>
      </c>
      <c r="AF1817">
        <f>ROUND(IF(Table1_1[[#This Row],[Total_Purchases]]=0,0,(Table1_1[[#This Row],[Total_Spend]]*(Table1_1[[#This Row],[NumCatalogPurchases]]/Table1_1[[#This Row],[Total_Purchases]]))),2)</f>
        <v>29.83</v>
      </c>
      <c r="AG18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17" s="6">
        <f ca="1">YEAR(TODAY())-B1817</f>
        <v>35</v>
      </c>
      <c r="AI18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17" t="s">
        <v>30</v>
      </c>
    </row>
    <row r="1818" spans="1:36" x14ac:dyDescent="0.3">
      <c r="A1818">
        <v>9215</v>
      </c>
      <c r="B1818">
        <v>1980</v>
      </c>
      <c r="C1818" t="s">
        <v>37</v>
      </c>
      <c r="D1818" t="s">
        <v>33</v>
      </c>
      <c r="E1818">
        <v>43974</v>
      </c>
      <c r="F1818">
        <v>1</v>
      </c>
      <c r="G1818">
        <v>0</v>
      </c>
      <c r="H1818" s="2" t="str">
        <f ca="1">TEXT(Table1_1[[#This Row],[Dt_Customer]],"yyyy-mm-dd")</f>
        <v>2012-12-12</v>
      </c>
      <c r="I1818">
        <v>19</v>
      </c>
      <c r="J1818">
        <v>378</v>
      </c>
      <c r="K1818">
        <v>0</v>
      </c>
      <c r="L1818">
        <v>101</v>
      </c>
      <c r="M1818">
        <v>0</v>
      </c>
      <c r="N1818">
        <v>0</v>
      </c>
      <c r="O1818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f>Table1_1[[#This Row],[MntWines]]+Table1_1[[#This Row],[MntFruits]]+Table1_1[[#This Row],[MntMeatProducts]]+Table1_1[[#This Row],[MntFishProducts]]+Table1_1[[#This Row],[MntSweetProducts]]+Table1_1[[#This Row],[MntGoldProds]]</f>
        <v>551</v>
      </c>
      <c r="AC1818">
        <f>Table1_1[[#This Row],[NumWebPurchases]]+Table1_1[[#This Row],[NumCatalogPurchases]]+Table1_1[[#This Row],[NumStorePurchases]]</f>
        <v>16</v>
      </c>
      <c r="AD1818">
        <f>ROUND(IF(Table1_1[[#This Row],[Total_Purchases]]=0,0,(Table1_1[[#This Row],[Total_Spend]]*(Table1_1[[#This Row],[NumWebPurchases]]/Table1_1[[#This Row],[Total_Purchases]]))),2)</f>
        <v>206.63</v>
      </c>
      <c r="AE1818">
        <f>ROUND(IF(Table1_1[[#This Row],[Total_Purchases]]=0,0,(Table1_1[[#This Row],[Total_Spend]]*(Table1_1[[#This Row],[NumStorePurchases]]/Table1_1[[#This Row],[Total_Purchases]]))),2)</f>
        <v>206.63</v>
      </c>
      <c r="AF1818">
        <f>ROUND(IF(Table1_1[[#This Row],[Total_Purchases]]=0,0,(Table1_1[[#This Row],[Total_Spend]]*(Table1_1[[#This Row],[NumCatalogPurchases]]/Table1_1[[#This Row],[Total_Purchases]]))),2)</f>
        <v>137.75</v>
      </c>
      <c r="AG18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18" s="6">
        <f ca="1">YEAR(TODAY())-B1818</f>
        <v>46</v>
      </c>
      <c r="AI18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18" t="s">
        <v>32</v>
      </c>
    </row>
    <row r="1819" spans="1:36" x14ac:dyDescent="0.3">
      <c r="A1819">
        <v>9216</v>
      </c>
      <c r="B1819">
        <v>1971</v>
      </c>
      <c r="C1819" t="s">
        <v>28</v>
      </c>
      <c r="D1819" t="s">
        <v>33</v>
      </c>
      <c r="E1819">
        <v>35788</v>
      </c>
      <c r="F1819">
        <v>1</v>
      </c>
      <c r="G1819">
        <v>1</v>
      </c>
      <c r="H1819" s="2" t="str">
        <f ca="1">TEXT(Table1_1[[#This Row],[Dt_Customer]],"yyyy-mm-dd")</f>
        <v>2014-01-23</v>
      </c>
      <c r="I1819">
        <v>34</v>
      </c>
      <c r="J1819">
        <v>23</v>
      </c>
      <c r="K1819">
        <v>2</v>
      </c>
      <c r="L1819">
        <v>11</v>
      </c>
      <c r="M1819">
        <v>3</v>
      </c>
      <c r="N1819">
        <v>1</v>
      </c>
      <c r="O1819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1819">
        <f>Table1_1[[#This Row],[NumWebPurchases]]+Table1_1[[#This Row],[NumCatalogPurchases]]+Table1_1[[#This Row],[NumStorePurchases]]</f>
        <v>5</v>
      </c>
      <c r="AD1819">
        <f>ROUND(IF(Table1_1[[#This Row],[Total_Purchases]]=0,0,(Table1_1[[#This Row],[Total_Spend]]*(Table1_1[[#This Row],[NumWebPurchases]]/Table1_1[[#This Row],[Total_Purchases]]))),2)</f>
        <v>17.600000000000001</v>
      </c>
      <c r="AE1819">
        <f>ROUND(IF(Table1_1[[#This Row],[Total_Purchases]]=0,0,(Table1_1[[#This Row],[Total_Spend]]*(Table1_1[[#This Row],[NumStorePurchases]]/Table1_1[[#This Row],[Total_Purchases]]))),2)</f>
        <v>26.4</v>
      </c>
      <c r="AF1819">
        <f>ROUND(IF(Table1_1[[#This Row],[Total_Purchases]]=0,0,(Table1_1[[#This Row],[Total_Spend]]*(Table1_1[[#This Row],[NumCatalogPurchases]]/Table1_1[[#This Row],[Total_Purchases]]))),2)</f>
        <v>0</v>
      </c>
      <c r="AG18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19" s="6">
        <f ca="1">YEAR(TODAY())-B1819</f>
        <v>55</v>
      </c>
      <c r="AI18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19" t="s">
        <v>32</v>
      </c>
    </row>
    <row r="1820" spans="1:36" x14ac:dyDescent="0.3">
      <c r="A1820">
        <v>9220</v>
      </c>
      <c r="B1820">
        <v>1971</v>
      </c>
      <c r="C1820" t="s">
        <v>28</v>
      </c>
      <c r="D1820" t="s">
        <v>31</v>
      </c>
      <c r="E1820">
        <v>91700</v>
      </c>
      <c r="F1820">
        <v>0</v>
      </c>
      <c r="G1820">
        <v>0</v>
      </c>
      <c r="H1820" s="2" t="str">
        <f ca="1">TEXT(Table1_1[[#This Row],[Dt_Customer]],"yyyy-mm-dd")</f>
        <v>2013-01-17</v>
      </c>
      <c r="I1820">
        <v>58</v>
      </c>
      <c r="J1820">
        <v>576</v>
      </c>
      <c r="K1820">
        <v>172</v>
      </c>
      <c r="L1820">
        <v>961</v>
      </c>
      <c r="M1820">
        <v>125</v>
      </c>
      <c r="N1820">
        <v>115</v>
      </c>
      <c r="O1820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f>Table1_1[[#This Row],[MntWines]]+Table1_1[[#This Row],[MntFruits]]+Table1_1[[#This Row],[MntMeatProducts]]+Table1_1[[#This Row],[MntFishProducts]]+Table1_1[[#This Row],[MntSweetProducts]]+Table1_1[[#This Row],[MntGoldProds]]</f>
        <v>1968</v>
      </c>
      <c r="AC1820">
        <f>Table1_1[[#This Row],[NumWebPurchases]]+Table1_1[[#This Row],[NumCatalogPurchases]]+Table1_1[[#This Row],[NumStorePurchases]]</f>
        <v>19</v>
      </c>
      <c r="AD1820">
        <f>ROUND(IF(Table1_1[[#This Row],[Total_Purchases]]=0,0,(Table1_1[[#This Row],[Total_Spend]]*(Table1_1[[#This Row],[NumWebPurchases]]/Table1_1[[#This Row],[Total_Purchases]]))),2)</f>
        <v>828.63</v>
      </c>
      <c r="AE1820">
        <f>ROUND(IF(Table1_1[[#This Row],[Total_Purchases]]=0,0,(Table1_1[[#This Row],[Total_Spend]]*(Table1_1[[#This Row],[NumStorePurchases]]/Table1_1[[#This Row],[Total_Purchases]]))),2)</f>
        <v>517.89</v>
      </c>
      <c r="AF1820">
        <f>ROUND(IF(Table1_1[[#This Row],[Total_Purchases]]=0,0,(Table1_1[[#This Row],[Total_Spend]]*(Table1_1[[#This Row],[NumCatalogPurchases]]/Table1_1[[#This Row],[Total_Purchases]]))),2)</f>
        <v>621.47</v>
      </c>
      <c r="AG18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0" s="6">
        <f ca="1">YEAR(TODAY())-B1820</f>
        <v>55</v>
      </c>
      <c r="AI18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20" t="s">
        <v>30</v>
      </c>
    </row>
    <row r="1821" spans="1:36" x14ac:dyDescent="0.3">
      <c r="A1821">
        <v>9224</v>
      </c>
      <c r="B1821">
        <v>1972</v>
      </c>
      <c r="C1821" t="s">
        <v>37</v>
      </c>
      <c r="D1821" t="s">
        <v>31</v>
      </c>
      <c r="E1821">
        <v>55260</v>
      </c>
      <c r="F1821">
        <v>0</v>
      </c>
      <c r="G1821">
        <v>1</v>
      </c>
      <c r="H1821" s="2" t="str">
        <f ca="1">TEXT(Table1_1[[#This Row],[Dt_Customer]],"yyyy-mm-dd")</f>
        <v>2012-12-12</v>
      </c>
      <c r="I1821">
        <v>81</v>
      </c>
      <c r="J1821">
        <v>825</v>
      </c>
      <c r="K1821">
        <v>8</v>
      </c>
      <c r="L1821">
        <v>53</v>
      </c>
      <c r="M1821">
        <v>11</v>
      </c>
      <c r="N1821">
        <v>0</v>
      </c>
      <c r="O1821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f>Table1_1[[#This Row],[MntWines]]+Table1_1[[#This Row],[MntFruits]]+Table1_1[[#This Row],[MntMeatProducts]]+Table1_1[[#This Row],[MntFishProducts]]+Table1_1[[#This Row],[MntSweetProducts]]+Table1_1[[#This Row],[MntGoldProds]]</f>
        <v>1139</v>
      </c>
      <c r="AC1821">
        <f>Table1_1[[#This Row],[NumWebPurchases]]+Table1_1[[#This Row],[NumCatalogPurchases]]+Table1_1[[#This Row],[NumStorePurchases]]</f>
        <v>23</v>
      </c>
      <c r="AD1821">
        <f>ROUND(IF(Table1_1[[#This Row],[Total_Purchases]]=0,0,(Table1_1[[#This Row],[Total_Spend]]*(Table1_1[[#This Row],[NumWebPurchases]]/Table1_1[[#This Row],[Total_Purchases]]))),2)</f>
        <v>396.17</v>
      </c>
      <c r="AE1821">
        <f>ROUND(IF(Table1_1[[#This Row],[Total_Purchases]]=0,0,(Table1_1[[#This Row],[Total_Spend]]*(Table1_1[[#This Row],[NumStorePurchases]]/Table1_1[[#This Row],[Total_Purchases]]))),2)</f>
        <v>247.61</v>
      </c>
      <c r="AF1821">
        <f>ROUND(IF(Table1_1[[#This Row],[Total_Purchases]]=0,0,(Table1_1[[#This Row],[Total_Spend]]*(Table1_1[[#This Row],[NumCatalogPurchases]]/Table1_1[[#This Row],[Total_Purchases]]))),2)</f>
        <v>495.22</v>
      </c>
      <c r="AG18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1" s="6">
        <f ca="1">YEAR(TODAY())-B1821</f>
        <v>54</v>
      </c>
      <c r="AI18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21" t="s">
        <v>43</v>
      </c>
    </row>
    <row r="1822" spans="1:36" x14ac:dyDescent="0.3">
      <c r="A1822">
        <v>9235</v>
      </c>
      <c r="B1822">
        <v>1957</v>
      </c>
      <c r="C1822" t="s">
        <v>28</v>
      </c>
      <c r="D1822" t="s">
        <v>31</v>
      </c>
      <c r="E1822">
        <v>51381.5</v>
      </c>
      <c r="F1822">
        <v>1</v>
      </c>
      <c r="G1822">
        <v>1</v>
      </c>
      <c r="H1822" s="2" t="str">
        <f ca="1">TEXT(Table1_1[[#This Row],[Dt_Customer]],"yyyy-mm-dd")</f>
        <v>2014-05-27</v>
      </c>
      <c r="I1822">
        <v>45</v>
      </c>
      <c r="J1822">
        <v>7</v>
      </c>
      <c r="K1822">
        <v>0</v>
      </c>
      <c r="L1822">
        <v>8</v>
      </c>
      <c r="M1822">
        <v>2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1822">
        <f>Table1_1[[#This Row],[NumWebPurchases]]+Table1_1[[#This Row],[NumCatalogPurchases]]+Table1_1[[#This Row],[NumStorePurchases]]</f>
        <v>3</v>
      </c>
      <c r="AD1822">
        <f>ROUND(IF(Table1_1[[#This Row],[Total_Purchases]]=0,0,(Table1_1[[#This Row],[Total_Spend]]*(Table1_1[[#This Row],[NumWebPurchases]]/Table1_1[[#This Row],[Total_Purchases]]))),2)</f>
        <v>6</v>
      </c>
      <c r="AE1822">
        <f>ROUND(IF(Table1_1[[#This Row],[Total_Purchases]]=0,0,(Table1_1[[#This Row],[Total_Spend]]*(Table1_1[[#This Row],[NumStorePurchases]]/Table1_1[[#This Row],[Total_Purchases]]))),2)</f>
        <v>12</v>
      </c>
      <c r="AF1822">
        <f>ROUND(IF(Table1_1[[#This Row],[Total_Purchases]]=0,0,(Table1_1[[#This Row],[Total_Spend]]*(Table1_1[[#This Row],[NumCatalogPurchases]]/Table1_1[[#This Row],[Total_Purchases]]))),2)</f>
        <v>0</v>
      </c>
      <c r="AG18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2" s="6">
        <f ca="1">YEAR(TODAY())-B1822</f>
        <v>69</v>
      </c>
      <c r="AI18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22" t="s">
        <v>39</v>
      </c>
    </row>
    <row r="1823" spans="1:36" x14ac:dyDescent="0.3">
      <c r="A1823">
        <v>9239</v>
      </c>
      <c r="B1823">
        <v>1961</v>
      </c>
      <c r="C1823" t="s">
        <v>41</v>
      </c>
      <c r="D1823" t="s">
        <v>33</v>
      </c>
      <c r="E1823">
        <v>61923</v>
      </c>
      <c r="F1823">
        <v>0</v>
      </c>
      <c r="G1823">
        <v>2</v>
      </c>
      <c r="H1823" s="2" t="str">
        <f ca="1">TEXT(Table1_1[[#This Row],[Dt_Customer]],"yyyy-mm-dd")</f>
        <v>2013-07-26</v>
      </c>
      <c r="I1823">
        <v>94</v>
      </c>
      <c r="J1823">
        <v>92</v>
      </c>
      <c r="K1823">
        <v>4</v>
      </c>
      <c r="L1823">
        <v>18</v>
      </c>
      <c r="M1823">
        <v>3</v>
      </c>
      <c r="N1823">
        <v>3</v>
      </c>
      <c r="O1823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f>Table1_1[[#This Row],[MntWines]]+Table1_1[[#This Row],[MntFruits]]+Table1_1[[#This Row],[MntMeatProducts]]+Table1_1[[#This Row],[MntFishProducts]]+Table1_1[[#This Row],[MntSweetProducts]]+Table1_1[[#This Row],[MntGoldProds]]</f>
        <v>126</v>
      </c>
      <c r="AC1823">
        <f>Table1_1[[#This Row],[NumWebPurchases]]+Table1_1[[#This Row],[NumCatalogPurchases]]+Table1_1[[#This Row],[NumStorePurchases]]</f>
        <v>7</v>
      </c>
      <c r="AD1823">
        <f>ROUND(IF(Table1_1[[#This Row],[Total_Purchases]]=0,0,(Table1_1[[#This Row],[Total_Spend]]*(Table1_1[[#This Row],[NumWebPurchases]]/Table1_1[[#This Row],[Total_Purchases]]))),2)</f>
        <v>36</v>
      </c>
      <c r="AE1823">
        <f>ROUND(IF(Table1_1[[#This Row],[Total_Purchases]]=0,0,(Table1_1[[#This Row],[Total_Spend]]*(Table1_1[[#This Row],[NumStorePurchases]]/Table1_1[[#This Row],[Total_Purchases]]))),2)</f>
        <v>72</v>
      </c>
      <c r="AF1823">
        <f>ROUND(IF(Table1_1[[#This Row],[Total_Purchases]]=0,0,(Table1_1[[#This Row],[Total_Spend]]*(Table1_1[[#This Row],[NumCatalogPurchases]]/Table1_1[[#This Row],[Total_Purchases]]))),2)</f>
        <v>18</v>
      </c>
      <c r="AG18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3" s="6">
        <f ca="1">YEAR(TODAY())-B1823</f>
        <v>65</v>
      </c>
      <c r="AI18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23" t="s">
        <v>34</v>
      </c>
    </row>
    <row r="1824" spans="1:36" x14ac:dyDescent="0.3">
      <c r="A1824">
        <v>9240</v>
      </c>
      <c r="B1824">
        <v>1971</v>
      </c>
      <c r="C1824" t="s">
        <v>37</v>
      </c>
      <c r="D1824" t="s">
        <v>31</v>
      </c>
      <c r="E1824">
        <v>60504</v>
      </c>
      <c r="F1824">
        <v>0</v>
      </c>
      <c r="G1824">
        <v>1</v>
      </c>
      <c r="H1824" s="2" t="str">
        <f ca="1">TEXT(Table1_1[[#This Row],[Dt_Customer]],"yyyy-mm-dd")</f>
        <v>2014-02-07</v>
      </c>
      <c r="I1824">
        <v>73</v>
      </c>
      <c r="J1824">
        <v>458</v>
      </c>
      <c r="K1824">
        <v>0</v>
      </c>
      <c r="L1824">
        <v>24</v>
      </c>
      <c r="M1824">
        <v>6</v>
      </c>
      <c r="N1824">
        <v>4</v>
      </c>
      <c r="O1824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f>Table1_1[[#This Row],[MntWines]]+Table1_1[[#This Row],[MntFruits]]+Table1_1[[#This Row],[MntMeatProducts]]+Table1_1[[#This Row],[MntFishProducts]]+Table1_1[[#This Row],[MntSweetProducts]]+Table1_1[[#This Row],[MntGoldProds]]</f>
        <v>526</v>
      </c>
      <c r="AC1824">
        <f>Table1_1[[#This Row],[NumWebPurchases]]+Table1_1[[#This Row],[NumCatalogPurchases]]+Table1_1[[#This Row],[NumStorePurchases]]</f>
        <v>16</v>
      </c>
      <c r="AD1824">
        <f>ROUND(IF(Table1_1[[#This Row],[Total_Purchases]]=0,0,(Table1_1[[#This Row],[Total_Spend]]*(Table1_1[[#This Row],[NumWebPurchases]]/Table1_1[[#This Row],[Total_Purchases]]))),2)</f>
        <v>197.25</v>
      </c>
      <c r="AE1824">
        <f>ROUND(IF(Table1_1[[#This Row],[Total_Purchases]]=0,0,(Table1_1[[#This Row],[Total_Spend]]*(Table1_1[[#This Row],[NumStorePurchases]]/Table1_1[[#This Row],[Total_Purchases]]))),2)</f>
        <v>263</v>
      </c>
      <c r="AF1824">
        <f>ROUND(IF(Table1_1[[#This Row],[Total_Purchases]]=0,0,(Table1_1[[#This Row],[Total_Spend]]*(Table1_1[[#This Row],[NumCatalogPurchases]]/Table1_1[[#This Row],[Total_Purchases]]))),2)</f>
        <v>65.75</v>
      </c>
      <c r="AG182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4" s="6">
        <f ca="1">YEAR(TODAY())-B1824</f>
        <v>55</v>
      </c>
      <c r="AI18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24" t="s">
        <v>30</v>
      </c>
    </row>
    <row r="1825" spans="1:36" x14ac:dyDescent="0.3">
      <c r="A1825">
        <v>9242</v>
      </c>
      <c r="B1825">
        <v>1990</v>
      </c>
      <c r="C1825" t="s">
        <v>28</v>
      </c>
      <c r="D1825" t="s">
        <v>31</v>
      </c>
      <c r="E1825">
        <v>64509</v>
      </c>
      <c r="F1825">
        <v>0</v>
      </c>
      <c r="G1825">
        <v>0</v>
      </c>
      <c r="H1825" s="2" t="str">
        <f ca="1">TEXT(Table1_1[[#This Row],[Dt_Customer]],"yyyy-mm-dd")</f>
        <v>2013-08-17</v>
      </c>
      <c r="I1825">
        <v>19</v>
      </c>
      <c r="J1825">
        <v>836</v>
      </c>
      <c r="K1825">
        <v>185</v>
      </c>
      <c r="L1825">
        <v>575</v>
      </c>
      <c r="M1825">
        <v>24</v>
      </c>
      <c r="N1825">
        <v>25</v>
      </c>
      <c r="O1825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f>Table1_1[[#This Row],[MntWines]]+Table1_1[[#This Row],[MntFruits]]+Table1_1[[#This Row],[MntMeatProducts]]+Table1_1[[#This Row],[MntFishProducts]]+Table1_1[[#This Row],[MntSweetProducts]]+Table1_1[[#This Row],[MntGoldProds]]</f>
        <v>1722</v>
      </c>
      <c r="AC1825">
        <f>Table1_1[[#This Row],[NumWebPurchases]]+Table1_1[[#This Row],[NumCatalogPurchases]]+Table1_1[[#This Row],[NumStorePurchases]]</f>
        <v>18</v>
      </c>
      <c r="AD1825">
        <f>ROUND(IF(Table1_1[[#This Row],[Total_Purchases]]=0,0,(Table1_1[[#This Row],[Total_Spend]]*(Table1_1[[#This Row],[NumWebPurchases]]/Table1_1[[#This Row],[Total_Purchases]]))),2)</f>
        <v>574</v>
      </c>
      <c r="AE1825">
        <f>ROUND(IF(Table1_1[[#This Row],[Total_Purchases]]=0,0,(Table1_1[[#This Row],[Total_Spend]]*(Table1_1[[#This Row],[NumStorePurchases]]/Table1_1[[#This Row],[Total_Purchases]]))),2)</f>
        <v>861</v>
      </c>
      <c r="AF1825">
        <f>ROUND(IF(Table1_1[[#This Row],[Total_Purchases]]=0,0,(Table1_1[[#This Row],[Total_Spend]]*(Table1_1[[#This Row],[NumCatalogPurchases]]/Table1_1[[#This Row],[Total_Purchases]]))),2)</f>
        <v>287</v>
      </c>
      <c r="AG18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5" s="6">
        <f ca="1">YEAR(TODAY())-B1825</f>
        <v>36</v>
      </c>
      <c r="AI18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25" t="s">
        <v>43</v>
      </c>
    </row>
    <row r="1826" spans="1:36" x14ac:dyDescent="0.3">
      <c r="A1826">
        <v>9246</v>
      </c>
      <c r="B1826">
        <v>1985</v>
      </c>
      <c r="C1826" t="s">
        <v>41</v>
      </c>
      <c r="D1826" t="s">
        <v>35</v>
      </c>
      <c r="E1826">
        <v>40101</v>
      </c>
      <c r="F1826">
        <v>1</v>
      </c>
      <c r="G1826">
        <v>0</v>
      </c>
      <c r="H1826" s="2" t="str">
        <f ca="1">TEXT(Table1_1[[#This Row],[Dt_Customer]],"yyyy-mm-dd")</f>
        <v>2012-10-14</v>
      </c>
      <c r="I1826">
        <v>73</v>
      </c>
      <c r="J1826">
        <v>171</v>
      </c>
      <c r="K1826">
        <v>3</v>
      </c>
      <c r="L1826">
        <v>129</v>
      </c>
      <c r="M1826">
        <v>26</v>
      </c>
      <c r="N1826">
        <v>24</v>
      </c>
      <c r="O1826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f>Table1_1[[#This Row],[MntWines]]+Table1_1[[#This Row],[MntFruits]]+Table1_1[[#This Row],[MntMeatProducts]]+Table1_1[[#This Row],[MntFishProducts]]+Table1_1[[#This Row],[MntSweetProducts]]+Table1_1[[#This Row],[MntGoldProds]]</f>
        <v>415</v>
      </c>
      <c r="AC1826">
        <f>Table1_1[[#This Row],[NumWebPurchases]]+Table1_1[[#This Row],[NumCatalogPurchases]]+Table1_1[[#This Row],[NumStorePurchases]]</f>
        <v>13</v>
      </c>
      <c r="AD1826">
        <f>ROUND(IF(Table1_1[[#This Row],[Total_Purchases]]=0,0,(Table1_1[[#This Row],[Total_Spend]]*(Table1_1[[#This Row],[NumWebPurchases]]/Table1_1[[#This Row],[Total_Purchases]]))),2)</f>
        <v>191.54</v>
      </c>
      <c r="AE1826">
        <f>ROUND(IF(Table1_1[[#This Row],[Total_Purchases]]=0,0,(Table1_1[[#This Row],[Total_Spend]]*(Table1_1[[#This Row],[NumStorePurchases]]/Table1_1[[#This Row],[Total_Purchases]]))),2)</f>
        <v>191.54</v>
      </c>
      <c r="AF1826">
        <f>ROUND(IF(Table1_1[[#This Row],[Total_Purchases]]=0,0,(Table1_1[[#This Row],[Total_Spend]]*(Table1_1[[#This Row],[NumCatalogPurchases]]/Table1_1[[#This Row],[Total_Purchases]]))),2)</f>
        <v>31.92</v>
      </c>
      <c r="AG182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26" s="6">
        <f ca="1">YEAR(TODAY())-B1826</f>
        <v>41</v>
      </c>
      <c r="AI18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26" t="s">
        <v>40</v>
      </c>
    </row>
    <row r="1827" spans="1:36" x14ac:dyDescent="0.3">
      <c r="A1827">
        <v>9256</v>
      </c>
      <c r="B1827">
        <v>1971</v>
      </c>
      <c r="C1827" t="s">
        <v>28</v>
      </c>
      <c r="D1827" t="s">
        <v>31</v>
      </c>
      <c r="E1827">
        <v>58350</v>
      </c>
      <c r="F1827">
        <v>0</v>
      </c>
      <c r="G1827">
        <v>1</v>
      </c>
      <c r="H1827" s="2" t="str">
        <f ca="1">TEXT(Table1_1[[#This Row],[Dt_Customer]],"yyyy-mm-dd")</f>
        <v>2013-01-04</v>
      </c>
      <c r="I1827">
        <v>5</v>
      </c>
      <c r="J1827">
        <v>493</v>
      </c>
      <c r="K1827">
        <v>26</v>
      </c>
      <c r="L1827">
        <v>206</v>
      </c>
      <c r="M1827">
        <v>116</v>
      </c>
      <c r="N1827">
        <v>80</v>
      </c>
      <c r="O1827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f>Table1_1[[#This Row],[MntWines]]+Table1_1[[#This Row],[MntFruits]]+Table1_1[[#This Row],[MntMeatProducts]]+Table1_1[[#This Row],[MntFishProducts]]+Table1_1[[#This Row],[MntSweetProducts]]+Table1_1[[#This Row],[MntGoldProds]]</f>
        <v>1001</v>
      </c>
      <c r="AC1827">
        <f>Table1_1[[#This Row],[NumWebPurchases]]+Table1_1[[#This Row],[NumCatalogPurchases]]+Table1_1[[#This Row],[NumStorePurchases]]</f>
        <v>23</v>
      </c>
      <c r="AD1827">
        <f>ROUND(IF(Table1_1[[#This Row],[Total_Purchases]]=0,0,(Table1_1[[#This Row],[Total_Spend]]*(Table1_1[[#This Row],[NumWebPurchases]]/Table1_1[[#This Row],[Total_Purchases]]))),2)</f>
        <v>348.17</v>
      </c>
      <c r="AE1827">
        <f>ROUND(IF(Table1_1[[#This Row],[Total_Purchases]]=0,0,(Table1_1[[#This Row],[Total_Spend]]*(Table1_1[[#This Row],[NumStorePurchases]]/Table1_1[[#This Row],[Total_Purchases]]))),2)</f>
        <v>522.26</v>
      </c>
      <c r="AF1827">
        <f>ROUND(IF(Table1_1[[#This Row],[Total_Purchases]]=0,0,(Table1_1[[#This Row],[Total_Spend]]*(Table1_1[[#This Row],[NumCatalogPurchases]]/Table1_1[[#This Row],[Total_Purchases]]))),2)</f>
        <v>130.57</v>
      </c>
      <c r="AG18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7" s="6">
        <f ca="1">YEAR(TODAY())-B1827</f>
        <v>55</v>
      </c>
      <c r="AI18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27" t="s">
        <v>30</v>
      </c>
    </row>
    <row r="1828" spans="1:36" x14ac:dyDescent="0.3">
      <c r="A1828">
        <v>9260</v>
      </c>
      <c r="B1828">
        <v>1945</v>
      </c>
      <c r="C1828" t="s">
        <v>37</v>
      </c>
      <c r="D1828" t="s">
        <v>33</v>
      </c>
      <c r="E1828">
        <v>70356</v>
      </c>
      <c r="F1828">
        <v>0</v>
      </c>
      <c r="G1828">
        <v>0</v>
      </c>
      <c r="H1828" s="2" t="str">
        <f ca="1">TEXT(Table1_1[[#This Row],[Dt_Customer]],"yyyy-mm-dd")</f>
        <v>2012-11-05</v>
      </c>
      <c r="I1828">
        <v>20</v>
      </c>
      <c r="J1828">
        <v>1349</v>
      </c>
      <c r="K1828">
        <v>16</v>
      </c>
      <c r="L1828">
        <v>249</v>
      </c>
      <c r="M1828">
        <v>43</v>
      </c>
      <c r="N1828">
        <v>16</v>
      </c>
      <c r="O1828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f>Table1_1[[#This Row],[MntWines]]+Table1_1[[#This Row],[MntFruits]]+Table1_1[[#This Row],[MntMeatProducts]]+Table1_1[[#This Row],[MntFishProducts]]+Table1_1[[#This Row],[MntSweetProducts]]+Table1_1[[#This Row],[MntGoldProds]]</f>
        <v>1706</v>
      </c>
      <c r="AC1828">
        <f>Table1_1[[#This Row],[NumWebPurchases]]+Table1_1[[#This Row],[NumCatalogPurchases]]+Table1_1[[#This Row],[NumStorePurchases]]</f>
        <v>25</v>
      </c>
      <c r="AD1828">
        <f>ROUND(IF(Table1_1[[#This Row],[Total_Purchases]]=0,0,(Table1_1[[#This Row],[Total_Spend]]*(Table1_1[[#This Row],[NumWebPurchases]]/Table1_1[[#This Row],[Total_Purchases]]))),2)</f>
        <v>682.4</v>
      </c>
      <c r="AE1828">
        <f>ROUND(IF(Table1_1[[#This Row],[Total_Purchases]]=0,0,(Table1_1[[#This Row],[Total_Spend]]*(Table1_1[[#This Row],[NumStorePurchases]]/Table1_1[[#This Row],[Total_Purchases]]))),2)</f>
        <v>614.16</v>
      </c>
      <c r="AF1828">
        <f>ROUND(IF(Table1_1[[#This Row],[Total_Purchases]]=0,0,(Table1_1[[#This Row],[Total_Spend]]*(Table1_1[[#This Row],[NumCatalogPurchases]]/Table1_1[[#This Row],[Total_Purchases]]))),2)</f>
        <v>409.44</v>
      </c>
      <c r="AG18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28" s="6">
        <f ca="1">YEAR(TODAY())-B1828</f>
        <v>81</v>
      </c>
      <c r="AI18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28" t="s">
        <v>32</v>
      </c>
    </row>
    <row r="1829" spans="1:36" x14ac:dyDescent="0.3">
      <c r="A1829">
        <v>9262</v>
      </c>
      <c r="B1829">
        <v>1984</v>
      </c>
      <c r="C1829" t="s">
        <v>38</v>
      </c>
      <c r="D1829" t="s">
        <v>35</v>
      </c>
      <c r="E1829">
        <v>32414</v>
      </c>
      <c r="F1829">
        <v>0</v>
      </c>
      <c r="G1829">
        <v>0</v>
      </c>
      <c r="H1829" s="2" t="str">
        <f ca="1">TEXT(Table1_1[[#This Row],[Dt_Customer]],"yyyy-mm-dd")</f>
        <v>2013-07-04</v>
      </c>
      <c r="I1829">
        <v>11</v>
      </c>
      <c r="J1829">
        <v>20</v>
      </c>
      <c r="K1829">
        <v>6</v>
      </c>
      <c r="L1829">
        <v>5</v>
      </c>
      <c r="M1829">
        <v>0</v>
      </c>
      <c r="N1829">
        <v>9</v>
      </c>
      <c r="O1829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f>Table1_1[[#This Row],[MntWines]]+Table1_1[[#This Row],[MntFruits]]+Table1_1[[#This Row],[MntMeatProducts]]+Table1_1[[#This Row],[MntFishProducts]]+Table1_1[[#This Row],[MntSweetProducts]]+Table1_1[[#This Row],[MntGoldProds]]</f>
        <v>52</v>
      </c>
      <c r="AC1829">
        <f>Table1_1[[#This Row],[NumWebPurchases]]+Table1_1[[#This Row],[NumCatalogPurchases]]+Table1_1[[#This Row],[NumStorePurchases]]</f>
        <v>4</v>
      </c>
      <c r="AD1829">
        <f>ROUND(IF(Table1_1[[#This Row],[Total_Purchases]]=0,0,(Table1_1[[#This Row],[Total_Spend]]*(Table1_1[[#This Row],[NumWebPurchases]]/Table1_1[[#This Row],[Total_Purchases]]))),2)</f>
        <v>13</v>
      </c>
      <c r="AE1829">
        <f>ROUND(IF(Table1_1[[#This Row],[Total_Purchases]]=0,0,(Table1_1[[#This Row],[Total_Spend]]*(Table1_1[[#This Row],[NumStorePurchases]]/Table1_1[[#This Row],[Total_Purchases]]))),2)</f>
        <v>39</v>
      </c>
      <c r="AF1829">
        <f>ROUND(IF(Table1_1[[#This Row],[Total_Purchases]]=0,0,(Table1_1[[#This Row],[Total_Spend]]*(Table1_1[[#This Row],[NumCatalogPurchases]]/Table1_1[[#This Row],[Total_Purchases]]))),2)</f>
        <v>0</v>
      </c>
      <c r="AG18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29" s="6">
        <f ca="1">YEAR(TODAY())-B1829</f>
        <v>42</v>
      </c>
      <c r="AI18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29" t="s">
        <v>43</v>
      </c>
    </row>
    <row r="1830" spans="1:36" x14ac:dyDescent="0.3">
      <c r="A1830">
        <v>9264</v>
      </c>
      <c r="B1830">
        <v>1986</v>
      </c>
      <c r="C1830" t="s">
        <v>28</v>
      </c>
      <c r="D1830" t="s">
        <v>33</v>
      </c>
      <c r="E1830">
        <v>79529</v>
      </c>
      <c r="F1830">
        <v>0</v>
      </c>
      <c r="G1830">
        <v>0</v>
      </c>
      <c r="H1830" s="2" t="str">
        <f ca="1">TEXT(Table1_1[[#This Row],[Dt_Customer]],"yyyy-mm-dd")</f>
        <v>2014-04-27</v>
      </c>
      <c r="I1830">
        <v>1</v>
      </c>
      <c r="J1830">
        <v>423</v>
      </c>
      <c r="K1830">
        <v>42</v>
      </c>
      <c r="L1830">
        <v>706</v>
      </c>
      <c r="M1830">
        <v>73</v>
      </c>
      <c r="N1830">
        <v>197</v>
      </c>
      <c r="O1830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f>Table1_1[[#This Row],[MntWines]]+Table1_1[[#This Row],[MntFruits]]+Table1_1[[#This Row],[MntMeatProducts]]+Table1_1[[#This Row],[MntFishProducts]]+Table1_1[[#This Row],[MntSweetProducts]]+Table1_1[[#This Row],[MntGoldProds]]</f>
        <v>1638</v>
      </c>
      <c r="AC1830">
        <f>Table1_1[[#This Row],[NumWebPurchases]]+Table1_1[[#This Row],[NumCatalogPurchases]]+Table1_1[[#This Row],[NumStorePurchases]]</f>
        <v>21</v>
      </c>
      <c r="AD1830">
        <f>ROUND(IF(Table1_1[[#This Row],[Total_Purchases]]=0,0,(Table1_1[[#This Row],[Total_Spend]]*(Table1_1[[#This Row],[NumWebPurchases]]/Table1_1[[#This Row],[Total_Purchases]]))),2)</f>
        <v>312</v>
      </c>
      <c r="AE1830">
        <f>ROUND(IF(Table1_1[[#This Row],[Total_Purchases]]=0,0,(Table1_1[[#This Row],[Total_Spend]]*(Table1_1[[#This Row],[NumStorePurchases]]/Table1_1[[#This Row],[Total_Purchases]]))),2)</f>
        <v>702</v>
      </c>
      <c r="AF1830">
        <f>ROUND(IF(Table1_1[[#This Row],[Total_Purchases]]=0,0,(Table1_1[[#This Row],[Total_Spend]]*(Table1_1[[#This Row],[NumCatalogPurchases]]/Table1_1[[#This Row],[Total_Purchases]]))),2)</f>
        <v>624</v>
      </c>
      <c r="AG18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0" s="6">
        <f ca="1">YEAR(TODAY())-B1830</f>
        <v>40</v>
      </c>
      <c r="AI18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30" t="s">
        <v>32</v>
      </c>
    </row>
    <row r="1831" spans="1:36" x14ac:dyDescent="0.3">
      <c r="A1831">
        <v>9265</v>
      </c>
      <c r="B1831">
        <v>1953</v>
      </c>
      <c r="C1831" t="s">
        <v>28</v>
      </c>
      <c r="D1831" t="s">
        <v>33</v>
      </c>
      <c r="E1831">
        <v>75027</v>
      </c>
      <c r="F1831">
        <v>0</v>
      </c>
      <c r="G1831">
        <v>1</v>
      </c>
      <c r="H1831" s="2" t="str">
        <f ca="1">TEXT(Table1_1[[#This Row],[Dt_Customer]],"yyyy-mm-dd")</f>
        <v>2013-01-09</v>
      </c>
      <c r="I1831">
        <v>74</v>
      </c>
      <c r="J1831">
        <v>925</v>
      </c>
      <c r="K1831">
        <v>64</v>
      </c>
      <c r="L1831">
        <v>179</v>
      </c>
      <c r="M1831">
        <v>133</v>
      </c>
      <c r="N1831">
        <v>12</v>
      </c>
      <c r="O1831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f>Table1_1[[#This Row],[MntWines]]+Table1_1[[#This Row],[MntFruits]]+Table1_1[[#This Row],[MntMeatProducts]]+Table1_1[[#This Row],[MntFishProducts]]+Table1_1[[#This Row],[MntSweetProducts]]+Table1_1[[#This Row],[MntGoldProds]]</f>
        <v>1390</v>
      </c>
      <c r="AC1831">
        <f>Table1_1[[#This Row],[NumWebPurchases]]+Table1_1[[#This Row],[NumCatalogPurchases]]+Table1_1[[#This Row],[NumStorePurchases]]</f>
        <v>19</v>
      </c>
      <c r="AD1831">
        <f>ROUND(IF(Table1_1[[#This Row],[Total_Purchases]]=0,0,(Table1_1[[#This Row],[Total_Spend]]*(Table1_1[[#This Row],[NumWebPurchases]]/Table1_1[[#This Row],[Total_Purchases]]))),2)</f>
        <v>658.42</v>
      </c>
      <c r="AE1831">
        <f>ROUND(IF(Table1_1[[#This Row],[Total_Purchases]]=0,0,(Table1_1[[#This Row],[Total_Spend]]*(Table1_1[[#This Row],[NumStorePurchases]]/Table1_1[[#This Row],[Total_Purchases]]))),2)</f>
        <v>438.95</v>
      </c>
      <c r="AF1831">
        <f>ROUND(IF(Table1_1[[#This Row],[Total_Purchases]]=0,0,(Table1_1[[#This Row],[Total_Spend]]*(Table1_1[[#This Row],[NumCatalogPurchases]]/Table1_1[[#This Row],[Total_Purchases]]))),2)</f>
        <v>292.63</v>
      </c>
      <c r="AG18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1" s="6">
        <f ca="1">YEAR(TODAY())-B1831</f>
        <v>73</v>
      </c>
      <c r="AI18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31" t="s">
        <v>43</v>
      </c>
    </row>
    <row r="1832" spans="1:36" x14ac:dyDescent="0.3">
      <c r="A1832">
        <v>9274</v>
      </c>
      <c r="B1832">
        <v>1961</v>
      </c>
      <c r="C1832" t="s">
        <v>41</v>
      </c>
      <c r="D1832" t="s">
        <v>33</v>
      </c>
      <c r="E1832">
        <v>80950</v>
      </c>
      <c r="F1832">
        <v>0</v>
      </c>
      <c r="G1832">
        <v>0</v>
      </c>
      <c r="H1832" s="2" t="str">
        <f ca="1">TEXT(Table1_1[[#This Row],[Dt_Customer]],"yyyy-mm-dd")</f>
        <v>2013-03-28</v>
      </c>
      <c r="I1832">
        <v>44</v>
      </c>
      <c r="J1832">
        <v>525</v>
      </c>
      <c r="K1832">
        <v>147</v>
      </c>
      <c r="L1832">
        <v>112</v>
      </c>
      <c r="M1832">
        <v>219</v>
      </c>
      <c r="N1832">
        <v>147</v>
      </c>
      <c r="O183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f>Table1_1[[#This Row],[MntWines]]+Table1_1[[#This Row],[MntFruits]]+Table1_1[[#This Row],[MntMeatProducts]]+Table1_1[[#This Row],[MntFishProducts]]+Table1_1[[#This Row],[MntSweetProducts]]+Table1_1[[#This Row],[MntGoldProds]]</f>
        <v>1213</v>
      </c>
      <c r="AC1832">
        <f>Table1_1[[#This Row],[NumWebPurchases]]+Table1_1[[#This Row],[NumCatalogPurchases]]+Table1_1[[#This Row],[NumStorePurchases]]</f>
        <v>22</v>
      </c>
      <c r="AD1832">
        <f>ROUND(IF(Table1_1[[#This Row],[Total_Purchases]]=0,0,(Table1_1[[#This Row],[Total_Spend]]*(Table1_1[[#This Row],[NumWebPurchases]]/Table1_1[[#This Row],[Total_Purchases]]))),2)</f>
        <v>330.82</v>
      </c>
      <c r="AE1832">
        <f>ROUND(IF(Table1_1[[#This Row],[Total_Purchases]]=0,0,(Table1_1[[#This Row],[Total_Spend]]*(Table1_1[[#This Row],[NumStorePurchases]]/Table1_1[[#This Row],[Total_Purchases]]))),2)</f>
        <v>496.23</v>
      </c>
      <c r="AF1832">
        <f>ROUND(IF(Table1_1[[#This Row],[Total_Purchases]]=0,0,(Table1_1[[#This Row],[Total_Spend]]*(Table1_1[[#This Row],[NumCatalogPurchases]]/Table1_1[[#This Row],[Total_Purchases]]))),2)</f>
        <v>385.95</v>
      </c>
      <c r="AG18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2" s="6">
        <f ca="1">YEAR(TODAY())-B1832</f>
        <v>65</v>
      </c>
      <c r="AI18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32" t="s">
        <v>43</v>
      </c>
    </row>
    <row r="1833" spans="1:36" x14ac:dyDescent="0.3">
      <c r="A1833">
        <v>9283</v>
      </c>
      <c r="B1833">
        <v>1978</v>
      </c>
      <c r="C1833" t="s">
        <v>28</v>
      </c>
      <c r="D1833" t="s">
        <v>31</v>
      </c>
      <c r="E1833">
        <v>60199</v>
      </c>
      <c r="F1833">
        <v>1</v>
      </c>
      <c r="G1833">
        <v>2</v>
      </c>
      <c r="H1833" s="2" t="str">
        <f ca="1">TEXT(Table1_1[[#This Row],[Dt_Customer]],"yyyy-mm-dd")</f>
        <v>2013-09-12</v>
      </c>
      <c r="I1833">
        <v>49</v>
      </c>
      <c r="J1833">
        <v>8</v>
      </c>
      <c r="K1833">
        <v>1</v>
      </c>
      <c r="L1833">
        <v>7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1833">
        <f>Table1_1[[#This Row],[NumWebPurchases]]+Table1_1[[#This Row],[NumCatalogPurchases]]+Table1_1[[#This Row],[NumStorePurchases]]</f>
        <v>3</v>
      </c>
      <c r="AD1833">
        <f>ROUND(IF(Table1_1[[#This Row],[Total_Purchases]]=0,0,(Table1_1[[#This Row],[Total_Spend]]*(Table1_1[[#This Row],[NumWebPurchases]]/Table1_1[[#This Row],[Total_Purchases]]))),2)</f>
        <v>0</v>
      </c>
      <c r="AE1833">
        <f>ROUND(IF(Table1_1[[#This Row],[Total_Purchases]]=0,0,(Table1_1[[#This Row],[Total_Spend]]*(Table1_1[[#This Row],[NumStorePurchases]]/Table1_1[[#This Row],[Total_Purchases]]))),2)</f>
        <v>18</v>
      </c>
      <c r="AF1833">
        <f>ROUND(IF(Table1_1[[#This Row],[Total_Purchases]]=0,0,(Table1_1[[#This Row],[Total_Spend]]*(Table1_1[[#This Row],[NumCatalogPurchases]]/Table1_1[[#This Row],[Total_Purchases]]))),2)</f>
        <v>0</v>
      </c>
      <c r="AG18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3" s="6">
        <f ca="1">YEAR(TODAY())-B1833</f>
        <v>48</v>
      </c>
      <c r="AI18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33" t="s">
        <v>32</v>
      </c>
    </row>
    <row r="1834" spans="1:36" x14ac:dyDescent="0.3">
      <c r="A1834">
        <v>9284</v>
      </c>
      <c r="B1834">
        <v>1958</v>
      </c>
      <c r="C1834" t="s">
        <v>28</v>
      </c>
      <c r="D1834" t="s">
        <v>35</v>
      </c>
      <c r="E1834">
        <v>53977</v>
      </c>
      <c r="F1834">
        <v>0</v>
      </c>
      <c r="G1834">
        <v>1</v>
      </c>
      <c r="H1834" s="2" t="str">
        <f ca="1">TEXT(Table1_1[[#This Row],[Dt_Customer]],"yyyy-mm-dd")</f>
        <v>2013-06-08</v>
      </c>
      <c r="I1834">
        <v>21</v>
      </c>
      <c r="J1834">
        <v>620</v>
      </c>
      <c r="K1834">
        <v>16</v>
      </c>
      <c r="L1834">
        <v>165</v>
      </c>
      <c r="M1834">
        <v>0</v>
      </c>
      <c r="N1834">
        <v>24</v>
      </c>
      <c r="O1834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f>Table1_1[[#This Row],[MntWines]]+Table1_1[[#This Row],[MntFruits]]+Table1_1[[#This Row],[MntMeatProducts]]+Table1_1[[#This Row],[MntFishProducts]]+Table1_1[[#This Row],[MntSweetProducts]]+Table1_1[[#This Row],[MntGoldProds]]</f>
        <v>907</v>
      </c>
      <c r="AC1834">
        <f>Table1_1[[#This Row],[NumWebPurchases]]+Table1_1[[#This Row],[NumCatalogPurchases]]+Table1_1[[#This Row],[NumStorePurchases]]</f>
        <v>22</v>
      </c>
      <c r="AD1834">
        <f>ROUND(IF(Table1_1[[#This Row],[Total_Purchases]]=0,0,(Table1_1[[#This Row],[Total_Spend]]*(Table1_1[[#This Row],[NumWebPurchases]]/Table1_1[[#This Row],[Total_Purchases]]))),2)</f>
        <v>206.14</v>
      </c>
      <c r="AE1834">
        <f>ROUND(IF(Table1_1[[#This Row],[Total_Purchases]]=0,0,(Table1_1[[#This Row],[Total_Spend]]*(Table1_1[[#This Row],[NumStorePurchases]]/Table1_1[[#This Row],[Total_Purchases]]))),2)</f>
        <v>494.73</v>
      </c>
      <c r="AF1834">
        <f>ROUND(IF(Table1_1[[#This Row],[Total_Purchases]]=0,0,(Table1_1[[#This Row],[Total_Spend]]*(Table1_1[[#This Row],[NumCatalogPurchases]]/Table1_1[[#This Row],[Total_Purchases]]))),2)</f>
        <v>206.14</v>
      </c>
      <c r="AG18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4" s="6">
        <f ca="1">YEAR(TODAY())-B1834</f>
        <v>68</v>
      </c>
      <c r="AI18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34" t="s">
        <v>30</v>
      </c>
    </row>
    <row r="1835" spans="1:36" x14ac:dyDescent="0.3">
      <c r="A1835">
        <v>9286</v>
      </c>
      <c r="B1835">
        <v>1960</v>
      </c>
      <c r="C1835" t="s">
        <v>41</v>
      </c>
      <c r="D1835" t="s">
        <v>35</v>
      </c>
      <c r="E1835">
        <v>83151</v>
      </c>
      <c r="F1835">
        <v>0</v>
      </c>
      <c r="G1835">
        <v>0</v>
      </c>
      <c r="H1835" s="2" t="str">
        <f ca="1">TEXT(Table1_1[[#This Row],[Dt_Customer]],"yyyy-mm-dd")</f>
        <v>2012-10-10</v>
      </c>
      <c r="I1835">
        <v>93</v>
      </c>
      <c r="J1835">
        <v>407</v>
      </c>
      <c r="K1835">
        <v>28</v>
      </c>
      <c r="L1835">
        <v>100</v>
      </c>
      <c r="M1835">
        <v>120</v>
      </c>
      <c r="N1835">
        <v>74</v>
      </c>
      <c r="O1835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f>Table1_1[[#This Row],[MntWines]]+Table1_1[[#This Row],[MntFruits]]+Table1_1[[#This Row],[MntMeatProducts]]+Table1_1[[#This Row],[MntFishProducts]]+Table1_1[[#This Row],[MntSweetProducts]]+Table1_1[[#This Row],[MntGoldProds]]</f>
        <v>747</v>
      </c>
      <c r="AC1835">
        <f>Table1_1[[#This Row],[NumWebPurchases]]+Table1_1[[#This Row],[NumCatalogPurchases]]+Table1_1[[#This Row],[NumStorePurchases]]</f>
        <v>18</v>
      </c>
      <c r="AD1835">
        <f>ROUND(IF(Table1_1[[#This Row],[Total_Purchases]]=0,0,(Table1_1[[#This Row],[Total_Spend]]*(Table1_1[[#This Row],[NumWebPurchases]]/Table1_1[[#This Row],[Total_Purchases]]))),2)</f>
        <v>207.5</v>
      </c>
      <c r="AE1835">
        <f>ROUND(IF(Table1_1[[#This Row],[Total_Purchases]]=0,0,(Table1_1[[#This Row],[Total_Spend]]*(Table1_1[[#This Row],[NumStorePurchases]]/Table1_1[[#This Row],[Total_Purchases]]))),2)</f>
        <v>166</v>
      </c>
      <c r="AF1835">
        <f>ROUND(IF(Table1_1[[#This Row],[Total_Purchases]]=0,0,(Table1_1[[#This Row],[Total_Spend]]*(Table1_1[[#This Row],[NumCatalogPurchases]]/Table1_1[[#This Row],[Total_Purchases]]))),2)</f>
        <v>373.5</v>
      </c>
      <c r="AG18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5" s="6">
        <f ca="1">YEAR(TODAY())-B1835</f>
        <v>66</v>
      </c>
      <c r="AI18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35" t="s">
        <v>30</v>
      </c>
    </row>
    <row r="1836" spans="1:36" x14ac:dyDescent="0.3">
      <c r="A1836">
        <v>9289</v>
      </c>
      <c r="B1836">
        <v>1979</v>
      </c>
      <c r="C1836" t="s">
        <v>28</v>
      </c>
      <c r="D1836" t="s">
        <v>33</v>
      </c>
      <c r="E1836">
        <v>36781</v>
      </c>
      <c r="F1836">
        <v>1</v>
      </c>
      <c r="G1836">
        <v>0</v>
      </c>
      <c r="H1836" s="2" t="str">
        <f ca="1">TEXT(Table1_1[[#This Row],[Dt_Customer]],"yyyy-mm-dd")</f>
        <v>2014-04-10</v>
      </c>
      <c r="I1836">
        <v>16</v>
      </c>
      <c r="J1836">
        <v>29</v>
      </c>
      <c r="K1836">
        <v>1</v>
      </c>
      <c r="L1836">
        <v>17</v>
      </c>
      <c r="M1836">
        <v>0</v>
      </c>
      <c r="N1836">
        <v>3</v>
      </c>
      <c r="O1836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1836">
        <f>Table1_1[[#This Row],[NumWebPurchases]]+Table1_1[[#This Row],[NumCatalogPurchases]]+Table1_1[[#This Row],[NumStorePurchases]]</f>
        <v>5</v>
      </c>
      <c r="AD1836">
        <f>ROUND(IF(Table1_1[[#This Row],[Total_Purchases]]=0,0,(Table1_1[[#This Row],[Total_Spend]]*(Table1_1[[#This Row],[NumWebPurchases]]/Table1_1[[#This Row],[Total_Purchases]]))),2)</f>
        <v>25.2</v>
      </c>
      <c r="AE1836">
        <f>ROUND(IF(Table1_1[[#This Row],[Total_Purchases]]=0,0,(Table1_1[[#This Row],[Total_Spend]]*(Table1_1[[#This Row],[NumStorePurchases]]/Table1_1[[#This Row],[Total_Purchases]]))),2)</f>
        <v>25.2</v>
      </c>
      <c r="AF1836">
        <f>ROUND(IF(Table1_1[[#This Row],[Total_Purchases]]=0,0,(Table1_1[[#This Row],[Total_Spend]]*(Table1_1[[#This Row],[NumCatalogPurchases]]/Table1_1[[#This Row],[Total_Purchases]]))),2)</f>
        <v>12.6</v>
      </c>
      <c r="AG18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36" s="6">
        <f ca="1">YEAR(TODAY())-B1836</f>
        <v>47</v>
      </c>
      <c r="AI18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36" t="s">
        <v>30</v>
      </c>
    </row>
    <row r="1837" spans="1:36" x14ac:dyDescent="0.3">
      <c r="A1837">
        <v>9291</v>
      </c>
      <c r="B1837">
        <v>1959</v>
      </c>
      <c r="C1837" t="s">
        <v>41</v>
      </c>
      <c r="D1837" t="s">
        <v>33</v>
      </c>
      <c r="E1837">
        <v>34242</v>
      </c>
      <c r="F1837">
        <v>0</v>
      </c>
      <c r="G1837">
        <v>1</v>
      </c>
      <c r="H1837" s="2" t="str">
        <f ca="1">TEXT(Table1_1[[#This Row],[Dt_Customer]],"yyyy-mm-dd")</f>
        <v>2014-03-23</v>
      </c>
      <c r="I1837">
        <v>25</v>
      </c>
      <c r="J1837">
        <v>8</v>
      </c>
      <c r="K1837">
        <v>2</v>
      </c>
      <c r="L1837">
        <v>4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837">
        <f>Table1_1[[#This Row],[NumWebPurchases]]+Table1_1[[#This Row],[NumCatalogPurchases]]+Table1_1[[#This Row],[NumStorePurchases]]</f>
        <v>3</v>
      </c>
      <c r="AD1837">
        <f>ROUND(IF(Table1_1[[#This Row],[Total_Purchases]]=0,0,(Table1_1[[#This Row],[Total_Spend]]*(Table1_1[[#This Row],[NumWebPurchases]]/Table1_1[[#This Row],[Total_Purchases]]))),2)</f>
        <v>0</v>
      </c>
      <c r="AE1837">
        <f>ROUND(IF(Table1_1[[#This Row],[Total_Purchases]]=0,0,(Table1_1[[#This Row],[Total_Spend]]*(Table1_1[[#This Row],[NumStorePurchases]]/Table1_1[[#This Row],[Total_Purchases]]))),2)</f>
        <v>15</v>
      </c>
      <c r="AF1837">
        <f>ROUND(IF(Table1_1[[#This Row],[Total_Purchases]]=0,0,(Table1_1[[#This Row],[Total_Spend]]*(Table1_1[[#This Row],[NumCatalogPurchases]]/Table1_1[[#This Row],[Total_Purchases]]))),2)</f>
        <v>0</v>
      </c>
      <c r="AG18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37" s="6">
        <f ca="1">YEAR(TODAY())-B1837</f>
        <v>67</v>
      </c>
      <c r="AI18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37" t="s">
        <v>30</v>
      </c>
    </row>
    <row r="1838" spans="1:36" x14ac:dyDescent="0.3">
      <c r="A1838">
        <v>9292</v>
      </c>
      <c r="B1838">
        <v>1952</v>
      </c>
      <c r="C1838" t="s">
        <v>28</v>
      </c>
      <c r="D1838" t="s">
        <v>33</v>
      </c>
      <c r="E1838">
        <v>81795</v>
      </c>
      <c r="F1838">
        <v>0</v>
      </c>
      <c r="G1838">
        <v>0</v>
      </c>
      <c r="H1838" s="2" t="str">
        <f ca="1">TEXT(Table1_1[[#This Row],[Dt_Customer]],"yyyy-mm-dd")</f>
        <v>2012-10-26</v>
      </c>
      <c r="I1838">
        <v>74</v>
      </c>
      <c r="J1838">
        <v>324</v>
      </c>
      <c r="K1838">
        <v>132</v>
      </c>
      <c r="L1838">
        <v>693</v>
      </c>
      <c r="M1838">
        <v>27</v>
      </c>
      <c r="N1838">
        <v>118</v>
      </c>
      <c r="O1838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f>Table1_1[[#This Row],[MntWines]]+Table1_1[[#This Row],[MntFruits]]+Table1_1[[#This Row],[MntMeatProducts]]+Table1_1[[#This Row],[MntFishProducts]]+Table1_1[[#This Row],[MntSweetProducts]]+Table1_1[[#This Row],[MntGoldProds]]</f>
        <v>1382</v>
      </c>
      <c r="AC1838">
        <f>Table1_1[[#This Row],[NumWebPurchases]]+Table1_1[[#This Row],[NumCatalogPurchases]]+Table1_1[[#This Row],[NumStorePurchases]]</f>
        <v>22</v>
      </c>
      <c r="AD1838">
        <f>ROUND(IF(Table1_1[[#This Row],[Total_Purchases]]=0,0,(Table1_1[[#This Row],[Total_Spend]]*(Table1_1[[#This Row],[NumWebPurchases]]/Table1_1[[#This Row],[Total_Purchases]]))),2)</f>
        <v>251.27</v>
      </c>
      <c r="AE1838">
        <f>ROUND(IF(Table1_1[[#This Row],[Total_Purchases]]=0,0,(Table1_1[[#This Row],[Total_Spend]]*(Table1_1[[#This Row],[NumStorePurchases]]/Table1_1[[#This Row],[Total_Purchases]]))),2)</f>
        <v>439.73</v>
      </c>
      <c r="AF1838">
        <f>ROUND(IF(Table1_1[[#This Row],[Total_Purchases]]=0,0,(Table1_1[[#This Row],[Total_Spend]]*(Table1_1[[#This Row],[NumCatalogPurchases]]/Table1_1[[#This Row],[Total_Purchases]]))),2)</f>
        <v>691</v>
      </c>
      <c r="AG18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8" s="6">
        <f ca="1">YEAR(TODAY())-B1838</f>
        <v>74</v>
      </c>
      <c r="AI18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38" t="s">
        <v>30</v>
      </c>
    </row>
    <row r="1839" spans="1:36" x14ac:dyDescent="0.3">
      <c r="A1839">
        <v>9298</v>
      </c>
      <c r="B1839">
        <v>1947</v>
      </c>
      <c r="C1839" t="s">
        <v>37</v>
      </c>
      <c r="D1839" t="s">
        <v>35</v>
      </c>
      <c r="E1839">
        <v>81574</v>
      </c>
      <c r="F1839">
        <v>0</v>
      </c>
      <c r="G1839">
        <v>0</v>
      </c>
      <c r="H1839" s="2" t="str">
        <f ca="1">TEXT(Table1_1[[#This Row],[Dt_Customer]],"yyyy-mm-dd")</f>
        <v>2014-04-28</v>
      </c>
      <c r="I1839">
        <v>89</v>
      </c>
      <c r="J1839">
        <v>1252</v>
      </c>
      <c r="K1839">
        <v>0</v>
      </c>
      <c r="L1839">
        <v>465</v>
      </c>
      <c r="M1839">
        <v>46</v>
      </c>
      <c r="N1839">
        <v>35</v>
      </c>
      <c r="O1839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f>Table1_1[[#This Row],[MntWines]]+Table1_1[[#This Row],[MntFruits]]+Table1_1[[#This Row],[MntMeatProducts]]+Table1_1[[#This Row],[MntFishProducts]]+Table1_1[[#This Row],[MntSweetProducts]]+Table1_1[[#This Row],[MntGoldProds]]</f>
        <v>1798</v>
      </c>
      <c r="AC1839">
        <f>Table1_1[[#This Row],[NumWebPurchases]]+Table1_1[[#This Row],[NumCatalogPurchases]]+Table1_1[[#This Row],[NumStorePurchases]]</f>
        <v>17</v>
      </c>
      <c r="AD1839">
        <f>ROUND(IF(Table1_1[[#This Row],[Total_Purchases]]=0,0,(Table1_1[[#This Row],[Total_Spend]]*(Table1_1[[#This Row],[NumWebPurchases]]/Table1_1[[#This Row],[Total_Purchases]]))),2)</f>
        <v>423.06</v>
      </c>
      <c r="AE1839">
        <f>ROUND(IF(Table1_1[[#This Row],[Total_Purchases]]=0,0,(Table1_1[[#This Row],[Total_Spend]]*(Table1_1[[#This Row],[NumStorePurchases]]/Table1_1[[#This Row],[Total_Purchases]]))),2)</f>
        <v>846.12</v>
      </c>
      <c r="AF1839">
        <f>ROUND(IF(Table1_1[[#This Row],[Total_Purchases]]=0,0,(Table1_1[[#This Row],[Total_Spend]]*(Table1_1[[#This Row],[NumCatalogPurchases]]/Table1_1[[#This Row],[Total_Purchases]]))),2)</f>
        <v>528.82000000000005</v>
      </c>
      <c r="AG18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39" s="6">
        <f ca="1">YEAR(TODAY())-B1839</f>
        <v>79</v>
      </c>
      <c r="AI18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39" t="s">
        <v>43</v>
      </c>
    </row>
    <row r="1840" spans="1:36" x14ac:dyDescent="0.3">
      <c r="A1840">
        <v>9303</v>
      </c>
      <c r="B1840">
        <v>1976</v>
      </c>
      <c r="C1840" t="s">
        <v>28</v>
      </c>
      <c r="D1840" t="s">
        <v>33</v>
      </c>
      <c r="E1840">
        <v>5305</v>
      </c>
      <c r="F1840">
        <v>0</v>
      </c>
      <c r="G1840">
        <v>1</v>
      </c>
      <c r="H1840" s="2" t="str">
        <f ca="1">TEXT(Table1_1[[#This Row],[Dt_Customer]],"yyyy-mm-dd")</f>
        <v>2013-07-30</v>
      </c>
      <c r="I1840">
        <v>12</v>
      </c>
      <c r="J1840">
        <v>12</v>
      </c>
      <c r="K1840">
        <v>4</v>
      </c>
      <c r="L1840">
        <v>7</v>
      </c>
      <c r="M1840">
        <v>1</v>
      </c>
      <c r="N1840">
        <v>3</v>
      </c>
      <c r="O1840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1840">
        <f>Table1_1[[#This Row],[NumWebPurchases]]+Table1_1[[#This Row],[NumCatalogPurchases]]+Table1_1[[#This Row],[NumStorePurchases]]</f>
        <v>1</v>
      </c>
      <c r="AD1840">
        <f>ROUND(IF(Table1_1[[#This Row],[Total_Purchases]]=0,0,(Table1_1[[#This Row],[Total_Spend]]*(Table1_1[[#This Row],[NumWebPurchases]]/Table1_1[[#This Row],[Total_Purchases]]))),2)</f>
        <v>32</v>
      </c>
      <c r="AE1840">
        <f>ROUND(IF(Table1_1[[#This Row],[Total_Purchases]]=0,0,(Table1_1[[#This Row],[Total_Spend]]*(Table1_1[[#This Row],[NumStorePurchases]]/Table1_1[[#This Row],[Total_Purchases]]))),2)</f>
        <v>0</v>
      </c>
      <c r="AF1840">
        <f>ROUND(IF(Table1_1[[#This Row],[Total_Purchases]]=0,0,(Table1_1[[#This Row],[Total_Spend]]*(Table1_1[[#This Row],[NumCatalogPurchases]]/Table1_1[[#This Row],[Total_Purchases]]))),2)</f>
        <v>0</v>
      </c>
      <c r="AG18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40" s="6">
        <f ca="1">YEAR(TODAY())-B1840</f>
        <v>50</v>
      </c>
      <c r="AI18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40" t="s">
        <v>40</v>
      </c>
    </row>
    <row r="1841" spans="1:36" x14ac:dyDescent="0.3">
      <c r="A1841">
        <v>9305</v>
      </c>
      <c r="B1841">
        <v>1976</v>
      </c>
      <c r="C1841" t="s">
        <v>38</v>
      </c>
      <c r="D1841" t="s">
        <v>31</v>
      </c>
      <c r="E1841">
        <v>79689</v>
      </c>
      <c r="F1841">
        <v>0</v>
      </c>
      <c r="G1841">
        <v>0</v>
      </c>
      <c r="H1841" s="2" t="str">
        <f ca="1">TEXT(Table1_1[[#This Row],[Dt_Customer]],"yyyy-mm-dd")</f>
        <v>2013-05-12</v>
      </c>
      <c r="I1841">
        <v>65</v>
      </c>
      <c r="J1841">
        <v>311</v>
      </c>
      <c r="K1841">
        <v>26</v>
      </c>
      <c r="L1841">
        <v>640</v>
      </c>
      <c r="M1841">
        <v>180</v>
      </c>
      <c r="N1841">
        <v>37</v>
      </c>
      <c r="O1841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f>Table1_1[[#This Row],[MntWines]]+Table1_1[[#This Row],[MntFruits]]+Table1_1[[#This Row],[MntMeatProducts]]+Table1_1[[#This Row],[MntFishProducts]]+Table1_1[[#This Row],[MntSweetProducts]]+Table1_1[[#This Row],[MntGoldProds]]</f>
        <v>1315</v>
      </c>
      <c r="AC1841">
        <f>Table1_1[[#This Row],[NumWebPurchases]]+Table1_1[[#This Row],[NumCatalogPurchases]]+Table1_1[[#This Row],[NumStorePurchases]]</f>
        <v>26</v>
      </c>
      <c r="AD1841">
        <f>ROUND(IF(Table1_1[[#This Row],[Total_Purchases]]=0,0,(Table1_1[[#This Row],[Total_Spend]]*(Table1_1[[#This Row],[NumWebPurchases]]/Table1_1[[#This Row],[Total_Purchases]]))),2)</f>
        <v>202.31</v>
      </c>
      <c r="AE1841">
        <f>ROUND(IF(Table1_1[[#This Row],[Total_Purchases]]=0,0,(Table1_1[[#This Row],[Total_Spend]]*(Table1_1[[#This Row],[NumStorePurchases]]/Table1_1[[#This Row],[Total_Purchases]]))),2)</f>
        <v>657.5</v>
      </c>
      <c r="AF1841">
        <f>ROUND(IF(Table1_1[[#This Row],[Total_Purchases]]=0,0,(Table1_1[[#This Row],[Total_Spend]]*(Table1_1[[#This Row],[NumCatalogPurchases]]/Table1_1[[#This Row],[Total_Purchases]]))),2)</f>
        <v>455.19</v>
      </c>
      <c r="AG18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41" s="6">
        <f ca="1">YEAR(TODAY())-B1841</f>
        <v>50</v>
      </c>
      <c r="AI18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41" t="s">
        <v>30</v>
      </c>
    </row>
    <row r="1842" spans="1:36" x14ac:dyDescent="0.3">
      <c r="A1842">
        <v>9308</v>
      </c>
      <c r="B1842">
        <v>1954</v>
      </c>
      <c r="C1842" t="s">
        <v>28</v>
      </c>
      <c r="D1842" t="s">
        <v>33</v>
      </c>
      <c r="E1842">
        <v>62820</v>
      </c>
      <c r="F1842">
        <v>0</v>
      </c>
      <c r="G1842">
        <v>0</v>
      </c>
      <c r="H1842" s="2" t="str">
        <f ca="1">TEXT(Table1_1[[#This Row],[Dt_Customer]],"yyyy-mm-dd")</f>
        <v>2013-05-11</v>
      </c>
      <c r="I1842">
        <v>51</v>
      </c>
      <c r="J1842">
        <v>398</v>
      </c>
      <c r="K1842">
        <v>61</v>
      </c>
      <c r="L1842">
        <v>265</v>
      </c>
      <c r="M1842">
        <v>138</v>
      </c>
      <c r="N1842">
        <v>61</v>
      </c>
      <c r="O184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f>Table1_1[[#This Row],[MntWines]]+Table1_1[[#This Row],[MntFruits]]+Table1_1[[#This Row],[MntMeatProducts]]+Table1_1[[#This Row],[MntFishProducts]]+Table1_1[[#This Row],[MntSweetProducts]]+Table1_1[[#This Row],[MntGoldProds]]</f>
        <v>976</v>
      </c>
      <c r="AC1842">
        <f>Table1_1[[#This Row],[NumWebPurchases]]+Table1_1[[#This Row],[NumCatalogPurchases]]+Table1_1[[#This Row],[NumStorePurchases]]</f>
        <v>13</v>
      </c>
      <c r="AD1842">
        <f>ROUND(IF(Table1_1[[#This Row],[Total_Purchases]]=0,0,(Table1_1[[#This Row],[Total_Spend]]*(Table1_1[[#This Row],[NumWebPurchases]]/Table1_1[[#This Row],[Total_Purchases]]))),2)</f>
        <v>225.23</v>
      </c>
      <c r="AE1842">
        <f>ROUND(IF(Table1_1[[#This Row],[Total_Purchases]]=0,0,(Table1_1[[#This Row],[Total_Spend]]*(Table1_1[[#This Row],[NumStorePurchases]]/Table1_1[[#This Row],[Total_Purchases]]))),2)</f>
        <v>450.46</v>
      </c>
      <c r="AF1842">
        <f>ROUND(IF(Table1_1[[#This Row],[Total_Purchases]]=0,0,(Table1_1[[#This Row],[Total_Spend]]*(Table1_1[[#This Row],[NumCatalogPurchases]]/Table1_1[[#This Row],[Total_Purchases]]))),2)</f>
        <v>300.31</v>
      </c>
      <c r="AG18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42" s="6">
        <f ca="1">YEAR(TODAY())-B1842</f>
        <v>72</v>
      </c>
      <c r="AI18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42" t="s">
        <v>43</v>
      </c>
    </row>
    <row r="1843" spans="1:36" x14ac:dyDescent="0.3">
      <c r="A1843">
        <v>9316</v>
      </c>
      <c r="B1843">
        <v>1952</v>
      </c>
      <c r="C1843" t="s">
        <v>44</v>
      </c>
      <c r="D1843" t="s">
        <v>35</v>
      </c>
      <c r="E1843">
        <v>13084</v>
      </c>
      <c r="F1843">
        <v>0</v>
      </c>
      <c r="G1843">
        <v>0</v>
      </c>
      <c r="H1843" s="2" t="str">
        <f ca="1">TEXT(Table1_1[[#This Row],[Dt_Customer]],"yyyy-mm-dd")</f>
        <v>2013-11-02</v>
      </c>
      <c r="I1843">
        <v>29</v>
      </c>
      <c r="J1843">
        <v>2</v>
      </c>
      <c r="K1843">
        <v>0</v>
      </c>
      <c r="L1843">
        <v>7</v>
      </c>
      <c r="M1843">
        <v>3</v>
      </c>
      <c r="N1843">
        <v>7</v>
      </c>
      <c r="O1843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1843">
        <f>Table1_1[[#This Row],[NumWebPurchases]]+Table1_1[[#This Row],[NumCatalogPurchases]]+Table1_1[[#This Row],[NumStorePurchases]]</f>
        <v>4</v>
      </c>
      <c r="AD1843">
        <f>ROUND(IF(Table1_1[[#This Row],[Total_Purchases]]=0,0,(Table1_1[[#This Row],[Total_Spend]]*(Table1_1[[#This Row],[NumWebPurchases]]/Table1_1[[#This Row],[Total_Purchases]]))),2)</f>
        <v>7.25</v>
      </c>
      <c r="AE1843">
        <f>ROUND(IF(Table1_1[[#This Row],[Total_Purchases]]=0,0,(Table1_1[[#This Row],[Total_Spend]]*(Table1_1[[#This Row],[NumStorePurchases]]/Table1_1[[#This Row],[Total_Purchases]]))),2)</f>
        <v>21.75</v>
      </c>
      <c r="AF1843">
        <f>ROUND(IF(Table1_1[[#This Row],[Total_Purchases]]=0,0,(Table1_1[[#This Row],[Total_Spend]]*(Table1_1[[#This Row],[NumCatalogPurchases]]/Table1_1[[#This Row],[Total_Purchases]]))),2)</f>
        <v>0</v>
      </c>
      <c r="AG18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43" s="6">
        <f ca="1">YEAR(TODAY())-B1843</f>
        <v>74</v>
      </c>
      <c r="AI18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43" t="s">
        <v>34</v>
      </c>
    </row>
    <row r="1844" spans="1:36" x14ac:dyDescent="0.3">
      <c r="A1844">
        <v>9323</v>
      </c>
      <c r="B1844">
        <v>1949</v>
      </c>
      <c r="C1844" t="s">
        <v>41</v>
      </c>
      <c r="D1844" t="s">
        <v>35</v>
      </c>
      <c r="E1844">
        <v>49912</v>
      </c>
      <c r="F1844">
        <v>0</v>
      </c>
      <c r="G1844">
        <v>1</v>
      </c>
      <c r="H1844" s="2" t="str">
        <f ca="1">TEXT(Table1_1[[#This Row],[Dt_Customer]],"yyyy-mm-dd")</f>
        <v>2012-09-07</v>
      </c>
      <c r="I1844">
        <v>5</v>
      </c>
      <c r="J1844">
        <v>520</v>
      </c>
      <c r="K1844">
        <v>8</v>
      </c>
      <c r="L1844">
        <v>223</v>
      </c>
      <c r="M1844">
        <v>32</v>
      </c>
      <c r="N1844">
        <v>49</v>
      </c>
      <c r="O1844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f>Table1_1[[#This Row],[MntWines]]+Table1_1[[#This Row],[MntFruits]]+Table1_1[[#This Row],[MntMeatProducts]]+Table1_1[[#This Row],[MntFishProducts]]+Table1_1[[#This Row],[MntSweetProducts]]+Table1_1[[#This Row],[MntGoldProds]]</f>
        <v>874</v>
      </c>
      <c r="AC1844">
        <f>Table1_1[[#This Row],[NumWebPurchases]]+Table1_1[[#This Row],[NumCatalogPurchases]]+Table1_1[[#This Row],[NumStorePurchases]]</f>
        <v>22</v>
      </c>
      <c r="AD1844">
        <f>ROUND(IF(Table1_1[[#This Row],[Total_Purchases]]=0,0,(Table1_1[[#This Row],[Total_Spend]]*(Table1_1[[#This Row],[NumWebPurchases]]/Table1_1[[#This Row],[Total_Purchases]]))),2)</f>
        <v>397.27</v>
      </c>
      <c r="AE1844">
        <f>ROUND(IF(Table1_1[[#This Row],[Total_Purchases]]=0,0,(Table1_1[[#This Row],[Total_Spend]]*(Table1_1[[#This Row],[NumStorePurchases]]/Table1_1[[#This Row],[Total_Purchases]]))),2)</f>
        <v>278.08999999999997</v>
      </c>
      <c r="AF1844">
        <f>ROUND(IF(Table1_1[[#This Row],[Total_Purchases]]=0,0,(Table1_1[[#This Row],[Total_Spend]]*(Table1_1[[#This Row],[NumCatalogPurchases]]/Table1_1[[#This Row],[Total_Purchases]]))),2)</f>
        <v>198.64</v>
      </c>
      <c r="AG184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44" s="6">
        <f ca="1">YEAR(TODAY())-B1844</f>
        <v>77</v>
      </c>
      <c r="AI18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44" t="s">
        <v>46</v>
      </c>
    </row>
    <row r="1845" spans="1:36" x14ac:dyDescent="0.3">
      <c r="A1845">
        <v>9336</v>
      </c>
      <c r="B1845">
        <v>1969</v>
      </c>
      <c r="C1845" t="s">
        <v>37</v>
      </c>
      <c r="D1845" t="s">
        <v>42</v>
      </c>
      <c r="E1845">
        <v>62187</v>
      </c>
      <c r="F1845">
        <v>0</v>
      </c>
      <c r="G1845">
        <v>1</v>
      </c>
      <c r="H1845" s="2" t="str">
        <f ca="1">TEXT(Table1_1[[#This Row],[Dt_Customer]],"yyyy-mm-dd")</f>
        <v>2014-03-22</v>
      </c>
      <c r="I1845">
        <v>38</v>
      </c>
      <c r="J1845">
        <v>512</v>
      </c>
      <c r="K1845">
        <v>0</v>
      </c>
      <c r="L1845">
        <v>83</v>
      </c>
      <c r="M1845">
        <v>0</v>
      </c>
      <c r="N1845">
        <v>0</v>
      </c>
      <c r="O1845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f>Table1_1[[#This Row],[MntWines]]+Table1_1[[#This Row],[MntFruits]]+Table1_1[[#This Row],[MntMeatProducts]]+Table1_1[[#This Row],[MntFishProducts]]+Table1_1[[#This Row],[MntSweetProducts]]+Table1_1[[#This Row],[MntGoldProds]]</f>
        <v>636</v>
      </c>
      <c r="AC1845">
        <f>Table1_1[[#This Row],[NumWebPurchases]]+Table1_1[[#This Row],[NumCatalogPurchases]]+Table1_1[[#This Row],[NumStorePurchases]]</f>
        <v>18</v>
      </c>
      <c r="AD1845">
        <f>ROUND(IF(Table1_1[[#This Row],[Total_Purchases]]=0,0,(Table1_1[[#This Row],[Total_Spend]]*(Table1_1[[#This Row],[NumWebPurchases]]/Table1_1[[#This Row],[Total_Purchases]]))),2)</f>
        <v>212</v>
      </c>
      <c r="AE1845">
        <f>ROUND(IF(Table1_1[[#This Row],[Total_Purchases]]=0,0,(Table1_1[[#This Row],[Total_Spend]]*(Table1_1[[#This Row],[NumStorePurchases]]/Table1_1[[#This Row],[Total_Purchases]]))),2)</f>
        <v>353.33</v>
      </c>
      <c r="AF1845">
        <f>ROUND(IF(Table1_1[[#This Row],[Total_Purchases]]=0,0,(Table1_1[[#This Row],[Total_Spend]]*(Table1_1[[#This Row],[NumCatalogPurchases]]/Table1_1[[#This Row],[Total_Purchases]]))),2)</f>
        <v>70.67</v>
      </c>
      <c r="AG18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45" s="6">
        <f ca="1">YEAR(TODAY())-B1845</f>
        <v>57</v>
      </c>
      <c r="AI18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45" t="s">
        <v>30</v>
      </c>
    </row>
    <row r="1846" spans="1:36" x14ac:dyDescent="0.3">
      <c r="A1846">
        <v>9347</v>
      </c>
      <c r="B1846">
        <v>1956</v>
      </c>
      <c r="C1846" t="s">
        <v>41</v>
      </c>
      <c r="D1846" t="s">
        <v>35</v>
      </c>
      <c r="E1846">
        <v>50943</v>
      </c>
      <c r="F1846">
        <v>0</v>
      </c>
      <c r="G1846">
        <v>1</v>
      </c>
      <c r="H1846" s="2" t="str">
        <f ca="1">TEXT(Table1_1[[#This Row],[Dt_Customer]],"yyyy-mm-dd")</f>
        <v>2013-06-21</v>
      </c>
      <c r="I1846">
        <v>49</v>
      </c>
      <c r="J1846">
        <v>31</v>
      </c>
      <c r="K1846">
        <v>0</v>
      </c>
      <c r="L1846">
        <v>7</v>
      </c>
      <c r="M1846">
        <v>2</v>
      </c>
      <c r="N1846">
        <v>0</v>
      </c>
      <c r="O1846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846">
        <f>Table1_1[[#This Row],[NumWebPurchases]]+Table1_1[[#This Row],[NumCatalogPurchases]]+Table1_1[[#This Row],[NumStorePurchases]]</f>
        <v>4</v>
      </c>
      <c r="AD1846">
        <f>ROUND(IF(Table1_1[[#This Row],[Total_Purchases]]=0,0,(Table1_1[[#This Row],[Total_Spend]]*(Table1_1[[#This Row],[NumWebPurchases]]/Table1_1[[#This Row],[Total_Purchases]]))),2)</f>
        <v>11.5</v>
      </c>
      <c r="AE1846">
        <f>ROUND(IF(Table1_1[[#This Row],[Total_Purchases]]=0,0,(Table1_1[[#This Row],[Total_Spend]]*(Table1_1[[#This Row],[NumStorePurchases]]/Table1_1[[#This Row],[Total_Purchases]]))),2)</f>
        <v>34.5</v>
      </c>
      <c r="AF1846">
        <f>ROUND(IF(Table1_1[[#This Row],[Total_Purchases]]=0,0,(Table1_1[[#This Row],[Total_Spend]]*(Table1_1[[#This Row],[NumCatalogPurchases]]/Table1_1[[#This Row],[Total_Purchases]]))),2)</f>
        <v>0</v>
      </c>
      <c r="AG18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46" s="6">
        <f ca="1">YEAR(TODAY())-B1846</f>
        <v>70</v>
      </c>
      <c r="AI18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46" t="s">
        <v>30</v>
      </c>
    </row>
    <row r="1847" spans="1:36" x14ac:dyDescent="0.3">
      <c r="A1847">
        <v>9349</v>
      </c>
      <c r="B1847">
        <v>1985</v>
      </c>
      <c r="C1847" t="s">
        <v>28</v>
      </c>
      <c r="D1847" t="s">
        <v>33</v>
      </c>
      <c r="E1847">
        <v>92533</v>
      </c>
      <c r="F1847">
        <v>0</v>
      </c>
      <c r="G1847">
        <v>0</v>
      </c>
      <c r="H1847" s="2" t="str">
        <f ca="1">TEXT(Table1_1[[#This Row],[Dt_Customer]],"yyyy-mm-dd")</f>
        <v>2013-12-19</v>
      </c>
      <c r="I1847">
        <v>84</v>
      </c>
      <c r="J1847">
        <v>693</v>
      </c>
      <c r="K1847">
        <v>21</v>
      </c>
      <c r="L1847">
        <v>118</v>
      </c>
      <c r="M1847">
        <v>110</v>
      </c>
      <c r="N1847">
        <v>147</v>
      </c>
      <c r="O1847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f>Table1_1[[#This Row],[MntWines]]+Table1_1[[#This Row],[MntFruits]]+Table1_1[[#This Row],[MntMeatProducts]]+Table1_1[[#This Row],[MntFishProducts]]+Table1_1[[#This Row],[MntSweetProducts]]+Table1_1[[#This Row],[MntGoldProds]]</f>
        <v>1131</v>
      </c>
      <c r="AC1847">
        <f>Table1_1[[#This Row],[NumWebPurchases]]+Table1_1[[#This Row],[NumCatalogPurchases]]+Table1_1[[#This Row],[NumStorePurchases]]</f>
        <v>22</v>
      </c>
      <c r="AD1847">
        <f>ROUND(IF(Table1_1[[#This Row],[Total_Purchases]]=0,0,(Table1_1[[#This Row],[Total_Spend]]*(Table1_1[[#This Row],[NumWebPurchases]]/Table1_1[[#This Row],[Total_Purchases]]))),2)</f>
        <v>308.45</v>
      </c>
      <c r="AE1847">
        <f>ROUND(IF(Table1_1[[#This Row],[Total_Purchases]]=0,0,(Table1_1[[#This Row],[Total_Spend]]*(Table1_1[[#This Row],[NumStorePurchases]]/Table1_1[[#This Row],[Total_Purchases]]))),2)</f>
        <v>565.5</v>
      </c>
      <c r="AF1847">
        <f>ROUND(IF(Table1_1[[#This Row],[Total_Purchases]]=0,0,(Table1_1[[#This Row],[Total_Spend]]*(Table1_1[[#This Row],[NumCatalogPurchases]]/Table1_1[[#This Row],[Total_Purchases]]))),2)</f>
        <v>257.05</v>
      </c>
      <c r="AG18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47" s="6">
        <f ca="1">YEAR(TODAY())-B1847</f>
        <v>41</v>
      </c>
      <c r="AI18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47" t="s">
        <v>39</v>
      </c>
    </row>
    <row r="1848" spans="1:36" x14ac:dyDescent="0.3">
      <c r="A1848">
        <v>9353</v>
      </c>
      <c r="B1848">
        <v>1959</v>
      </c>
      <c r="C1848" t="s">
        <v>28</v>
      </c>
      <c r="D1848" t="s">
        <v>31</v>
      </c>
      <c r="E1848">
        <v>62450</v>
      </c>
      <c r="F1848">
        <v>0</v>
      </c>
      <c r="G1848">
        <v>1</v>
      </c>
      <c r="H1848" s="2" t="str">
        <f ca="1">TEXT(Table1_1[[#This Row],[Dt_Customer]],"yyyy-mm-dd")</f>
        <v>2014-01-06</v>
      </c>
      <c r="I1848">
        <v>61</v>
      </c>
      <c r="J1848">
        <v>515</v>
      </c>
      <c r="K1848">
        <v>47</v>
      </c>
      <c r="L1848">
        <v>267</v>
      </c>
      <c r="M1848">
        <v>62</v>
      </c>
      <c r="N1848">
        <v>66</v>
      </c>
      <c r="O1848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f>Table1_1[[#This Row],[MntWines]]+Table1_1[[#This Row],[MntFruits]]+Table1_1[[#This Row],[MntMeatProducts]]+Table1_1[[#This Row],[MntFishProducts]]+Table1_1[[#This Row],[MntSweetProducts]]+Table1_1[[#This Row],[MntGoldProds]]</f>
        <v>995</v>
      </c>
      <c r="AC1848">
        <f>Table1_1[[#This Row],[NumWebPurchases]]+Table1_1[[#This Row],[NumCatalogPurchases]]+Table1_1[[#This Row],[NumStorePurchases]]</f>
        <v>14</v>
      </c>
      <c r="AD1848">
        <f>ROUND(IF(Table1_1[[#This Row],[Total_Purchases]]=0,0,(Table1_1[[#This Row],[Total_Spend]]*(Table1_1[[#This Row],[NumWebPurchases]]/Table1_1[[#This Row],[Total_Purchases]]))),2)</f>
        <v>355.36</v>
      </c>
      <c r="AE1848">
        <f>ROUND(IF(Table1_1[[#This Row],[Total_Purchases]]=0,0,(Table1_1[[#This Row],[Total_Spend]]*(Table1_1[[#This Row],[NumStorePurchases]]/Table1_1[[#This Row],[Total_Purchases]]))),2)</f>
        <v>284.29000000000002</v>
      </c>
      <c r="AF1848">
        <f>ROUND(IF(Table1_1[[#This Row],[Total_Purchases]]=0,0,(Table1_1[[#This Row],[Total_Spend]]*(Table1_1[[#This Row],[NumCatalogPurchases]]/Table1_1[[#This Row],[Total_Purchases]]))),2)</f>
        <v>355.36</v>
      </c>
      <c r="AG18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48" s="6">
        <f ca="1">YEAR(TODAY())-B1848</f>
        <v>67</v>
      </c>
      <c r="AI18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48" t="s">
        <v>40</v>
      </c>
    </row>
    <row r="1849" spans="1:36" x14ac:dyDescent="0.3">
      <c r="A1849">
        <v>9360</v>
      </c>
      <c r="B1849">
        <v>1982</v>
      </c>
      <c r="C1849" t="s">
        <v>28</v>
      </c>
      <c r="D1849" t="s">
        <v>33</v>
      </c>
      <c r="E1849">
        <v>37040</v>
      </c>
      <c r="F1849">
        <v>0</v>
      </c>
      <c r="G1849">
        <v>0</v>
      </c>
      <c r="H1849" s="2" t="str">
        <f ca="1">TEXT(Table1_1[[#This Row],[Dt_Customer]],"yyyy-mm-dd")</f>
        <v>2012-08-08</v>
      </c>
      <c r="I1849">
        <v>41</v>
      </c>
      <c r="J1849">
        <v>86</v>
      </c>
      <c r="K1849">
        <v>2</v>
      </c>
      <c r="L1849">
        <v>73</v>
      </c>
      <c r="M1849">
        <v>69</v>
      </c>
      <c r="N1849">
        <v>38</v>
      </c>
      <c r="O1849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f>Table1_1[[#This Row],[MntWines]]+Table1_1[[#This Row],[MntFruits]]+Table1_1[[#This Row],[MntMeatProducts]]+Table1_1[[#This Row],[MntFishProducts]]+Table1_1[[#This Row],[MntSweetProducts]]+Table1_1[[#This Row],[MntGoldProds]]</f>
        <v>316</v>
      </c>
      <c r="AC1849">
        <f>Table1_1[[#This Row],[NumWebPurchases]]+Table1_1[[#This Row],[NumCatalogPurchases]]+Table1_1[[#This Row],[NumStorePurchases]]</f>
        <v>11</v>
      </c>
      <c r="AD1849">
        <f>ROUND(IF(Table1_1[[#This Row],[Total_Purchases]]=0,0,(Table1_1[[#This Row],[Total_Spend]]*(Table1_1[[#This Row],[NumWebPurchases]]/Table1_1[[#This Row],[Total_Purchases]]))),2)</f>
        <v>114.91</v>
      </c>
      <c r="AE1849">
        <f>ROUND(IF(Table1_1[[#This Row],[Total_Purchases]]=0,0,(Table1_1[[#This Row],[Total_Spend]]*(Table1_1[[#This Row],[NumStorePurchases]]/Table1_1[[#This Row],[Total_Purchases]]))),2)</f>
        <v>143.63999999999999</v>
      </c>
      <c r="AF1849">
        <f>ROUND(IF(Table1_1[[#This Row],[Total_Purchases]]=0,0,(Table1_1[[#This Row],[Total_Spend]]*(Table1_1[[#This Row],[NumCatalogPurchases]]/Table1_1[[#This Row],[Total_Purchases]]))),2)</f>
        <v>57.45</v>
      </c>
      <c r="AG18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49" s="6">
        <f ca="1">YEAR(TODAY())-B1849</f>
        <v>44</v>
      </c>
      <c r="AI18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49" t="s">
        <v>34</v>
      </c>
    </row>
    <row r="1850" spans="1:36" x14ac:dyDescent="0.3">
      <c r="A1850">
        <v>9362</v>
      </c>
      <c r="B1850">
        <v>1965</v>
      </c>
      <c r="C1850" t="s">
        <v>28</v>
      </c>
      <c r="D1850" t="s">
        <v>31</v>
      </c>
      <c r="E1850">
        <v>69263</v>
      </c>
      <c r="F1850">
        <v>0</v>
      </c>
      <c r="G1850">
        <v>1</v>
      </c>
      <c r="H1850" s="2" t="str">
        <f ca="1">TEXT(Table1_1[[#This Row],[Dt_Customer]],"yyyy-mm-dd")</f>
        <v>2014-03-05</v>
      </c>
      <c r="I1850">
        <v>14</v>
      </c>
      <c r="J1850">
        <v>492</v>
      </c>
      <c r="K1850">
        <v>5</v>
      </c>
      <c r="L1850">
        <v>32</v>
      </c>
      <c r="M1850">
        <v>13</v>
      </c>
      <c r="N1850">
        <v>5</v>
      </c>
      <c r="O1850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f>Table1_1[[#This Row],[MntWines]]+Table1_1[[#This Row],[MntFruits]]+Table1_1[[#This Row],[MntMeatProducts]]+Table1_1[[#This Row],[MntFishProducts]]+Table1_1[[#This Row],[MntSweetProducts]]+Table1_1[[#This Row],[MntGoldProds]]</f>
        <v>568</v>
      </c>
      <c r="AC1850">
        <f>Table1_1[[#This Row],[NumWebPurchases]]+Table1_1[[#This Row],[NumCatalogPurchases]]+Table1_1[[#This Row],[NumStorePurchases]]</f>
        <v>17</v>
      </c>
      <c r="AD1850">
        <f>ROUND(IF(Table1_1[[#This Row],[Total_Purchases]]=0,0,(Table1_1[[#This Row],[Total_Spend]]*(Table1_1[[#This Row],[NumWebPurchases]]/Table1_1[[#This Row],[Total_Purchases]]))),2)</f>
        <v>300.70999999999998</v>
      </c>
      <c r="AE1850">
        <f>ROUND(IF(Table1_1[[#This Row],[Total_Purchases]]=0,0,(Table1_1[[#This Row],[Total_Spend]]*(Table1_1[[#This Row],[NumStorePurchases]]/Table1_1[[#This Row],[Total_Purchases]]))),2)</f>
        <v>233.88</v>
      </c>
      <c r="AF1850">
        <f>ROUND(IF(Table1_1[[#This Row],[Total_Purchases]]=0,0,(Table1_1[[#This Row],[Total_Spend]]*(Table1_1[[#This Row],[NumCatalogPurchases]]/Table1_1[[#This Row],[Total_Purchases]]))),2)</f>
        <v>33.409999999999997</v>
      </c>
      <c r="AG18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0" s="6">
        <f ca="1">YEAR(TODAY())-B1850</f>
        <v>61</v>
      </c>
      <c r="AI18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50" t="s">
        <v>32</v>
      </c>
    </row>
    <row r="1851" spans="1:36" x14ac:dyDescent="0.3">
      <c r="A1851">
        <v>9365</v>
      </c>
      <c r="B1851">
        <v>1976</v>
      </c>
      <c r="C1851" t="s">
        <v>37</v>
      </c>
      <c r="D1851" t="s">
        <v>31</v>
      </c>
      <c r="E1851">
        <v>60000</v>
      </c>
      <c r="F1851">
        <v>0</v>
      </c>
      <c r="G1851">
        <v>1</v>
      </c>
      <c r="H1851" s="2" t="str">
        <f ca="1">TEXT(Table1_1[[#This Row],[Dt_Customer]],"yyyy-mm-dd")</f>
        <v>2012-12-22</v>
      </c>
      <c r="I1851">
        <v>57</v>
      </c>
      <c r="J1851">
        <v>1048</v>
      </c>
      <c r="K1851">
        <v>0</v>
      </c>
      <c r="L1851">
        <v>217</v>
      </c>
      <c r="M1851">
        <v>0</v>
      </c>
      <c r="N1851">
        <v>0</v>
      </c>
      <c r="O1851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f>Table1_1[[#This Row],[MntWines]]+Table1_1[[#This Row],[MntFruits]]+Table1_1[[#This Row],[MntMeatProducts]]+Table1_1[[#This Row],[MntFishProducts]]+Table1_1[[#This Row],[MntSweetProducts]]+Table1_1[[#This Row],[MntGoldProds]]</f>
        <v>1277</v>
      </c>
      <c r="AC1851">
        <f>Table1_1[[#This Row],[NumWebPurchases]]+Table1_1[[#This Row],[NumCatalogPurchases]]+Table1_1[[#This Row],[NumStorePurchases]]</f>
        <v>19</v>
      </c>
      <c r="AD1851">
        <f>ROUND(IF(Table1_1[[#This Row],[Total_Purchases]]=0,0,(Table1_1[[#This Row],[Total_Spend]]*(Table1_1[[#This Row],[NumWebPurchases]]/Table1_1[[#This Row],[Total_Purchases]]))),2)</f>
        <v>739.32</v>
      </c>
      <c r="AE1851">
        <f>ROUND(IF(Table1_1[[#This Row],[Total_Purchases]]=0,0,(Table1_1[[#This Row],[Total_Spend]]*(Table1_1[[#This Row],[NumStorePurchases]]/Table1_1[[#This Row],[Total_Purchases]]))),2)</f>
        <v>336.05</v>
      </c>
      <c r="AF1851">
        <f>ROUND(IF(Table1_1[[#This Row],[Total_Purchases]]=0,0,(Table1_1[[#This Row],[Total_Spend]]*(Table1_1[[#This Row],[NumCatalogPurchases]]/Table1_1[[#This Row],[Total_Purchases]]))),2)</f>
        <v>201.63</v>
      </c>
      <c r="AG185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1" s="6">
        <f ca="1">YEAR(TODAY())-B1851</f>
        <v>50</v>
      </c>
      <c r="AI18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51" t="s">
        <v>30</v>
      </c>
    </row>
    <row r="1852" spans="1:36" x14ac:dyDescent="0.3">
      <c r="A1852">
        <v>9369</v>
      </c>
      <c r="B1852">
        <v>1979</v>
      </c>
      <c r="C1852" t="s">
        <v>38</v>
      </c>
      <c r="D1852" t="s">
        <v>31</v>
      </c>
      <c r="E1852">
        <v>88194</v>
      </c>
      <c r="F1852">
        <v>0</v>
      </c>
      <c r="G1852">
        <v>1</v>
      </c>
      <c r="H1852" s="2" t="str">
        <f ca="1">TEXT(Table1_1[[#This Row],[Dt_Customer]],"yyyy-mm-dd")</f>
        <v>2014-03-19</v>
      </c>
      <c r="I1852">
        <v>19</v>
      </c>
      <c r="J1852">
        <v>688</v>
      </c>
      <c r="K1852">
        <v>14</v>
      </c>
      <c r="L1852">
        <v>309</v>
      </c>
      <c r="M1852">
        <v>201</v>
      </c>
      <c r="N1852">
        <v>24</v>
      </c>
      <c r="O185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f>Table1_1[[#This Row],[MntWines]]+Table1_1[[#This Row],[MntFruits]]+Table1_1[[#This Row],[MntMeatProducts]]+Table1_1[[#This Row],[MntFishProducts]]+Table1_1[[#This Row],[MntSweetProducts]]+Table1_1[[#This Row],[MntGoldProds]]</f>
        <v>1274</v>
      </c>
      <c r="AC1852">
        <f>Table1_1[[#This Row],[NumWebPurchases]]+Table1_1[[#This Row],[NumCatalogPurchases]]+Table1_1[[#This Row],[NumStorePurchases]]</f>
        <v>31</v>
      </c>
      <c r="AD1852">
        <f>ROUND(IF(Table1_1[[#This Row],[Total_Purchases]]=0,0,(Table1_1[[#This Row],[Total_Spend]]*(Table1_1[[#This Row],[NumWebPurchases]]/Table1_1[[#This Row],[Total_Purchases]]))),2)</f>
        <v>452.06</v>
      </c>
      <c r="AE1852">
        <f>ROUND(IF(Table1_1[[#This Row],[Total_Purchases]]=0,0,(Table1_1[[#This Row],[Total_Spend]]*(Table1_1[[#This Row],[NumStorePurchases]]/Table1_1[[#This Row],[Total_Purchases]]))),2)</f>
        <v>410.97</v>
      </c>
      <c r="AF1852">
        <f>ROUND(IF(Table1_1[[#This Row],[Total_Purchases]]=0,0,(Table1_1[[#This Row],[Total_Spend]]*(Table1_1[[#This Row],[NumCatalogPurchases]]/Table1_1[[#This Row],[Total_Purchases]]))),2)</f>
        <v>410.97</v>
      </c>
      <c r="AG18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2" s="6">
        <f ca="1">YEAR(TODAY())-B1852</f>
        <v>47</v>
      </c>
      <c r="AI18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52" t="s">
        <v>39</v>
      </c>
    </row>
    <row r="1853" spans="1:36" x14ac:dyDescent="0.3">
      <c r="A1853">
        <v>9370</v>
      </c>
      <c r="B1853">
        <v>1945</v>
      </c>
      <c r="C1853" t="s">
        <v>37</v>
      </c>
      <c r="D1853" t="s">
        <v>33</v>
      </c>
      <c r="E1853">
        <v>65846</v>
      </c>
      <c r="F1853">
        <v>0</v>
      </c>
      <c r="G1853">
        <v>0</v>
      </c>
      <c r="H1853" s="2" t="str">
        <f ca="1">TEXT(Table1_1[[#This Row],[Dt_Customer]],"yyyy-mm-dd")</f>
        <v>2013-05-17</v>
      </c>
      <c r="I1853">
        <v>68</v>
      </c>
      <c r="J1853">
        <v>562</v>
      </c>
      <c r="K1853">
        <v>81</v>
      </c>
      <c r="L1853">
        <v>276</v>
      </c>
      <c r="M1853">
        <v>80</v>
      </c>
      <c r="N1853">
        <v>40</v>
      </c>
      <c r="O1853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f>Table1_1[[#This Row],[MntWines]]+Table1_1[[#This Row],[MntFruits]]+Table1_1[[#This Row],[MntMeatProducts]]+Table1_1[[#This Row],[MntFishProducts]]+Table1_1[[#This Row],[MntSweetProducts]]+Table1_1[[#This Row],[MntGoldProds]]</f>
        <v>1120</v>
      </c>
      <c r="AC1853">
        <f>Table1_1[[#This Row],[NumWebPurchases]]+Table1_1[[#This Row],[NumCatalogPurchases]]+Table1_1[[#This Row],[NumStorePurchases]]</f>
        <v>15</v>
      </c>
      <c r="AD1853">
        <f>ROUND(IF(Table1_1[[#This Row],[Total_Purchases]]=0,0,(Table1_1[[#This Row],[Total_Spend]]*(Table1_1[[#This Row],[NumWebPurchases]]/Table1_1[[#This Row],[Total_Purchases]]))),2)</f>
        <v>448</v>
      </c>
      <c r="AE1853">
        <f>ROUND(IF(Table1_1[[#This Row],[Total_Purchases]]=0,0,(Table1_1[[#This Row],[Total_Spend]]*(Table1_1[[#This Row],[NumStorePurchases]]/Table1_1[[#This Row],[Total_Purchases]]))),2)</f>
        <v>448</v>
      </c>
      <c r="AF1853">
        <f>ROUND(IF(Table1_1[[#This Row],[Total_Purchases]]=0,0,(Table1_1[[#This Row],[Total_Spend]]*(Table1_1[[#This Row],[NumCatalogPurchases]]/Table1_1[[#This Row],[Total_Purchases]]))),2)</f>
        <v>224</v>
      </c>
      <c r="AG18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3" s="6">
        <f ca="1">YEAR(TODAY())-B1853</f>
        <v>81</v>
      </c>
      <c r="AI18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53" t="s">
        <v>32</v>
      </c>
    </row>
    <row r="1854" spans="1:36" x14ac:dyDescent="0.3">
      <c r="A1854">
        <v>9381</v>
      </c>
      <c r="B1854">
        <v>1978</v>
      </c>
      <c r="C1854" t="s">
        <v>28</v>
      </c>
      <c r="D1854" t="s">
        <v>33</v>
      </c>
      <c r="E1854">
        <v>66373</v>
      </c>
      <c r="F1854">
        <v>1</v>
      </c>
      <c r="G1854">
        <v>1</v>
      </c>
      <c r="H1854" s="2" t="str">
        <f ca="1">TEXT(Table1_1[[#This Row],[Dt_Customer]],"yyyy-mm-dd")</f>
        <v>2013-06-12</v>
      </c>
      <c r="I1854">
        <v>57</v>
      </c>
      <c r="J1854">
        <v>328</v>
      </c>
      <c r="K1854">
        <v>9</v>
      </c>
      <c r="L1854">
        <v>124</v>
      </c>
      <c r="M1854">
        <v>12</v>
      </c>
      <c r="N1854">
        <v>24</v>
      </c>
      <c r="O1854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f>Table1_1[[#This Row],[MntWines]]+Table1_1[[#This Row],[MntFruits]]+Table1_1[[#This Row],[MntMeatProducts]]+Table1_1[[#This Row],[MntFishProducts]]+Table1_1[[#This Row],[MntSweetProducts]]+Table1_1[[#This Row],[MntGoldProds]]</f>
        <v>606</v>
      </c>
      <c r="AC1854">
        <f>Table1_1[[#This Row],[NumWebPurchases]]+Table1_1[[#This Row],[NumCatalogPurchases]]+Table1_1[[#This Row],[NumStorePurchases]]</f>
        <v>16</v>
      </c>
      <c r="AD1854">
        <f>ROUND(IF(Table1_1[[#This Row],[Total_Purchases]]=0,0,(Table1_1[[#This Row],[Total_Spend]]*(Table1_1[[#This Row],[NumWebPurchases]]/Table1_1[[#This Row],[Total_Purchases]]))),2)</f>
        <v>151.5</v>
      </c>
      <c r="AE1854">
        <f>ROUND(IF(Table1_1[[#This Row],[Total_Purchases]]=0,0,(Table1_1[[#This Row],[Total_Spend]]*(Table1_1[[#This Row],[NumStorePurchases]]/Table1_1[[#This Row],[Total_Purchases]]))),2)</f>
        <v>378.75</v>
      </c>
      <c r="AF1854">
        <f>ROUND(IF(Table1_1[[#This Row],[Total_Purchases]]=0,0,(Table1_1[[#This Row],[Total_Spend]]*(Table1_1[[#This Row],[NumCatalogPurchases]]/Table1_1[[#This Row],[Total_Purchases]]))),2)</f>
        <v>75.75</v>
      </c>
      <c r="AG18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4" s="6">
        <f ca="1">YEAR(TODAY())-B1854</f>
        <v>48</v>
      </c>
      <c r="AI18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54" t="s">
        <v>36</v>
      </c>
    </row>
    <row r="1855" spans="1:36" x14ac:dyDescent="0.3">
      <c r="A1855">
        <v>9384</v>
      </c>
      <c r="B1855">
        <v>1978</v>
      </c>
      <c r="C1855" t="s">
        <v>28</v>
      </c>
      <c r="D1855" t="s">
        <v>33</v>
      </c>
      <c r="E1855">
        <v>66373</v>
      </c>
      <c r="F1855">
        <v>1</v>
      </c>
      <c r="G1855">
        <v>1</v>
      </c>
      <c r="H1855" s="2" t="str">
        <f ca="1">TEXT(Table1_1[[#This Row],[Dt_Customer]],"yyyy-mm-dd")</f>
        <v>2013-06-12</v>
      </c>
      <c r="I1855">
        <v>57</v>
      </c>
      <c r="J1855">
        <v>328</v>
      </c>
      <c r="K1855">
        <v>9</v>
      </c>
      <c r="L1855">
        <v>124</v>
      </c>
      <c r="M1855">
        <v>12</v>
      </c>
      <c r="N1855">
        <v>24</v>
      </c>
      <c r="O1855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f>Table1_1[[#This Row],[MntWines]]+Table1_1[[#This Row],[MntFruits]]+Table1_1[[#This Row],[MntMeatProducts]]+Table1_1[[#This Row],[MntFishProducts]]+Table1_1[[#This Row],[MntSweetProducts]]+Table1_1[[#This Row],[MntGoldProds]]</f>
        <v>606</v>
      </c>
      <c r="AC1855">
        <f>Table1_1[[#This Row],[NumWebPurchases]]+Table1_1[[#This Row],[NumCatalogPurchases]]+Table1_1[[#This Row],[NumStorePurchases]]</f>
        <v>16</v>
      </c>
      <c r="AD1855">
        <f>ROUND(IF(Table1_1[[#This Row],[Total_Purchases]]=0,0,(Table1_1[[#This Row],[Total_Spend]]*(Table1_1[[#This Row],[NumWebPurchases]]/Table1_1[[#This Row],[Total_Purchases]]))),2)</f>
        <v>151.5</v>
      </c>
      <c r="AE1855">
        <f>ROUND(IF(Table1_1[[#This Row],[Total_Purchases]]=0,0,(Table1_1[[#This Row],[Total_Spend]]*(Table1_1[[#This Row],[NumStorePurchases]]/Table1_1[[#This Row],[Total_Purchases]]))),2)</f>
        <v>378.75</v>
      </c>
      <c r="AF1855">
        <f>ROUND(IF(Table1_1[[#This Row],[Total_Purchases]]=0,0,(Table1_1[[#This Row],[Total_Spend]]*(Table1_1[[#This Row],[NumCatalogPurchases]]/Table1_1[[#This Row],[Total_Purchases]]))),2)</f>
        <v>75.75</v>
      </c>
      <c r="AG18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5" s="6">
        <f ca="1">YEAR(TODAY())-B1855</f>
        <v>48</v>
      </c>
      <c r="AI18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55" t="s">
        <v>36</v>
      </c>
    </row>
    <row r="1856" spans="1:36" x14ac:dyDescent="0.3">
      <c r="A1856">
        <v>9386</v>
      </c>
      <c r="B1856">
        <v>1962</v>
      </c>
      <c r="C1856" t="s">
        <v>28</v>
      </c>
      <c r="D1856" t="s">
        <v>35</v>
      </c>
      <c r="E1856">
        <v>50127</v>
      </c>
      <c r="F1856">
        <v>0</v>
      </c>
      <c r="G1856">
        <v>1</v>
      </c>
      <c r="H1856" s="2" t="str">
        <f ca="1">TEXT(Table1_1[[#This Row],[Dt_Customer]],"yyyy-mm-dd")</f>
        <v>2014-05-29</v>
      </c>
      <c r="I1856">
        <v>88</v>
      </c>
      <c r="J1856">
        <v>274</v>
      </c>
      <c r="K1856">
        <v>0</v>
      </c>
      <c r="L1856">
        <v>21</v>
      </c>
      <c r="M1856">
        <v>4</v>
      </c>
      <c r="N1856">
        <v>6</v>
      </c>
      <c r="O1856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f>Table1_1[[#This Row],[MntWines]]+Table1_1[[#This Row],[MntFruits]]+Table1_1[[#This Row],[MntMeatProducts]]+Table1_1[[#This Row],[MntFishProducts]]+Table1_1[[#This Row],[MntSweetProducts]]+Table1_1[[#This Row],[MntGoldProds]]</f>
        <v>320</v>
      </c>
      <c r="AC1856">
        <f>Table1_1[[#This Row],[NumWebPurchases]]+Table1_1[[#This Row],[NumCatalogPurchases]]+Table1_1[[#This Row],[NumStorePurchases]]</f>
        <v>12</v>
      </c>
      <c r="AD1856">
        <f>ROUND(IF(Table1_1[[#This Row],[Total_Purchases]]=0,0,(Table1_1[[#This Row],[Total_Spend]]*(Table1_1[[#This Row],[NumWebPurchases]]/Table1_1[[#This Row],[Total_Purchases]]))),2)</f>
        <v>133.33000000000001</v>
      </c>
      <c r="AE1856">
        <f>ROUND(IF(Table1_1[[#This Row],[Total_Purchases]]=0,0,(Table1_1[[#This Row],[Total_Spend]]*(Table1_1[[#This Row],[NumStorePurchases]]/Table1_1[[#This Row],[Total_Purchases]]))),2)</f>
        <v>160</v>
      </c>
      <c r="AF1856">
        <f>ROUND(IF(Table1_1[[#This Row],[Total_Purchases]]=0,0,(Table1_1[[#This Row],[Total_Spend]]*(Table1_1[[#This Row],[NumCatalogPurchases]]/Table1_1[[#This Row],[Total_Purchases]]))),2)</f>
        <v>26.67</v>
      </c>
      <c r="AG18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6" s="6">
        <f ca="1">YEAR(TODAY())-B1856</f>
        <v>64</v>
      </c>
      <c r="AI18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56" t="s">
        <v>30</v>
      </c>
    </row>
    <row r="1857" spans="1:36" x14ac:dyDescent="0.3">
      <c r="A1857">
        <v>9392</v>
      </c>
      <c r="B1857">
        <v>1971</v>
      </c>
      <c r="C1857" t="s">
        <v>28</v>
      </c>
      <c r="D1857" t="s">
        <v>31</v>
      </c>
      <c r="E1857">
        <v>26954</v>
      </c>
      <c r="F1857">
        <v>1</v>
      </c>
      <c r="G1857">
        <v>0</v>
      </c>
      <c r="H1857" s="2" t="str">
        <f ca="1">TEXT(Table1_1[[#This Row],[Dt_Customer]],"yyyy-mm-dd")</f>
        <v>2014-05-08</v>
      </c>
      <c r="I1857">
        <v>17</v>
      </c>
      <c r="J1857">
        <v>4</v>
      </c>
      <c r="K1857">
        <v>1</v>
      </c>
      <c r="L1857">
        <v>11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1857">
        <f>Table1_1[[#This Row],[NumWebPurchases]]+Table1_1[[#This Row],[NumCatalogPurchases]]+Table1_1[[#This Row],[NumStorePurchases]]</f>
        <v>3</v>
      </c>
      <c r="AD1857">
        <f>ROUND(IF(Table1_1[[#This Row],[Total_Purchases]]=0,0,(Table1_1[[#This Row],[Total_Spend]]*(Table1_1[[#This Row],[NumWebPurchases]]/Table1_1[[#This Row],[Total_Purchases]]))),2)</f>
        <v>5.67</v>
      </c>
      <c r="AE1857">
        <f>ROUND(IF(Table1_1[[#This Row],[Total_Purchases]]=0,0,(Table1_1[[#This Row],[Total_Spend]]*(Table1_1[[#This Row],[NumStorePurchases]]/Table1_1[[#This Row],[Total_Purchases]]))),2)</f>
        <v>11.33</v>
      </c>
      <c r="AF1857">
        <f>ROUND(IF(Table1_1[[#This Row],[Total_Purchases]]=0,0,(Table1_1[[#This Row],[Total_Spend]]*(Table1_1[[#This Row],[NumCatalogPurchases]]/Table1_1[[#This Row],[Total_Purchases]]))),2)</f>
        <v>0</v>
      </c>
      <c r="AG18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57" s="6">
        <f ca="1">YEAR(TODAY())-B1857</f>
        <v>55</v>
      </c>
      <c r="AI18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57" t="s">
        <v>30</v>
      </c>
    </row>
    <row r="1858" spans="1:36" x14ac:dyDescent="0.3">
      <c r="A1858">
        <v>9396</v>
      </c>
      <c r="B1858">
        <v>1978</v>
      </c>
      <c r="C1858" t="s">
        <v>37</v>
      </c>
      <c r="D1858" t="s">
        <v>33</v>
      </c>
      <c r="E1858">
        <v>37717</v>
      </c>
      <c r="F1858">
        <v>1</v>
      </c>
      <c r="G1858">
        <v>0</v>
      </c>
      <c r="H1858" s="2" t="str">
        <f ca="1">TEXT(Table1_1[[#This Row],[Dt_Customer]],"yyyy-mm-dd")</f>
        <v>2012-11-23</v>
      </c>
      <c r="I1858">
        <v>31</v>
      </c>
      <c r="J1858">
        <v>9</v>
      </c>
      <c r="K1858">
        <v>0</v>
      </c>
      <c r="L1858">
        <v>6</v>
      </c>
      <c r="M1858">
        <v>4</v>
      </c>
      <c r="N1858">
        <v>1</v>
      </c>
      <c r="O1858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1858">
        <f>Table1_1[[#This Row],[NumWebPurchases]]+Table1_1[[#This Row],[NumCatalogPurchases]]+Table1_1[[#This Row],[NumStorePurchases]]</f>
        <v>3</v>
      </c>
      <c r="AD1858">
        <f>ROUND(IF(Table1_1[[#This Row],[Total_Purchases]]=0,0,(Table1_1[[#This Row],[Total_Spend]]*(Table1_1[[#This Row],[NumWebPurchases]]/Table1_1[[#This Row],[Total_Purchases]]))),2)</f>
        <v>8.33</v>
      </c>
      <c r="AE1858">
        <f>ROUND(IF(Table1_1[[#This Row],[Total_Purchases]]=0,0,(Table1_1[[#This Row],[Total_Spend]]*(Table1_1[[#This Row],[NumStorePurchases]]/Table1_1[[#This Row],[Total_Purchases]]))),2)</f>
        <v>16.670000000000002</v>
      </c>
      <c r="AF1858">
        <f>ROUND(IF(Table1_1[[#This Row],[Total_Purchases]]=0,0,(Table1_1[[#This Row],[Total_Spend]]*(Table1_1[[#This Row],[NumCatalogPurchases]]/Table1_1[[#This Row],[Total_Purchases]]))),2)</f>
        <v>0</v>
      </c>
      <c r="AG18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58" s="6">
        <f ca="1">YEAR(TODAY())-B1858</f>
        <v>48</v>
      </c>
      <c r="AI18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58" t="s">
        <v>43</v>
      </c>
    </row>
    <row r="1859" spans="1:36" x14ac:dyDescent="0.3">
      <c r="A1859">
        <v>9400</v>
      </c>
      <c r="B1859">
        <v>1958</v>
      </c>
      <c r="C1859" t="s">
        <v>38</v>
      </c>
      <c r="D1859" t="s">
        <v>31</v>
      </c>
      <c r="E1859">
        <v>85485</v>
      </c>
      <c r="F1859">
        <v>0</v>
      </c>
      <c r="G1859">
        <v>0</v>
      </c>
      <c r="H1859" s="2" t="str">
        <f ca="1">TEXT(Table1_1[[#This Row],[Dt_Customer]],"yyyy-mm-dd")</f>
        <v>2014-06-21</v>
      </c>
      <c r="I1859">
        <v>73</v>
      </c>
      <c r="J1859">
        <v>630</v>
      </c>
      <c r="K1859">
        <v>26</v>
      </c>
      <c r="L1859">
        <v>611</v>
      </c>
      <c r="M1859">
        <v>44</v>
      </c>
      <c r="N1859">
        <v>18</v>
      </c>
      <c r="O1859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f>Table1_1[[#This Row],[MntWines]]+Table1_1[[#This Row],[MntFruits]]+Table1_1[[#This Row],[MntMeatProducts]]+Table1_1[[#This Row],[MntFishProducts]]+Table1_1[[#This Row],[MntSweetProducts]]+Table1_1[[#This Row],[MntGoldProds]]</f>
        <v>1383</v>
      </c>
      <c r="AC1859">
        <f>Table1_1[[#This Row],[NumWebPurchases]]+Table1_1[[#This Row],[NumCatalogPurchases]]+Table1_1[[#This Row],[NumStorePurchases]]</f>
        <v>18</v>
      </c>
      <c r="AD1859">
        <f>ROUND(IF(Table1_1[[#This Row],[Total_Purchases]]=0,0,(Table1_1[[#This Row],[Total_Spend]]*(Table1_1[[#This Row],[NumWebPurchases]]/Table1_1[[#This Row],[Total_Purchases]]))),2)</f>
        <v>461</v>
      </c>
      <c r="AE1859">
        <f>ROUND(IF(Table1_1[[#This Row],[Total_Purchases]]=0,0,(Table1_1[[#This Row],[Total_Spend]]*(Table1_1[[#This Row],[NumStorePurchases]]/Table1_1[[#This Row],[Total_Purchases]]))),2)</f>
        <v>461</v>
      </c>
      <c r="AF1859">
        <f>ROUND(IF(Table1_1[[#This Row],[Total_Purchases]]=0,0,(Table1_1[[#This Row],[Total_Spend]]*(Table1_1[[#This Row],[NumCatalogPurchases]]/Table1_1[[#This Row],[Total_Purchases]]))),2)</f>
        <v>461</v>
      </c>
      <c r="AG185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59" s="6">
        <f ca="1">YEAR(TODAY())-B1859</f>
        <v>68</v>
      </c>
      <c r="AI18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59" t="s">
        <v>30</v>
      </c>
    </row>
    <row r="1860" spans="1:36" x14ac:dyDescent="0.3">
      <c r="A1860">
        <v>9405</v>
      </c>
      <c r="B1860">
        <v>1954</v>
      </c>
      <c r="C1860" t="s">
        <v>37</v>
      </c>
      <c r="D1860" t="s">
        <v>33</v>
      </c>
      <c r="E1860">
        <v>52869</v>
      </c>
      <c r="F1860">
        <v>1</v>
      </c>
      <c r="G1860">
        <v>1</v>
      </c>
      <c r="H1860" s="2" t="str">
        <f ca="1">TEXT(Table1_1[[#This Row],[Dt_Customer]],"yyyy-mm-dd")</f>
        <v>2012-10-15</v>
      </c>
      <c r="I1860">
        <v>40</v>
      </c>
      <c r="J1860">
        <v>84</v>
      </c>
      <c r="K1860">
        <v>3</v>
      </c>
      <c r="L1860">
        <v>61</v>
      </c>
      <c r="M1860">
        <v>2</v>
      </c>
      <c r="N1860">
        <v>1</v>
      </c>
      <c r="O1860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f>Table1_1[[#This Row],[MntWines]]+Table1_1[[#This Row],[MntFruits]]+Table1_1[[#This Row],[MntMeatProducts]]+Table1_1[[#This Row],[MntFishProducts]]+Table1_1[[#This Row],[MntSweetProducts]]+Table1_1[[#This Row],[MntGoldProds]]</f>
        <v>172</v>
      </c>
      <c r="AC1860">
        <f>Table1_1[[#This Row],[NumWebPurchases]]+Table1_1[[#This Row],[NumCatalogPurchases]]+Table1_1[[#This Row],[NumStorePurchases]]</f>
        <v>8</v>
      </c>
      <c r="AD1860">
        <f>ROUND(IF(Table1_1[[#This Row],[Total_Purchases]]=0,0,(Table1_1[[#This Row],[Total_Spend]]*(Table1_1[[#This Row],[NumWebPurchases]]/Table1_1[[#This Row],[Total_Purchases]]))),2)</f>
        <v>64.5</v>
      </c>
      <c r="AE1860">
        <f>ROUND(IF(Table1_1[[#This Row],[Total_Purchases]]=0,0,(Table1_1[[#This Row],[Total_Spend]]*(Table1_1[[#This Row],[NumStorePurchases]]/Table1_1[[#This Row],[Total_Purchases]]))),2)</f>
        <v>86</v>
      </c>
      <c r="AF1860">
        <f>ROUND(IF(Table1_1[[#This Row],[Total_Purchases]]=0,0,(Table1_1[[#This Row],[Total_Spend]]*(Table1_1[[#This Row],[NumCatalogPurchases]]/Table1_1[[#This Row],[Total_Purchases]]))),2)</f>
        <v>21.5</v>
      </c>
      <c r="AG18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60" s="6">
        <f ca="1">YEAR(TODAY())-B1860</f>
        <v>72</v>
      </c>
      <c r="AI18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60" t="s">
        <v>43</v>
      </c>
    </row>
    <row r="1861" spans="1:36" x14ac:dyDescent="0.3">
      <c r="A1861">
        <v>9422</v>
      </c>
      <c r="B1861">
        <v>1989</v>
      </c>
      <c r="C1861" t="s">
        <v>28</v>
      </c>
      <c r="D1861" t="s">
        <v>33</v>
      </c>
      <c r="E1861">
        <v>38360</v>
      </c>
      <c r="F1861">
        <v>1</v>
      </c>
      <c r="G1861">
        <v>0</v>
      </c>
      <c r="H1861" s="2" t="str">
        <f ca="1">TEXT(Table1_1[[#This Row],[Dt_Customer]],"yyyy-mm-dd")</f>
        <v>2013-05-31</v>
      </c>
      <c r="I1861">
        <v>26</v>
      </c>
      <c r="J1861">
        <v>36</v>
      </c>
      <c r="K1861">
        <v>2</v>
      </c>
      <c r="L1861">
        <v>42</v>
      </c>
      <c r="M1861">
        <v>20</v>
      </c>
      <c r="N1861">
        <v>21</v>
      </c>
      <c r="O1861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f>Table1_1[[#This Row],[MntWines]]+Table1_1[[#This Row],[MntFruits]]+Table1_1[[#This Row],[MntMeatProducts]]+Table1_1[[#This Row],[MntFishProducts]]+Table1_1[[#This Row],[MntSweetProducts]]+Table1_1[[#This Row],[MntGoldProds]]</f>
        <v>131</v>
      </c>
      <c r="AC1861">
        <f>Table1_1[[#This Row],[NumWebPurchases]]+Table1_1[[#This Row],[NumCatalogPurchases]]+Table1_1[[#This Row],[NumStorePurchases]]</f>
        <v>7</v>
      </c>
      <c r="AD1861">
        <f>ROUND(IF(Table1_1[[#This Row],[Total_Purchases]]=0,0,(Table1_1[[#This Row],[Total_Spend]]*(Table1_1[[#This Row],[NumWebPurchases]]/Table1_1[[#This Row],[Total_Purchases]]))),2)</f>
        <v>37.43</v>
      </c>
      <c r="AE1861">
        <f>ROUND(IF(Table1_1[[#This Row],[Total_Purchases]]=0,0,(Table1_1[[#This Row],[Total_Spend]]*(Table1_1[[#This Row],[NumStorePurchases]]/Table1_1[[#This Row],[Total_Purchases]]))),2)</f>
        <v>74.86</v>
      </c>
      <c r="AF1861">
        <f>ROUND(IF(Table1_1[[#This Row],[Total_Purchases]]=0,0,(Table1_1[[#This Row],[Total_Spend]]*(Table1_1[[#This Row],[NumCatalogPurchases]]/Table1_1[[#This Row],[Total_Purchases]]))),2)</f>
        <v>18.71</v>
      </c>
      <c r="AG18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61" s="6">
        <f ca="1">YEAR(TODAY())-B1861</f>
        <v>37</v>
      </c>
      <c r="AI18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61" t="s">
        <v>36</v>
      </c>
    </row>
    <row r="1862" spans="1:36" x14ac:dyDescent="0.3">
      <c r="A1862">
        <v>9423</v>
      </c>
      <c r="B1862">
        <v>1979</v>
      </c>
      <c r="C1862" t="s">
        <v>41</v>
      </c>
      <c r="D1862" t="s">
        <v>33</v>
      </c>
      <c r="E1862">
        <v>32765</v>
      </c>
      <c r="F1862">
        <v>1</v>
      </c>
      <c r="G1862">
        <v>0</v>
      </c>
      <c r="H1862" s="2" t="str">
        <f ca="1">TEXT(Table1_1[[#This Row],[Dt_Customer]],"yyyy-mm-dd")</f>
        <v>2014-02-23</v>
      </c>
      <c r="I1862">
        <v>49</v>
      </c>
      <c r="J1862">
        <v>13</v>
      </c>
      <c r="K1862">
        <v>3</v>
      </c>
      <c r="L1862">
        <v>17</v>
      </c>
      <c r="M1862">
        <v>7</v>
      </c>
      <c r="N1862">
        <v>3</v>
      </c>
      <c r="O186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862">
        <f>Table1_1[[#This Row],[NumWebPurchases]]+Table1_1[[#This Row],[NumCatalogPurchases]]+Table1_1[[#This Row],[NumStorePurchases]]</f>
        <v>6</v>
      </c>
      <c r="AD1862">
        <f>ROUND(IF(Table1_1[[#This Row],[Total_Purchases]]=0,0,(Table1_1[[#This Row],[Total_Spend]]*(Table1_1[[#This Row],[NumWebPurchases]]/Table1_1[[#This Row],[Total_Purchases]]))),2)</f>
        <v>15.33</v>
      </c>
      <c r="AE1862">
        <f>ROUND(IF(Table1_1[[#This Row],[Total_Purchases]]=0,0,(Table1_1[[#This Row],[Total_Spend]]*(Table1_1[[#This Row],[NumStorePurchases]]/Table1_1[[#This Row],[Total_Purchases]]))),2)</f>
        <v>30.67</v>
      </c>
      <c r="AF1862">
        <f>ROUND(IF(Table1_1[[#This Row],[Total_Purchases]]=0,0,(Table1_1[[#This Row],[Total_Spend]]*(Table1_1[[#This Row],[NumCatalogPurchases]]/Table1_1[[#This Row],[Total_Purchases]]))),2)</f>
        <v>0</v>
      </c>
      <c r="AG18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62" s="6">
        <f ca="1">YEAR(TODAY())-B1862</f>
        <v>47</v>
      </c>
      <c r="AI18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62" t="s">
        <v>30</v>
      </c>
    </row>
    <row r="1863" spans="1:36" x14ac:dyDescent="0.3">
      <c r="A1863">
        <v>9426</v>
      </c>
      <c r="B1863">
        <v>1964</v>
      </c>
      <c r="C1863" t="s">
        <v>41</v>
      </c>
      <c r="D1863" t="s">
        <v>31</v>
      </c>
      <c r="E1863">
        <v>58308</v>
      </c>
      <c r="F1863">
        <v>0</v>
      </c>
      <c r="G1863">
        <v>1</v>
      </c>
      <c r="H1863" s="2" t="str">
        <f ca="1">TEXT(Table1_1[[#This Row],[Dt_Customer]],"yyyy-mm-dd")</f>
        <v>2013-01-12</v>
      </c>
      <c r="I1863">
        <v>77</v>
      </c>
      <c r="J1863">
        <v>691</v>
      </c>
      <c r="K1863">
        <v>0</v>
      </c>
      <c r="L1863">
        <v>69</v>
      </c>
      <c r="M1863">
        <v>10</v>
      </c>
      <c r="N1863">
        <v>0</v>
      </c>
      <c r="O1863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f>Table1_1[[#This Row],[MntWines]]+Table1_1[[#This Row],[MntFruits]]+Table1_1[[#This Row],[MntMeatProducts]]+Table1_1[[#This Row],[MntFishProducts]]+Table1_1[[#This Row],[MntSweetProducts]]+Table1_1[[#This Row],[MntGoldProds]]</f>
        <v>900</v>
      </c>
      <c r="AC1863">
        <f>Table1_1[[#This Row],[NumWebPurchases]]+Table1_1[[#This Row],[NumCatalogPurchases]]+Table1_1[[#This Row],[NumStorePurchases]]</f>
        <v>11</v>
      </c>
      <c r="AD1863">
        <f>ROUND(IF(Table1_1[[#This Row],[Total_Purchases]]=0,0,(Table1_1[[#This Row],[Total_Spend]]*(Table1_1[[#This Row],[NumWebPurchases]]/Table1_1[[#This Row],[Total_Purchases]]))),2)</f>
        <v>163.63999999999999</v>
      </c>
      <c r="AE1863">
        <f>ROUND(IF(Table1_1[[#This Row],[Total_Purchases]]=0,0,(Table1_1[[#This Row],[Total_Spend]]*(Table1_1[[#This Row],[NumStorePurchases]]/Table1_1[[#This Row],[Total_Purchases]]))),2)</f>
        <v>245.45</v>
      </c>
      <c r="AF1863">
        <f>ROUND(IF(Table1_1[[#This Row],[Total_Purchases]]=0,0,(Table1_1[[#This Row],[Total_Spend]]*(Table1_1[[#This Row],[NumCatalogPurchases]]/Table1_1[[#This Row],[Total_Purchases]]))),2)</f>
        <v>490.91</v>
      </c>
      <c r="AG18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63" s="6">
        <f ca="1">YEAR(TODAY())-B1863</f>
        <v>62</v>
      </c>
      <c r="AI18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63" t="s">
        <v>30</v>
      </c>
    </row>
    <row r="1864" spans="1:36" x14ac:dyDescent="0.3">
      <c r="A1864">
        <v>9432</v>
      </c>
      <c r="B1864">
        <v>1977</v>
      </c>
      <c r="C1864" t="s">
        <v>28</v>
      </c>
      <c r="D1864" t="s">
        <v>35</v>
      </c>
      <c r="E1864">
        <v>666666</v>
      </c>
      <c r="F1864">
        <v>1</v>
      </c>
      <c r="G1864">
        <v>0</v>
      </c>
      <c r="H1864" s="2" t="str">
        <f ca="1">TEXT(Table1_1[[#This Row],[Dt_Customer]],"yyyy-mm-dd")</f>
        <v>2013-06-02</v>
      </c>
      <c r="I1864">
        <v>23</v>
      </c>
      <c r="J1864">
        <v>9</v>
      </c>
      <c r="K1864">
        <v>14</v>
      </c>
      <c r="L1864">
        <v>18</v>
      </c>
      <c r="M1864">
        <v>8</v>
      </c>
      <c r="N1864">
        <v>1</v>
      </c>
      <c r="O1864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1864">
        <f>Table1_1[[#This Row],[NumWebPurchases]]+Table1_1[[#This Row],[NumCatalogPurchases]]+Table1_1[[#This Row],[NumStorePurchases]]</f>
        <v>7</v>
      </c>
      <c r="AD1864">
        <f>ROUND(IF(Table1_1[[#This Row],[Total_Purchases]]=0,0,(Table1_1[[#This Row],[Total_Spend]]*(Table1_1[[#This Row],[NumWebPurchases]]/Table1_1[[#This Row],[Total_Purchases]]))),2)</f>
        <v>26.57</v>
      </c>
      <c r="AE1864">
        <f>ROUND(IF(Table1_1[[#This Row],[Total_Purchases]]=0,0,(Table1_1[[#This Row],[Total_Spend]]*(Table1_1[[#This Row],[NumStorePurchases]]/Table1_1[[#This Row],[Total_Purchases]]))),2)</f>
        <v>26.57</v>
      </c>
      <c r="AF1864">
        <f>ROUND(IF(Table1_1[[#This Row],[Total_Purchases]]=0,0,(Table1_1[[#This Row],[Total_Spend]]*(Table1_1[[#This Row],[NumCatalogPurchases]]/Table1_1[[#This Row],[Total_Purchases]]))),2)</f>
        <v>8.86</v>
      </c>
      <c r="AG1864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1864" s="6">
        <f ca="1">YEAR(TODAY())-B1864</f>
        <v>49</v>
      </c>
      <c r="AI18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64" t="s">
        <v>43</v>
      </c>
    </row>
    <row r="1865" spans="1:36" x14ac:dyDescent="0.3">
      <c r="A1865">
        <v>9449</v>
      </c>
      <c r="B1865">
        <v>1958</v>
      </c>
      <c r="C1865" t="s">
        <v>37</v>
      </c>
      <c r="D1865" t="s">
        <v>31</v>
      </c>
      <c r="E1865">
        <v>79761</v>
      </c>
      <c r="F1865">
        <v>0</v>
      </c>
      <c r="G1865">
        <v>1</v>
      </c>
      <c r="H1865" s="2" t="str">
        <f ca="1">TEXT(Table1_1[[#This Row],[Dt_Customer]],"yyyy-mm-dd")</f>
        <v>2013-10-04</v>
      </c>
      <c r="I1865">
        <v>32</v>
      </c>
      <c r="J1865">
        <v>415</v>
      </c>
      <c r="K1865">
        <v>5</v>
      </c>
      <c r="L1865">
        <v>124</v>
      </c>
      <c r="M1865">
        <v>15</v>
      </c>
      <c r="N1865">
        <v>35</v>
      </c>
      <c r="O1865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f>Table1_1[[#This Row],[MntWines]]+Table1_1[[#This Row],[MntFruits]]+Table1_1[[#This Row],[MntMeatProducts]]+Table1_1[[#This Row],[MntFishProducts]]+Table1_1[[#This Row],[MntSweetProducts]]+Table1_1[[#This Row],[MntGoldProds]]</f>
        <v>605</v>
      </c>
      <c r="AC1865">
        <f>Table1_1[[#This Row],[NumWebPurchases]]+Table1_1[[#This Row],[NumCatalogPurchases]]+Table1_1[[#This Row],[NumStorePurchases]]</f>
        <v>18</v>
      </c>
      <c r="AD1865">
        <f>ROUND(IF(Table1_1[[#This Row],[Total_Purchases]]=0,0,(Table1_1[[#This Row],[Total_Spend]]*(Table1_1[[#This Row],[NumWebPurchases]]/Table1_1[[#This Row],[Total_Purchases]]))),2)</f>
        <v>168.06</v>
      </c>
      <c r="AE1865">
        <f>ROUND(IF(Table1_1[[#This Row],[Total_Purchases]]=0,0,(Table1_1[[#This Row],[Total_Spend]]*(Table1_1[[#This Row],[NumStorePurchases]]/Table1_1[[#This Row],[Total_Purchases]]))),2)</f>
        <v>369.72</v>
      </c>
      <c r="AF1865">
        <f>ROUND(IF(Table1_1[[#This Row],[Total_Purchases]]=0,0,(Table1_1[[#This Row],[Total_Spend]]*(Table1_1[[#This Row],[NumCatalogPurchases]]/Table1_1[[#This Row],[Total_Purchases]]))),2)</f>
        <v>67.22</v>
      </c>
      <c r="AG18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65" s="6">
        <f ca="1">YEAR(TODAY())-B1865</f>
        <v>68</v>
      </c>
      <c r="AI18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65" t="s">
        <v>43</v>
      </c>
    </row>
    <row r="1866" spans="1:36" x14ac:dyDescent="0.3">
      <c r="A1866">
        <v>9451</v>
      </c>
      <c r="B1866">
        <v>1965</v>
      </c>
      <c r="C1866" t="s">
        <v>28</v>
      </c>
      <c r="D1866" t="s">
        <v>33</v>
      </c>
      <c r="E1866">
        <v>73538</v>
      </c>
      <c r="F1866">
        <v>0</v>
      </c>
      <c r="G1866">
        <v>1</v>
      </c>
      <c r="H1866" s="2" t="str">
        <f ca="1">TEXT(Table1_1[[#This Row],[Dt_Customer]],"yyyy-mm-dd")</f>
        <v>2012-11-25</v>
      </c>
      <c r="I1866">
        <v>92</v>
      </c>
      <c r="J1866">
        <v>811</v>
      </c>
      <c r="K1866">
        <v>76</v>
      </c>
      <c r="L1866">
        <v>428</v>
      </c>
      <c r="M1866">
        <v>99</v>
      </c>
      <c r="N1866">
        <v>137</v>
      </c>
      <c r="O1866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f>Table1_1[[#This Row],[MntWines]]+Table1_1[[#This Row],[MntFruits]]+Table1_1[[#This Row],[MntMeatProducts]]+Table1_1[[#This Row],[MntFishProducts]]+Table1_1[[#This Row],[MntSweetProducts]]+Table1_1[[#This Row],[MntGoldProds]]</f>
        <v>1658</v>
      </c>
      <c r="AC1866">
        <f>Table1_1[[#This Row],[NumWebPurchases]]+Table1_1[[#This Row],[NumCatalogPurchases]]+Table1_1[[#This Row],[NumStorePurchases]]</f>
        <v>23</v>
      </c>
      <c r="AD1866">
        <f>ROUND(IF(Table1_1[[#This Row],[Total_Purchases]]=0,0,(Table1_1[[#This Row],[Total_Spend]]*(Table1_1[[#This Row],[NumWebPurchases]]/Table1_1[[#This Row],[Total_Purchases]]))),2)</f>
        <v>720.87</v>
      </c>
      <c r="AE1866">
        <f>ROUND(IF(Table1_1[[#This Row],[Total_Purchases]]=0,0,(Table1_1[[#This Row],[Total_Spend]]*(Table1_1[[#This Row],[NumStorePurchases]]/Table1_1[[#This Row],[Total_Purchases]]))),2)</f>
        <v>648.78</v>
      </c>
      <c r="AF1866">
        <f>ROUND(IF(Table1_1[[#This Row],[Total_Purchases]]=0,0,(Table1_1[[#This Row],[Total_Spend]]*(Table1_1[[#This Row],[NumCatalogPurchases]]/Table1_1[[#This Row],[Total_Purchases]]))),2)</f>
        <v>288.35000000000002</v>
      </c>
      <c r="AG18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66" s="6">
        <f ca="1">YEAR(TODAY())-B1866</f>
        <v>61</v>
      </c>
      <c r="AI18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66" t="s">
        <v>32</v>
      </c>
    </row>
    <row r="1867" spans="1:36" x14ac:dyDescent="0.3">
      <c r="A1867">
        <v>9460</v>
      </c>
      <c r="B1867">
        <v>1963</v>
      </c>
      <c r="C1867" t="s">
        <v>28</v>
      </c>
      <c r="D1867" t="s">
        <v>33</v>
      </c>
      <c r="E1867">
        <v>22419</v>
      </c>
      <c r="F1867">
        <v>0</v>
      </c>
      <c r="G1867">
        <v>0</v>
      </c>
      <c r="H1867" s="2" t="str">
        <f ca="1">TEXT(Table1_1[[#This Row],[Dt_Customer]],"yyyy-mm-dd")</f>
        <v>2013-04-18</v>
      </c>
      <c r="I1867">
        <v>74</v>
      </c>
      <c r="J1867">
        <v>30</v>
      </c>
      <c r="K1867">
        <v>3</v>
      </c>
      <c r="L1867">
        <v>47</v>
      </c>
      <c r="M1867">
        <v>19</v>
      </c>
      <c r="N1867">
        <v>21</v>
      </c>
      <c r="O1867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f>Table1_1[[#This Row],[MntWines]]+Table1_1[[#This Row],[MntFruits]]+Table1_1[[#This Row],[MntMeatProducts]]+Table1_1[[#This Row],[MntFishProducts]]+Table1_1[[#This Row],[MntSweetProducts]]+Table1_1[[#This Row],[MntGoldProds]]</f>
        <v>162</v>
      </c>
      <c r="AC1867">
        <f>Table1_1[[#This Row],[NumWebPurchases]]+Table1_1[[#This Row],[NumCatalogPurchases]]+Table1_1[[#This Row],[NumStorePurchases]]</f>
        <v>7</v>
      </c>
      <c r="AD1867">
        <f>ROUND(IF(Table1_1[[#This Row],[Total_Purchases]]=0,0,(Table1_1[[#This Row],[Total_Spend]]*(Table1_1[[#This Row],[NumWebPurchases]]/Table1_1[[#This Row],[Total_Purchases]]))),2)</f>
        <v>69.430000000000007</v>
      </c>
      <c r="AE1867">
        <f>ROUND(IF(Table1_1[[#This Row],[Total_Purchases]]=0,0,(Table1_1[[#This Row],[Total_Spend]]*(Table1_1[[#This Row],[NumStorePurchases]]/Table1_1[[#This Row],[Total_Purchases]]))),2)</f>
        <v>46.29</v>
      </c>
      <c r="AF1867">
        <f>ROUND(IF(Table1_1[[#This Row],[Total_Purchases]]=0,0,(Table1_1[[#This Row],[Total_Spend]]*(Table1_1[[#This Row],[NumCatalogPurchases]]/Table1_1[[#This Row],[Total_Purchases]]))),2)</f>
        <v>46.29</v>
      </c>
      <c r="AG18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67" s="6">
        <f ca="1">YEAR(TODAY())-B1867</f>
        <v>63</v>
      </c>
      <c r="AI18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67" t="s">
        <v>30</v>
      </c>
    </row>
    <row r="1868" spans="1:36" x14ac:dyDescent="0.3">
      <c r="A1868">
        <v>9463</v>
      </c>
      <c r="B1868">
        <v>1959</v>
      </c>
      <c r="C1868" t="s">
        <v>28</v>
      </c>
      <c r="D1868" t="s">
        <v>35</v>
      </c>
      <c r="E1868">
        <v>71706</v>
      </c>
      <c r="F1868">
        <v>0</v>
      </c>
      <c r="G1868">
        <v>1</v>
      </c>
      <c r="H1868" s="2" t="str">
        <f ca="1">TEXT(Table1_1[[#This Row],[Dt_Customer]],"yyyy-mm-dd")</f>
        <v>2012-11-13</v>
      </c>
      <c r="I1868">
        <v>16</v>
      </c>
      <c r="J1868">
        <v>931</v>
      </c>
      <c r="K1868">
        <v>56</v>
      </c>
      <c r="L1868">
        <v>253</v>
      </c>
      <c r="M1868">
        <v>91</v>
      </c>
      <c r="N1868">
        <v>98</v>
      </c>
      <c r="O1868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f>Table1_1[[#This Row],[MntWines]]+Table1_1[[#This Row],[MntFruits]]+Table1_1[[#This Row],[MntMeatProducts]]+Table1_1[[#This Row],[MntFishProducts]]+Table1_1[[#This Row],[MntSweetProducts]]+Table1_1[[#This Row],[MntGoldProds]]</f>
        <v>1443</v>
      </c>
      <c r="AC1868">
        <f>Table1_1[[#This Row],[NumWebPurchases]]+Table1_1[[#This Row],[NumCatalogPurchases]]+Table1_1[[#This Row],[NumStorePurchases]]</f>
        <v>21</v>
      </c>
      <c r="AD1868">
        <f>ROUND(IF(Table1_1[[#This Row],[Total_Purchases]]=0,0,(Table1_1[[#This Row],[Total_Spend]]*(Table1_1[[#This Row],[NumWebPurchases]]/Table1_1[[#This Row],[Total_Purchases]]))),2)</f>
        <v>618.42999999999995</v>
      </c>
      <c r="AE1868">
        <f>ROUND(IF(Table1_1[[#This Row],[Total_Purchases]]=0,0,(Table1_1[[#This Row],[Total_Spend]]*(Table1_1[[#This Row],[NumStorePurchases]]/Table1_1[[#This Row],[Total_Purchases]]))),2)</f>
        <v>481</v>
      </c>
      <c r="AF1868">
        <f>ROUND(IF(Table1_1[[#This Row],[Total_Purchases]]=0,0,(Table1_1[[#This Row],[Total_Spend]]*(Table1_1[[#This Row],[NumCatalogPurchases]]/Table1_1[[#This Row],[Total_Purchases]]))),2)</f>
        <v>343.57</v>
      </c>
      <c r="AG186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68" s="6">
        <f ca="1">YEAR(TODAY())-B1868</f>
        <v>67</v>
      </c>
      <c r="AI18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68" t="s">
        <v>32</v>
      </c>
    </row>
    <row r="1869" spans="1:36" x14ac:dyDescent="0.3">
      <c r="A1869">
        <v>9467</v>
      </c>
      <c r="B1869">
        <v>1984</v>
      </c>
      <c r="C1869" t="s">
        <v>28</v>
      </c>
      <c r="D1869" t="s">
        <v>31</v>
      </c>
      <c r="E1869">
        <v>34738</v>
      </c>
      <c r="F1869">
        <v>1</v>
      </c>
      <c r="G1869">
        <v>0</v>
      </c>
      <c r="H1869" s="2" t="str">
        <f ca="1">TEXT(Table1_1[[#This Row],[Dt_Customer]],"yyyy-mm-dd")</f>
        <v>2014-05-11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1869">
        <f>Table1_1[[#This Row],[NumWebPurchases]]+Table1_1[[#This Row],[NumCatalogPurchases]]+Table1_1[[#This Row],[NumStorePurchases]]</f>
        <v>4</v>
      </c>
      <c r="AD1869">
        <f>ROUND(IF(Table1_1[[#This Row],[Total_Purchases]]=0,0,(Table1_1[[#This Row],[Total_Spend]]*(Table1_1[[#This Row],[NumWebPurchases]]/Table1_1[[#This Row],[Total_Purchases]]))),2)</f>
        <v>5</v>
      </c>
      <c r="AE1869">
        <f>ROUND(IF(Table1_1[[#This Row],[Total_Purchases]]=0,0,(Table1_1[[#This Row],[Total_Spend]]*(Table1_1[[#This Row],[NumStorePurchases]]/Table1_1[[#This Row],[Total_Purchases]]))),2)</f>
        <v>15</v>
      </c>
      <c r="AF1869">
        <f>ROUND(IF(Table1_1[[#This Row],[Total_Purchases]]=0,0,(Table1_1[[#This Row],[Total_Spend]]*(Table1_1[[#This Row],[NumCatalogPurchases]]/Table1_1[[#This Row],[Total_Purchases]]))),2)</f>
        <v>0</v>
      </c>
      <c r="AG186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69" s="6">
        <f ca="1">YEAR(TODAY())-B1869</f>
        <v>42</v>
      </c>
      <c r="AI18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69" t="s">
        <v>30</v>
      </c>
    </row>
    <row r="1870" spans="1:36" x14ac:dyDescent="0.3">
      <c r="A1870">
        <v>9477</v>
      </c>
      <c r="B1870">
        <v>1954</v>
      </c>
      <c r="C1870" t="s">
        <v>37</v>
      </c>
      <c r="D1870" t="s">
        <v>33</v>
      </c>
      <c r="E1870">
        <v>65324</v>
      </c>
      <c r="F1870">
        <v>0</v>
      </c>
      <c r="G1870">
        <v>1</v>
      </c>
      <c r="H1870" s="2" t="str">
        <f ca="1">TEXT(Table1_1[[#This Row],[Dt_Customer]],"yyyy-mm-dd")</f>
        <v>2014-01-11</v>
      </c>
      <c r="I1870">
        <v>0</v>
      </c>
      <c r="J1870">
        <v>384</v>
      </c>
      <c r="K1870">
        <v>0</v>
      </c>
      <c r="L1870">
        <v>102</v>
      </c>
      <c r="M1870">
        <v>21</v>
      </c>
      <c r="N1870">
        <v>32</v>
      </c>
      <c r="O1870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f>Table1_1[[#This Row],[MntWines]]+Table1_1[[#This Row],[MntFruits]]+Table1_1[[#This Row],[MntMeatProducts]]+Table1_1[[#This Row],[MntFishProducts]]+Table1_1[[#This Row],[MntSweetProducts]]+Table1_1[[#This Row],[MntGoldProds]]</f>
        <v>544</v>
      </c>
      <c r="AC1870">
        <f>Table1_1[[#This Row],[NumWebPurchases]]+Table1_1[[#This Row],[NumCatalogPurchases]]+Table1_1[[#This Row],[NumStorePurchases]]</f>
        <v>17</v>
      </c>
      <c r="AD1870">
        <f>ROUND(IF(Table1_1[[#This Row],[Total_Purchases]]=0,0,(Table1_1[[#This Row],[Total_Spend]]*(Table1_1[[#This Row],[NumWebPurchases]]/Table1_1[[#This Row],[Total_Purchases]]))),2)</f>
        <v>192</v>
      </c>
      <c r="AE1870">
        <f>ROUND(IF(Table1_1[[#This Row],[Total_Purchases]]=0,0,(Table1_1[[#This Row],[Total_Spend]]*(Table1_1[[#This Row],[NumStorePurchases]]/Table1_1[[#This Row],[Total_Purchases]]))),2)</f>
        <v>288</v>
      </c>
      <c r="AF1870">
        <f>ROUND(IF(Table1_1[[#This Row],[Total_Purchases]]=0,0,(Table1_1[[#This Row],[Total_Spend]]*(Table1_1[[#This Row],[NumCatalogPurchases]]/Table1_1[[#This Row],[Total_Purchases]]))),2)</f>
        <v>64</v>
      </c>
      <c r="AG18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0" s="6">
        <f ca="1">YEAR(TODAY())-B1870</f>
        <v>72</v>
      </c>
      <c r="AI18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70" t="s">
        <v>40</v>
      </c>
    </row>
    <row r="1871" spans="1:36" x14ac:dyDescent="0.3">
      <c r="A1871">
        <v>9478</v>
      </c>
      <c r="B1871">
        <v>1985</v>
      </c>
      <c r="C1871" t="s">
        <v>28</v>
      </c>
      <c r="D1871" t="s">
        <v>31</v>
      </c>
      <c r="E1871">
        <v>66503</v>
      </c>
      <c r="F1871">
        <v>1</v>
      </c>
      <c r="G1871">
        <v>0</v>
      </c>
      <c r="H1871" s="2" t="str">
        <f ca="1">TEXT(Table1_1[[#This Row],[Dt_Customer]],"yyyy-mm-dd")</f>
        <v>2012-08-14</v>
      </c>
      <c r="I1871">
        <v>30</v>
      </c>
      <c r="J1871">
        <v>91</v>
      </c>
      <c r="K1871">
        <v>64</v>
      </c>
      <c r="L1871">
        <v>128</v>
      </c>
      <c r="M1871">
        <v>65</v>
      </c>
      <c r="N1871">
        <v>3</v>
      </c>
      <c r="O1871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f>Table1_1[[#This Row],[MntWines]]+Table1_1[[#This Row],[MntFruits]]+Table1_1[[#This Row],[MntMeatProducts]]+Table1_1[[#This Row],[MntFishProducts]]+Table1_1[[#This Row],[MntSweetProducts]]+Table1_1[[#This Row],[MntGoldProds]]</f>
        <v>401</v>
      </c>
      <c r="AC1871">
        <f>Table1_1[[#This Row],[NumWebPurchases]]+Table1_1[[#This Row],[NumCatalogPurchases]]+Table1_1[[#This Row],[NumStorePurchases]]</f>
        <v>13</v>
      </c>
      <c r="AD1871">
        <f>ROUND(IF(Table1_1[[#This Row],[Total_Purchases]]=0,0,(Table1_1[[#This Row],[Total_Spend]]*(Table1_1[[#This Row],[NumWebPurchases]]/Table1_1[[#This Row],[Total_Purchases]]))),2)</f>
        <v>123.38</v>
      </c>
      <c r="AE1871">
        <f>ROUND(IF(Table1_1[[#This Row],[Total_Purchases]]=0,0,(Table1_1[[#This Row],[Total_Spend]]*(Table1_1[[#This Row],[NumStorePurchases]]/Table1_1[[#This Row],[Total_Purchases]]))),2)</f>
        <v>185.08</v>
      </c>
      <c r="AF1871">
        <f>ROUND(IF(Table1_1[[#This Row],[Total_Purchases]]=0,0,(Table1_1[[#This Row],[Total_Spend]]*(Table1_1[[#This Row],[NumCatalogPurchases]]/Table1_1[[#This Row],[Total_Purchases]]))),2)</f>
        <v>92.54</v>
      </c>
      <c r="AG187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1" s="6">
        <f ca="1">YEAR(TODAY())-B1871</f>
        <v>41</v>
      </c>
      <c r="AI18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71" t="s">
        <v>30</v>
      </c>
    </row>
    <row r="1872" spans="1:36" x14ac:dyDescent="0.3">
      <c r="A1872">
        <v>9481</v>
      </c>
      <c r="B1872">
        <v>1976</v>
      </c>
      <c r="C1872" t="s">
        <v>28</v>
      </c>
      <c r="D1872" t="s">
        <v>33</v>
      </c>
      <c r="E1872">
        <v>17148</v>
      </c>
      <c r="F1872">
        <v>1</v>
      </c>
      <c r="G1872">
        <v>0</v>
      </c>
      <c r="H1872" s="2" t="str">
        <f ca="1">TEXT(Table1_1[[#This Row],[Dt_Customer]],"yyyy-mm-dd")</f>
        <v>2014-01-28</v>
      </c>
      <c r="I1872">
        <v>80</v>
      </c>
      <c r="J1872">
        <v>9</v>
      </c>
      <c r="K1872">
        <v>9</v>
      </c>
      <c r="L1872">
        <v>11</v>
      </c>
      <c r="M1872">
        <v>13</v>
      </c>
      <c r="N1872">
        <v>10</v>
      </c>
      <c r="O187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1872">
        <f>Table1_1[[#This Row],[NumWebPurchases]]+Table1_1[[#This Row],[NumCatalogPurchases]]+Table1_1[[#This Row],[NumStorePurchases]]</f>
        <v>7</v>
      </c>
      <c r="AD1872">
        <f>ROUND(IF(Table1_1[[#This Row],[Total_Purchases]]=0,0,(Table1_1[[#This Row],[Total_Spend]]*(Table1_1[[#This Row],[NumWebPurchases]]/Table1_1[[#This Row],[Total_Purchases]]))),2)</f>
        <v>29.14</v>
      </c>
      <c r="AE1872">
        <f>ROUND(IF(Table1_1[[#This Row],[Total_Purchases]]=0,0,(Table1_1[[#This Row],[Total_Spend]]*(Table1_1[[#This Row],[NumStorePurchases]]/Table1_1[[#This Row],[Total_Purchases]]))),2)</f>
        <v>29.14</v>
      </c>
      <c r="AF1872">
        <f>ROUND(IF(Table1_1[[#This Row],[Total_Purchases]]=0,0,(Table1_1[[#This Row],[Total_Spend]]*(Table1_1[[#This Row],[NumCatalogPurchases]]/Table1_1[[#This Row],[Total_Purchases]]))),2)</f>
        <v>9.7100000000000009</v>
      </c>
      <c r="AG18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72" s="6">
        <f ca="1">YEAR(TODAY())-B1872</f>
        <v>50</v>
      </c>
      <c r="AI18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72" t="s">
        <v>32</v>
      </c>
    </row>
    <row r="1873" spans="1:36" x14ac:dyDescent="0.3">
      <c r="A1873">
        <v>9483</v>
      </c>
      <c r="B1873">
        <v>1959</v>
      </c>
      <c r="C1873" t="s">
        <v>28</v>
      </c>
      <c r="D1873" t="s">
        <v>35</v>
      </c>
      <c r="E1873">
        <v>57957</v>
      </c>
      <c r="F1873">
        <v>0</v>
      </c>
      <c r="G1873">
        <v>1</v>
      </c>
      <c r="H1873" s="2" t="str">
        <f ca="1">TEXT(Table1_1[[#This Row],[Dt_Customer]],"yyyy-mm-dd")</f>
        <v>2013-08-19</v>
      </c>
      <c r="I1873">
        <v>24</v>
      </c>
      <c r="J1873">
        <v>290</v>
      </c>
      <c r="K1873">
        <v>59</v>
      </c>
      <c r="L1873">
        <v>177</v>
      </c>
      <c r="M1873">
        <v>77</v>
      </c>
      <c r="N1873">
        <v>5</v>
      </c>
      <c r="O1873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f>Table1_1[[#This Row],[MntWines]]+Table1_1[[#This Row],[MntFruits]]+Table1_1[[#This Row],[MntMeatProducts]]+Table1_1[[#This Row],[MntFishProducts]]+Table1_1[[#This Row],[MntSweetProducts]]+Table1_1[[#This Row],[MntGoldProds]]</f>
        <v>637</v>
      </c>
      <c r="AC1873">
        <f>Table1_1[[#This Row],[NumWebPurchases]]+Table1_1[[#This Row],[NumCatalogPurchases]]+Table1_1[[#This Row],[NumStorePurchases]]</f>
        <v>18</v>
      </c>
      <c r="AD1873">
        <f>ROUND(IF(Table1_1[[#This Row],[Total_Purchases]]=0,0,(Table1_1[[#This Row],[Total_Spend]]*(Table1_1[[#This Row],[NumWebPurchases]]/Table1_1[[#This Row],[Total_Purchases]]))),2)</f>
        <v>141.56</v>
      </c>
      <c r="AE1873">
        <f>ROUND(IF(Table1_1[[#This Row],[Total_Purchases]]=0,0,(Table1_1[[#This Row],[Total_Spend]]*(Table1_1[[#This Row],[NumStorePurchases]]/Table1_1[[#This Row],[Total_Purchases]]))),2)</f>
        <v>283.11</v>
      </c>
      <c r="AF1873">
        <f>ROUND(IF(Table1_1[[#This Row],[Total_Purchases]]=0,0,(Table1_1[[#This Row],[Total_Spend]]*(Table1_1[[#This Row],[NumCatalogPurchases]]/Table1_1[[#This Row],[Total_Purchases]]))),2)</f>
        <v>212.33</v>
      </c>
      <c r="AG18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3" s="6">
        <f ca="1">YEAR(TODAY())-B1873</f>
        <v>67</v>
      </c>
      <c r="AI18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73" t="s">
        <v>32</v>
      </c>
    </row>
    <row r="1874" spans="1:36" x14ac:dyDescent="0.3">
      <c r="A1874">
        <v>9485</v>
      </c>
      <c r="B1874">
        <v>1986</v>
      </c>
      <c r="C1874" t="s">
        <v>37</v>
      </c>
      <c r="D1874" t="s">
        <v>33</v>
      </c>
      <c r="E1874">
        <v>45921</v>
      </c>
      <c r="F1874">
        <v>0</v>
      </c>
      <c r="G1874">
        <v>0</v>
      </c>
      <c r="H1874" s="2" t="str">
        <f ca="1">TEXT(Table1_1[[#This Row],[Dt_Customer]],"yyyy-mm-dd")</f>
        <v>2014-03-10</v>
      </c>
      <c r="I1874">
        <v>23</v>
      </c>
      <c r="J1874">
        <v>102</v>
      </c>
      <c r="K1874">
        <v>9</v>
      </c>
      <c r="L1874">
        <v>49</v>
      </c>
      <c r="M1874">
        <v>24</v>
      </c>
      <c r="N1874">
        <v>3</v>
      </c>
      <c r="O1874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f>Table1_1[[#This Row],[MntWines]]+Table1_1[[#This Row],[MntFruits]]+Table1_1[[#This Row],[MntMeatProducts]]+Table1_1[[#This Row],[MntFishProducts]]+Table1_1[[#This Row],[MntSweetProducts]]+Table1_1[[#This Row],[MntGoldProds]]</f>
        <v>199</v>
      </c>
      <c r="AC1874">
        <f>Table1_1[[#This Row],[NumWebPurchases]]+Table1_1[[#This Row],[NumCatalogPurchases]]+Table1_1[[#This Row],[NumStorePurchases]]</f>
        <v>9</v>
      </c>
      <c r="AD1874">
        <f>ROUND(IF(Table1_1[[#This Row],[Total_Purchases]]=0,0,(Table1_1[[#This Row],[Total_Spend]]*(Table1_1[[#This Row],[NumWebPurchases]]/Table1_1[[#This Row],[Total_Purchases]]))),2)</f>
        <v>44.22</v>
      </c>
      <c r="AE1874">
        <f>ROUND(IF(Table1_1[[#This Row],[Total_Purchases]]=0,0,(Table1_1[[#This Row],[Total_Spend]]*(Table1_1[[#This Row],[NumStorePurchases]]/Table1_1[[#This Row],[Total_Purchases]]))),2)</f>
        <v>132.66999999999999</v>
      </c>
      <c r="AF1874">
        <f>ROUND(IF(Table1_1[[#This Row],[Total_Purchases]]=0,0,(Table1_1[[#This Row],[Total_Spend]]*(Table1_1[[#This Row],[NumCatalogPurchases]]/Table1_1[[#This Row],[Total_Purchases]]))),2)</f>
        <v>22.11</v>
      </c>
      <c r="AG18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74" s="6">
        <f ca="1">YEAR(TODAY())-B1874</f>
        <v>40</v>
      </c>
      <c r="AI18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74" t="s">
        <v>43</v>
      </c>
    </row>
    <row r="1875" spans="1:36" x14ac:dyDescent="0.3">
      <c r="A1875">
        <v>9491</v>
      </c>
      <c r="B1875">
        <v>1984</v>
      </c>
      <c r="C1875" t="s">
        <v>28</v>
      </c>
      <c r="D1875" t="s">
        <v>35</v>
      </c>
      <c r="E1875">
        <v>23976</v>
      </c>
      <c r="F1875">
        <v>1</v>
      </c>
      <c r="G1875">
        <v>0</v>
      </c>
      <c r="H1875" s="2" t="str">
        <f ca="1">TEXT(Table1_1[[#This Row],[Dt_Customer]],"yyyy-mm-dd")</f>
        <v>2013-12-27</v>
      </c>
      <c r="I1875">
        <v>68</v>
      </c>
      <c r="J1875">
        <v>14</v>
      </c>
      <c r="K1875">
        <v>1</v>
      </c>
      <c r="L1875">
        <v>21</v>
      </c>
      <c r="M1875">
        <v>2</v>
      </c>
      <c r="N1875">
        <v>3</v>
      </c>
      <c r="O1875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1875">
        <f>Table1_1[[#This Row],[NumWebPurchases]]+Table1_1[[#This Row],[NumCatalogPurchases]]+Table1_1[[#This Row],[NumStorePurchases]]</f>
        <v>7</v>
      </c>
      <c r="AD1875">
        <f>ROUND(IF(Table1_1[[#This Row],[Total_Purchases]]=0,0,(Table1_1[[#This Row],[Total_Spend]]*(Table1_1[[#This Row],[NumWebPurchases]]/Table1_1[[#This Row],[Total_Purchases]]))),2)</f>
        <v>28.29</v>
      </c>
      <c r="AE1875">
        <f>ROUND(IF(Table1_1[[#This Row],[Total_Purchases]]=0,0,(Table1_1[[#This Row],[Total_Spend]]*(Table1_1[[#This Row],[NumStorePurchases]]/Table1_1[[#This Row],[Total_Purchases]]))),2)</f>
        <v>28.29</v>
      </c>
      <c r="AF1875">
        <f>ROUND(IF(Table1_1[[#This Row],[Total_Purchases]]=0,0,(Table1_1[[#This Row],[Total_Spend]]*(Table1_1[[#This Row],[NumCatalogPurchases]]/Table1_1[[#This Row],[Total_Purchases]]))),2)</f>
        <v>9.43</v>
      </c>
      <c r="AG18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75" s="6">
        <f ca="1">YEAR(TODAY())-B1875</f>
        <v>42</v>
      </c>
      <c r="AI18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75" t="s">
        <v>43</v>
      </c>
    </row>
    <row r="1876" spans="1:36" x14ac:dyDescent="0.3">
      <c r="A1876">
        <v>9493</v>
      </c>
      <c r="B1876">
        <v>1980</v>
      </c>
      <c r="C1876" t="s">
        <v>37</v>
      </c>
      <c r="D1876" t="s">
        <v>31</v>
      </c>
      <c r="E1876">
        <v>76412</v>
      </c>
      <c r="F1876">
        <v>0</v>
      </c>
      <c r="G1876">
        <v>0</v>
      </c>
      <c r="H1876" s="2" t="str">
        <f ca="1">TEXT(Table1_1[[#This Row],[Dt_Customer]],"yyyy-mm-dd")</f>
        <v>2013-05-05</v>
      </c>
      <c r="I1876">
        <v>15</v>
      </c>
      <c r="J1876">
        <v>840</v>
      </c>
      <c r="K1876">
        <v>53</v>
      </c>
      <c r="L1876">
        <v>804</v>
      </c>
      <c r="M1876">
        <v>23</v>
      </c>
      <c r="N1876">
        <v>71</v>
      </c>
      <c r="O1876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1</v>
      </c>
      <c r="AA1876">
        <v>0</v>
      </c>
      <c r="AB1876">
        <f>Table1_1[[#This Row],[MntWines]]+Table1_1[[#This Row],[MntFruits]]+Table1_1[[#This Row],[MntMeatProducts]]+Table1_1[[#This Row],[MntFishProducts]]+Table1_1[[#This Row],[MntSweetProducts]]+Table1_1[[#This Row],[MntGoldProds]]</f>
        <v>1808</v>
      </c>
      <c r="AC1876">
        <f>Table1_1[[#This Row],[NumWebPurchases]]+Table1_1[[#This Row],[NumCatalogPurchases]]+Table1_1[[#This Row],[NumStorePurchases]]</f>
        <v>17</v>
      </c>
      <c r="AD1876">
        <f>ROUND(IF(Table1_1[[#This Row],[Total_Purchases]]=0,0,(Table1_1[[#This Row],[Total_Spend]]*(Table1_1[[#This Row],[NumWebPurchases]]/Table1_1[[#This Row],[Total_Purchases]]))),2)</f>
        <v>531.76</v>
      </c>
      <c r="AE1876">
        <f>ROUND(IF(Table1_1[[#This Row],[Total_Purchases]]=0,0,(Table1_1[[#This Row],[Total_Spend]]*(Table1_1[[#This Row],[NumStorePurchases]]/Table1_1[[#This Row],[Total_Purchases]]))),2)</f>
        <v>850.82</v>
      </c>
      <c r="AF1876">
        <f>ROUND(IF(Table1_1[[#This Row],[Total_Purchases]]=0,0,(Table1_1[[#This Row],[Total_Spend]]*(Table1_1[[#This Row],[NumCatalogPurchases]]/Table1_1[[#This Row],[Total_Purchases]]))),2)</f>
        <v>425.41</v>
      </c>
      <c r="AG18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6" s="6">
        <f ca="1">YEAR(TODAY())-B1876</f>
        <v>46</v>
      </c>
      <c r="AI18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76" t="s">
        <v>32</v>
      </c>
    </row>
    <row r="1877" spans="1:36" x14ac:dyDescent="0.3">
      <c r="A1877">
        <v>9495</v>
      </c>
      <c r="B1877">
        <v>1982</v>
      </c>
      <c r="C1877" t="s">
        <v>28</v>
      </c>
      <c r="D1877" t="s">
        <v>35</v>
      </c>
      <c r="E1877">
        <v>71853</v>
      </c>
      <c r="F1877">
        <v>0</v>
      </c>
      <c r="G1877">
        <v>0</v>
      </c>
      <c r="H1877" s="2" t="str">
        <f ca="1">TEXT(Table1_1[[#This Row],[Dt_Customer]],"yyyy-mm-dd")</f>
        <v>2013-05-08</v>
      </c>
      <c r="I1877">
        <v>29</v>
      </c>
      <c r="J1877">
        <v>358</v>
      </c>
      <c r="K1877">
        <v>108</v>
      </c>
      <c r="L1877">
        <v>413</v>
      </c>
      <c r="M1877">
        <v>141</v>
      </c>
      <c r="N1877">
        <v>97</v>
      </c>
      <c r="O1877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f>Table1_1[[#This Row],[MntWines]]+Table1_1[[#This Row],[MntFruits]]+Table1_1[[#This Row],[MntMeatProducts]]+Table1_1[[#This Row],[MntFishProducts]]+Table1_1[[#This Row],[MntSweetProducts]]+Table1_1[[#This Row],[MntGoldProds]]</f>
        <v>1149</v>
      </c>
      <c r="AC1877">
        <f>Table1_1[[#This Row],[NumWebPurchases]]+Table1_1[[#This Row],[NumCatalogPurchases]]+Table1_1[[#This Row],[NumStorePurchases]]</f>
        <v>16</v>
      </c>
      <c r="AD1877">
        <f>ROUND(IF(Table1_1[[#This Row],[Total_Purchases]]=0,0,(Table1_1[[#This Row],[Total_Spend]]*(Table1_1[[#This Row],[NumWebPurchases]]/Table1_1[[#This Row],[Total_Purchases]]))),2)</f>
        <v>143.63</v>
      </c>
      <c r="AE1877">
        <f>ROUND(IF(Table1_1[[#This Row],[Total_Purchases]]=0,0,(Table1_1[[#This Row],[Total_Spend]]*(Table1_1[[#This Row],[NumStorePurchases]]/Table1_1[[#This Row],[Total_Purchases]]))),2)</f>
        <v>430.88</v>
      </c>
      <c r="AF1877">
        <f>ROUND(IF(Table1_1[[#This Row],[Total_Purchases]]=0,0,(Table1_1[[#This Row],[Total_Spend]]*(Table1_1[[#This Row],[NumCatalogPurchases]]/Table1_1[[#This Row],[Total_Purchases]]))),2)</f>
        <v>574.5</v>
      </c>
      <c r="AG18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7" s="6">
        <f ca="1">YEAR(TODAY())-B1877</f>
        <v>44</v>
      </c>
      <c r="AI18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77" t="s">
        <v>30</v>
      </c>
    </row>
    <row r="1878" spans="1:36" x14ac:dyDescent="0.3">
      <c r="A1878">
        <v>9499</v>
      </c>
      <c r="B1878">
        <v>1954</v>
      </c>
      <c r="C1878" t="s">
        <v>28</v>
      </c>
      <c r="D1878" t="s">
        <v>33</v>
      </c>
      <c r="E1878">
        <v>93404</v>
      </c>
      <c r="F1878">
        <v>1</v>
      </c>
      <c r="G1878">
        <v>2</v>
      </c>
      <c r="H1878" s="2" t="str">
        <f ca="1">TEXT(Table1_1[[#This Row],[Dt_Customer]],"yyyy-mm-dd")</f>
        <v>2013-05-07</v>
      </c>
      <c r="I1878">
        <v>97</v>
      </c>
      <c r="J1878">
        <v>1279</v>
      </c>
      <c r="K1878">
        <v>15</v>
      </c>
      <c r="L1878">
        <v>287</v>
      </c>
      <c r="M1878">
        <v>20</v>
      </c>
      <c r="N1878">
        <v>0</v>
      </c>
      <c r="O1878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f>Table1_1[[#This Row],[MntWines]]+Table1_1[[#This Row],[MntFruits]]+Table1_1[[#This Row],[MntMeatProducts]]+Table1_1[[#This Row],[MntFishProducts]]+Table1_1[[#This Row],[MntSweetProducts]]+Table1_1[[#This Row],[MntGoldProds]]</f>
        <v>1616</v>
      </c>
      <c r="AC1878">
        <f>Table1_1[[#This Row],[NumWebPurchases]]+Table1_1[[#This Row],[NumCatalogPurchases]]+Table1_1[[#This Row],[NumStorePurchases]]</f>
        <v>14</v>
      </c>
      <c r="AD1878">
        <f>ROUND(IF(Table1_1[[#This Row],[Total_Purchases]]=0,0,(Table1_1[[#This Row],[Total_Spend]]*(Table1_1[[#This Row],[NumWebPurchases]]/Table1_1[[#This Row],[Total_Purchases]]))),2)</f>
        <v>346.29</v>
      </c>
      <c r="AE1878">
        <f>ROUND(IF(Table1_1[[#This Row],[Total_Purchases]]=0,0,(Table1_1[[#This Row],[Total_Spend]]*(Table1_1[[#This Row],[NumStorePurchases]]/Table1_1[[#This Row],[Total_Purchases]]))),2)</f>
        <v>808</v>
      </c>
      <c r="AF1878">
        <f>ROUND(IF(Table1_1[[#This Row],[Total_Purchases]]=0,0,(Table1_1[[#This Row],[Total_Spend]]*(Table1_1[[#This Row],[NumCatalogPurchases]]/Table1_1[[#This Row],[Total_Purchases]]))),2)</f>
        <v>461.71</v>
      </c>
      <c r="AG187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8" s="6">
        <f ca="1">YEAR(TODAY())-B1878</f>
        <v>72</v>
      </c>
      <c r="AI18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78" t="s">
        <v>32</v>
      </c>
    </row>
    <row r="1879" spans="1:36" x14ac:dyDescent="0.3">
      <c r="A1879">
        <v>9500</v>
      </c>
      <c r="B1879">
        <v>1959</v>
      </c>
      <c r="C1879" t="s">
        <v>28</v>
      </c>
      <c r="D1879" t="s">
        <v>33</v>
      </c>
      <c r="E1879">
        <v>58113</v>
      </c>
      <c r="F1879">
        <v>0</v>
      </c>
      <c r="G1879">
        <v>1</v>
      </c>
      <c r="H1879" s="2" t="str">
        <f ca="1">TEXT(Table1_1[[#This Row],[Dt_Customer]],"yyyy-mm-dd")</f>
        <v>2013-01-25</v>
      </c>
      <c r="I1879">
        <v>66</v>
      </c>
      <c r="J1879">
        <v>221</v>
      </c>
      <c r="K1879">
        <v>104</v>
      </c>
      <c r="L1879">
        <v>169</v>
      </c>
      <c r="M1879">
        <v>102</v>
      </c>
      <c r="N1879">
        <v>78</v>
      </c>
      <c r="O1879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f>Table1_1[[#This Row],[MntWines]]+Table1_1[[#This Row],[MntFruits]]+Table1_1[[#This Row],[MntMeatProducts]]+Table1_1[[#This Row],[MntFishProducts]]+Table1_1[[#This Row],[MntSweetProducts]]+Table1_1[[#This Row],[MntGoldProds]]</f>
        <v>758</v>
      </c>
      <c r="AC1879">
        <f>Table1_1[[#This Row],[NumWebPurchases]]+Table1_1[[#This Row],[NumCatalogPurchases]]+Table1_1[[#This Row],[NumStorePurchases]]</f>
        <v>19</v>
      </c>
      <c r="AD1879">
        <f>ROUND(IF(Table1_1[[#This Row],[Total_Purchases]]=0,0,(Table1_1[[#This Row],[Total_Spend]]*(Table1_1[[#This Row],[NumWebPurchases]]/Table1_1[[#This Row],[Total_Purchases]]))),2)</f>
        <v>359.05</v>
      </c>
      <c r="AE1879">
        <f>ROUND(IF(Table1_1[[#This Row],[Total_Purchases]]=0,0,(Table1_1[[#This Row],[Total_Spend]]*(Table1_1[[#This Row],[NumStorePurchases]]/Table1_1[[#This Row],[Total_Purchases]]))),2)</f>
        <v>319.16000000000003</v>
      </c>
      <c r="AF1879">
        <f>ROUND(IF(Table1_1[[#This Row],[Total_Purchases]]=0,0,(Table1_1[[#This Row],[Total_Spend]]*(Table1_1[[#This Row],[NumCatalogPurchases]]/Table1_1[[#This Row],[Total_Purchases]]))),2)</f>
        <v>79.790000000000006</v>
      </c>
      <c r="AG18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79" s="6">
        <f ca="1">YEAR(TODAY())-B1879</f>
        <v>67</v>
      </c>
      <c r="AI18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79" t="s">
        <v>30</v>
      </c>
    </row>
    <row r="1880" spans="1:36" x14ac:dyDescent="0.3">
      <c r="A1880">
        <v>9503</v>
      </c>
      <c r="B1880">
        <v>1980</v>
      </c>
      <c r="C1880" t="s">
        <v>28</v>
      </c>
      <c r="D1880" t="s">
        <v>31</v>
      </c>
      <c r="E1880">
        <v>28071</v>
      </c>
      <c r="F1880">
        <v>0</v>
      </c>
      <c r="G1880">
        <v>0</v>
      </c>
      <c r="H1880" s="2" t="str">
        <f ca="1">TEXT(Table1_1[[#This Row],[Dt_Customer]],"yyyy-mm-dd")</f>
        <v>2012-08-29</v>
      </c>
      <c r="I1880">
        <v>65</v>
      </c>
      <c r="J1880">
        <v>39</v>
      </c>
      <c r="K1880">
        <v>33</v>
      </c>
      <c r="L1880">
        <v>130</v>
      </c>
      <c r="M1880">
        <v>41</v>
      </c>
      <c r="N1880">
        <v>26</v>
      </c>
      <c r="O1880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f>Table1_1[[#This Row],[MntWines]]+Table1_1[[#This Row],[MntFruits]]+Table1_1[[#This Row],[MntMeatProducts]]+Table1_1[[#This Row],[MntFishProducts]]+Table1_1[[#This Row],[MntSweetProducts]]+Table1_1[[#This Row],[MntGoldProds]]</f>
        <v>313</v>
      </c>
      <c r="AC1880">
        <f>Table1_1[[#This Row],[NumWebPurchases]]+Table1_1[[#This Row],[NumCatalogPurchases]]+Table1_1[[#This Row],[NumStorePurchases]]</f>
        <v>11</v>
      </c>
      <c r="AD1880">
        <f>ROUND(IF(Table1_1[[#This Row],[Total_Purchases]]=0,0,(Table1_1[[#This Row],[Total_Spend]]*(Table1_1[[#This Row],[NumWebPurchases]]/Table1_1[[#This Row],[Total_Purchases]]))),2)</f>
        <v>142.27000000000001</v>
      </c>
      <c r="AE1880">
        <f>ROUND(IF(Table1_1[[#This Row],[Total_Purchases]]=0,0,(Table1_1[[#This Row],[Total_Spend]]*(Table1_1[[#This Row],[NumStorePurchases]]/Table1_1[[#This Row],[Total_Purchases]]))),2)</f>
        <v>142.27000000000001</v>
      </c>
      <c r="AF1880">
        <f>ROUND(IF(Table1_1[[#This Row],[Total_Purchases]]=0,0,(Table1_1[[#This Row],[Total_Spend]]*(Table1_1[[#This Row],[NumCatalogPurchases]]/Table1_1[[#This Row],[Total_Purchases]]))),2)</f>
        <v>28.45</v>
      </c>
      <c r="AG188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0" s="6">
        <f ca="1">YEAR(TODAY())-B1880</f>
        <v>46</v>
      </c>
      <c r="AI18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80" t="s">
        <v>30</v>
      </c>
    </row>
    <row r="1881" spans="1:36" x14ac:dyDescent="0.3">
      <c r="A1881">
        <v>9504</v>
      </c>
      <c r="B1881">
        <v>1949</v>
      </c>
      <c r="C1881" t="s">
        <v>41</v>
      </c>
      <c r="D1881" t="s">
        <v>33</v>
      </c>
      <c r="E1881">
        <v>81698</v>
      </c>
      <c r="F1881">
        <v>0</v>
      </c>
      <c r="G1881">
        <v>0</v>
      </c>
      <c r="H1881" s="2" t="str">
        <f ca="1">TEXT(Table1_1[[#This Row],[Dt_Customer]],"yyyy-mm-dd")</f>
        <v>2013-11-06</v>
      </c>
      <c r="I1881">
        <v>4</v>
      </c>
      <c r="J1881">
        <v>179</v>
      </c>
      <c r="K1881">
        <v>28</v>
      </c>
      <c r="L1881">
        <v>520</v>
      </c>
      <c r="M1881">
        <v>111</v>
      </c>
      <c r="N1881">
        <v>123</v>
      </c>
      <c r="O1881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f>Table1_1[[#This Row],[MntWines]]+Table1_1[[#This Row],[MntFruits]]+Table1_1[[#This Row],[MntMeatProducts]]+Table1_1[[#This Row],[MntFishProducts]]+Table1_1[[#This Row],[MntSweetProducts]]+Table1_1[[#This Row],[MntGoldProds]]</f>
        <v>1008</v>
      </c>
      <c r="AC1881">
        <f>Table1_1[[#This Row],[NumWebPurchases]]+Table1_1[[#This Row],[NumCatalogPurchases]]+Table1_1[[#This Row],[NumStorePurchases]]</f>
        <v>24</v>
      </c>
      <c r="AD1881">
        <f>ROUND(IF(Table1_1[[#This Row],[Total_Purchases]]=0,0,(Table1_1[[#This Row],[Total_Spend]]*(Table1_1[[#This Row],[NumWebPurchases]]/Table1_1[[#This Row],[Total_Purchases]]))),2)</f>
        <v>126</v>
      </c>
      <c r="AE1881">
        <f>ROUND(IF(Table1_1[[#This Row],[Total_Purchases]]=0,0,(Table1_1[[#This Row],[Total_Spend]]*(Table1_1[[#This Row],[NumStorePurchases]]/Table1_1[[#This Row],[Total_Purchases]]))),2)</f>
        <v>546</v>
      </c>
      <c r="AF1881">
        <f>ROUND(IF(Table1_1[[#This Row],[Total_Purchases]]=0,0,(Table1_1[[#This Row],[Total_Spend]]*(Table1_1[[#This Row],[NumCatalogPurchases]]/Table1_1[[#This Row],[Total_Purchases]]))),2)</f>
        <v>336</v>
      </c>
      <c r="AG18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81" s="6">
        <f ca="1">YEAR(TODAY())-B1881</f>
        <v>77</v>
      </c>
      <c r="AI18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81" t="s">
        <v>30</v>
      </c>
    </row>
    <row r="1882" spans="1:36" x14ac:dyDescent="0.3">
      <c r="A1882">
        <v>9507</v>
      </c>
      <c r="B1882">
        <v>1975</v>
      </c>
      <c r="C1882" t="s">
        <v>28</v>
      </c>
      <c r="D1882" t="s">
        <v>33</v>
      </c>
      <c r="E1882">
        <v>40794</v>
      </c>
      <c r="F1882">
        <v>0</v>
      </c>
      <c r="G1882">
        <v>1</v>
      </c>
      <c r="H1882" s="2" t="str">
        <f ca="1">TEXT(Table1_1[[#This Row],[Dt_Customer]],"yyyy-mm-dd")</f>
        <v>2013-04-07</v>
      </c>
      <c r="I1882">
        <v>18</v>
      </c>
      <c r="J1882">
        <v>261</v>
      </c>
      <c r="K1882">
        <v>23</v>
      </c>
      <c r="L1882">
        <v>73</v>
      </c>
      <c r="M1882">
        <v>4</v>
      </c>
      <c r="N1882">
        <v>23</v>
      </c>
      <c r="O188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f>Table1_1[[#This Row],[MntWines]]+Table1_1[[#This Row],[MntFruits]]+Table1_1[[#This Row],[MntMeatProducts]]+Table1_1[[#This Row],[MntFishProducts]]+Table1_1[[#This Row],[MntSweetProducts]]+Table1_1[[#This Row],[MntGoldProds]]</f>
        <v>434</v>
      </c>
      <c r="AC1882">
        <f>Table1_1[[#This Row],[NumWebPurchases]]+Table1_1[[#This Row],[NumCatalogPurchases]]+Table1_1[[#This Row],[NumStorePurchases]]</f>
        <v>14</v>
      </c>
      <c r="AD1882">
        <f>ROUND(IF(Table1_1[[#This Row],[Total_Purchases]]=0,0,(Table1_1[[#This Row],[Total_Spend]]*(Table1_1[[#This Row],[NumWebPurchases]]/Table1_1[[#This Row],[Total_Purchases]]))),2)</f>
        <v>186</v>
      </c>
      <c r="AE1882">
        <f>ROUND(IF(Table1_1[[#This Row],[Total_Purchases]]=0,0,(Table1_1[[#This Row],[Total_Spend]]*(Table1_1[[#This Row],[NumStorePurchases]]/Table1_1[[#This Row],[Total_Purchases]]))),2)</f>
        <v>155</v>
      </c>
      <c r="AF1882">
        <f>ROUND(IF(Table1_1[[#This Row],[Total_Purchases]]=0,0,(Table1_1[[#This Row],[Total_Spend]]*(Table1_1[[#This Row],[NumCatalogPurchases]]/Table1_1[[#This Row],[Total_Purchases]]))),2)</f>
        <v>93</v>
      </c>
      <c r="AG188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2" s="6">
        <f ca="1">YEAR(TODAY())-B1882</f>
        <v>51</v>
      </c>
      <c r="AI18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82" t="s">
        <v>30</v>
      </c>
    </row>
    <row r="1883" spans="1:36" x14ac:dyDescent="0.3">
      <c r="A1883">
        <v>9516</v>
      </c>
      <c r="B1883">
        <v>1971</v>
      </c>
      <c r="C1883" t="s">
        <v>38</v>
      </c>
      <c r="D1883" t="s">
        <v>29</v>
      </c>
      <c r="E1883">
        <v>49118</v>
      </c>
      <c r="F1883">
        <v>0</v>
      </c>
      <c r="G1883">
        <v>0</v>
      </c>
      <c r="H1883" s="2" t="str">
        <f ca="1">TEXT(Table1_1[[#This Row],[Dt_Customer]],"yyyy-mm-dd")</f>
        <v>2012-08-18</v>
      </c>
      <c r="I1883">
        <v>90</v>
      </c>
      <c r="J1883">
        <v>620</v>
      </c>
      <c r="K1883">
        <v>54</v>
      </c>
      <c r="L1883">
        <v>239</v>
      </c>
      <c r="M1883">
        <v>99</v>
      </c>
      <c r="N1883">
        <v>98</v>
      </c>
      <c r="O1883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1</v>
      </c>
      <c r="AA1883">
        <v>0</v>
      </c>
      <c r="AB1883">
        <f>Table1_1[[#This Row],[MntWines]]+Table1_1[[#This Row],[MntFruits]]+Table1_1[[#This Row],[MntMeatProducts]]+Table1_1[[#This Row],[MntFishProducts]]+Table1_1[[#This Row],[MntSweetProducts]]+Table1_1[[#This Row],[MntGoldProds]]</f>
        <v>1229</v>
      </c>
      <c r="AC1883">
        <f>Table1_1[[#This Row],[NumWebPurchases]]+Table1_1[[#This Row],[NumCatalogPurchases]]+Table1_1[[#This Row],[NumStorePurchases]]</f>
        <v>26</v>
      </c>
      <c r="AD1883">
        <f>ROUND(IF(Table1_1[[#This Row],[Total_Purchases]]=0,0,(Table1_1[[#This Row],[Total_Spend]]*(Table1_1[[#This Row],[NumWebPurchases]]/Table1_1[[#This Row],[Total_Purchases]]))),2)</f>
        <v>425.42</v>
      </c>
      <c r="AE1883">
        <f>ROUND(IF(Table1_1[[#This Row],[Total_Purchases]]=0,0,(Table1_1[[#This Row],[Total_Spend]]*(Table1_1[[#This Row],[NumStorePurchases]]/Table1_1[[#This Row],[Total_Purchases]]))),2)</f>
        <v>472.69</v>
      </c>
      <c r="AF1883">
        <f>ROUND(IF(Table1_1[[#This Row],[Total_Purchases]]=0,0,(Table1_1[[#This Row],[Total_Spend]]*(Table1_1[[#This Row],[NumCatalogPurchases]]/Table1_1[[#This Row],[Total_Purchases]]))),2)</f>
        <v>330.88</v>
      </c>
      <c r="AG18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3" s="6">
        <f ca="1">YEAR(TODAY())-B1883</f>
        <v>55</v>
      </c>
      <c r="AI18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83" t="s">
        <v>30</v>
      </c>
    </row>
    <row r="1884" spans="1:36" x14ac:dyDescent="0.3">
      <c r="A1884">
        <v>9523</v>
      </c>
      <c r="B1884">
        <v>1982</v>
      </c>
      <c r="C1884" t="s">
        <v>28</v>
      </c>
      <c r="D1884" t="s">
        <v>35</v>
      </c>
      <c r="E1884">
        <v>40479</v>
      </c>
      <c r="F1884">
        <v>1</v>
      </c>
      <c r="G1884">
        <v>0</v>
      </c>
      <c r="H1884" s="2" t="str">
        <f ca="1">TEXT(Table1_1[[#This Row],[Dt_Customer]],"yyyy-mm-dd")</f>
        <v>2013-08-17</v>
      </c>
      <c r="I1884">
        <v>95</v>
      </c>
      <c r="J1884">
        <v>5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884">
        <f>Table1_1[[#This Row],[NumWebPurchases]]+Table1_1[[#This Row],[NumCatalogPurchases]]+Table1_1[[#This Row],[NumStorePurchases]]</f>
        <v>3</v>
      </c>
      <c r="AD1884">
        <f>ROUND(IF(Table1_1[[#This Row],[Total_Purchases]]=0,0,(Table1_1[[#This Row],[Total_Spend]]*(Table1_1[[#This Row],[NumWebPurchases]]/Table1_1[[#This Row],[Total_Purchases]]))),2)</f>
        <v>0</v>
      </c>
      <c r="AE1884">
        <f>ROUND(IF(Table1_1[[#This Row],[Total_Purchases]]=0,0,(Table1_1[[#This Row],[Total_Spend]]*(Table1_1[[#This Row],[NumStorePurchases]]/Table1_1[[#This Row],[Total_Purchases]]))),2)</f>
        <v>15</v>
      </c>
      <c r="AF1884">
        <f>ROUND(IF(Table1_1[[#This Row],[Total_Purchases]]=0,0,(Table1_1[[#This Row],[Total_Spend]]*(Table1_1[[#This Row],[NumCatalogPurchases]]/Table1_1[[#This Row],[Total_Purchases]]))),2)</f>
        <v>0</v>
      </c>
      <c r="AG18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4" s="6">
        <f ca="1">YEAR(TODAY())-B1884</f>
        <v>44</v>
      </c>
      <c r="AI18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84" t="s">
        <v>30</v>
      </c>
    </row>
    <row r="1885" spans="1:36" x14ac:dyDescent="0.3">
      <c r="A1885">
        <v>9529</v>
      </c>
      <c r="B1885">
        <v>1990</v>
      </c>
      <c r="C1885" t="s">
        <v>28</v>
      </c>
      <c r="D1885" t="s">
        <v>33</v>
      </c>
      <c r="E1885">
        <v>73687</v>
      </c>
      <c r="F1885">
        <v>0</v>
      </c>
      <c r="G1885">
        <v>0</v>
      </c>
      <c r="H1885" s="2" t="str">
        <f ca="1">TEXT(Table1_1[[#This Row],[Dt_Customer]],"yyyy-mm-dd")</f>
        <v>2013-11-28</v>
      </c>
      <c r="I1885">
        <v>8</v>
      </c>
      <c r="J1885">
        <v>559</v>
      </c>
      <c r="K1885">
        <v>153</v>
      </c>
      <c r="L1885">
        <v>503</v>
      </c>
      <c r="M1885">
        <v>218</v>
      </c>
      <c r="N1885">
        <v>13</v>
      </c>
      <c r="O1885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1</v>
      </c>
      <c r="AA1885">
        <v>0</v>
      </c>
      <c r="AB1885">
        <f>Table1_1[[#This Row],[MntWines]]+Table1_1[[#This Row],[MntFruits]]+Table1_1[[#This Row],[MntMeatProducts]]+Table1_1[[#This Row],[MntFishProducts]]+Table1_1[[#This Row],[MntSweetProducts]]+Table1_1[[#This Row],[MntGoldProds]]</f>
        <v>1627</v>
      </c>
      <c r="AC1885">
        <f>Table1_1[[#This Row],[NumWebPurchases]]+Table1_1[[#This Row],[NumCatalogPurchases]]+Table1_1[[#This Row],[NumStorePurchases]]</f>
        <v>21</v>
      </c>
      <c r="AD1885">
        <f>ROUND(IF(Table1_1[[#This Row],[Total_Purchases]]=0,0,(Table1_1[[#This Row],[Total_Spend]]*(Table1_1[[#This Row],[NumWebPurchases]]/Table1_1[[#This Row],[Total_Purchases]]))),2)</f>
        <v>232.43</v>
      </c>
      <c r="AE1885">
        <f>ROUND(IF(Table1_1[[#This Row],[Total_Purchases]]=0,0,(Table1_1[[#This Row],[Total_Spend]]*(Table1_1[[#This Row],[NumStorePurchases]]/Table1_1[[#This Row],[Total_Purchases]]))),2)</f>
        <v>697.29</v>
      </c>
      <c r="AF1885">
        <f>ROUND(IF(Table1_1[[#This Row],[Total_Purchases]]=0,0,(Table1_1[[#This Row],[Total_Spend]]*(Table1_1[[#This Row],[NumCatalogPurchases]]/Table1_1[[#This Row],[Total_Purchases]]))),2)</f>
        <v>697.29</v>
      </c>
      <c r="AG188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85" s="6">
        <f ca="1">YEAR(TODAY())-B1885</f>
        <v>36</v>
      </c>
      <c r="AI18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85" t="s">
        <v>43</v>
      </c>
    </row>
    <row r="1886" spans="1:36" x14ac:dyDescent="0.3">
      <c r="A1886">
        <v>9530</v>
      </c>
      <c r="B1886">
        <v>1988</v>
      </c>
      <c r="C1886" t="s">
        <v>28</v>
      </c>
      <c r="D1886" t="s">
        <v>33</v>
      </c>
      <c r="E1886">
        <v>24645</v>
      </c>
      <c r="F1886">
        <v>1</v>
      </c>
      <c r="G1886">
        <v>0</v>
      </c>
      <c r="H1886" s="2" t="str">
        <f ca="1">TEXT(Table1_1[[#This Row],[Dt_Customer]],"yyyy-mm-dd")</f>
        <v>2012-11-01</v>
      </c>
      <c r="I1886">
        <v>16</v>
      </c>
      <c r="J1886">
        <v>5</v>
      </c>
      <c r="K1886">
        <v>3</v>
      </c>
      <c r="L1886">
        <v>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1886">
        <f>Table1_1[[#This Row],[NumWebPurchases]]+Table1_1[[#This Row],[NumCatalogPurchases]]+Table1_1[[#This Row],[NumStorePurchases]]</f>
        <v>3</v>
      </c>
      <c r="AD1886">
        <f>ROUND(IF(Table1_1[[#This Row],[Total_Purchases]]=0,0,(Table1_1[[#This Row],[Total_Spend]]*(Table1_1[[#This Row],[NumWebPurchases]]/Table1_1[[#This Row],[Total_Purchases]]))),2)</f>
        <v>5.67</v>
      </c>
      <c r="AE1886">
        <f>ROUND(IF(Table1_1[[#This Row],[Total_Purchases]]=0,0,(Table1_1[[#This Row],[Total_Spend]]*(Table1_1[[#This Row],[NumStorePurchases]]/Table1_1[[#This Row],[Total_Purchases]]))),2)</f>
        <v>11.33</v>
      </c>
      <c r="AF1886">
        <f>ROUND(IF(Table1_1[[#This Row],[Total_Purchases]]=0,0,(Table1_1[[#This Row],[Total_Spend]]*(Table1_1[[#This Row],[NumCatalogPurchases]]/Table1_1[[#This Row],[Total_Purchases]]))),2)</f>
        <v>0</v>
      </c>
      <c r="AG18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6" s="6">
        <f ca="1">YEAR(TODAY())-B1886</f>
        <v>38</v>
      </c>
      <c r="AI18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86" t="s">
        <v>43</v>
      </c>
    </row>
    <row r="1887" spans="1:36" x14ac:dyDescent="0.3">
      <c r="A1887">
        <v>9543</v>
      </c>
      <c r="B1887">
        <v>1985</v>
      </c>
      <c r="C1887" t="s">
        <v>28</v>
      </c>
      <c r="D1887" t="s">
        <v>33</v>
      </c>
      <c r="E1887">
        <v>19986</v>
      </c>
      <c r="F1887">
        <v>1</v>
      </c>
      <c r="G1887">
        <v>0</v>
      </c>
      <c r="H1887" s="2" t="str">
        <f ca="1">TEXT(Table1_1[[#This Row],[Dt_Customer]],"yyyy-mm-dd")</f>
        <v>2013-11-14</v>
      </c>
      <c r="I1887">
        <v>74</v>
      </c>
      <c r="J1887">
        <v>3</v>
      </c>
      <c r="K1887">
        <v>6</v>
      </c>
      <c r="L1887">
        <v>5</v>
      </c>
      <c r="M1887">
        <v>0</v>
      </c>
      <c r="N1887">
        <v>2</v>
      </c>
      <c r="O1887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1887">
        <f>Table1_1[[#This Row],[NumWebPurchases]]+Table1_1[[#This Row],[NumCatalogPurchases]]+Table1_1[[#This Row],[NumStorePurchases]]</f>
        <v>3</v>
      </c>
      <c r="AD1887">
        <f>ROUND(IF(Table1_1[[#This Row],[Total_Purchases]]=0,0,(Table1_1[[#This Row],[Total_Spend]]*(Table1_1[[#This Row],[NumWebPurchases]]/Table1_1[[#This Row],[Total_Purchases]]))),2)</f>
        <v>0</v>
      </c>
      <c r="AE1887">
        <f>ROUND(IF(Table1_1[[#This Row],[Total_Purchases]]=0,0,(Table1_1[[#This Row],[Total_Spend]]*(Table1_1[[#This Row],[NumStorePurchases]]/Table1_1[[#This Row],[Total_Purchases]]))),2)</f>
        <v>22</v>
      </c>
      <c r="AF1887">
        <f>ROUND(IF(Table1_1[[#This Row],[Total_Purchases]]=0,0,(Table1_1[[#This Row],[Total_Spend]]*(Table1_1[[#This Row],[NumCatalogPurchases]]/Table1_1[[#This Row],[Total_Purchases]]))),2)</f>
        <v>0</v>
      </c>
      <c r="AG188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7" s="6">
        <f ca="1">YEAR(TODAY())-B1887</f>
        <v>41</v>
      </c>
      <c r="AI18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87" t="s">
        <v>30</v>
      </c>
    </row>
    <row r="1888" spans="1:36" x14ac:dyDescent="0.3">
      <c r="A1888">
        <v>9553</v>
      </c>
      <c r="B1888">
        <v>1987</v>
      </c>
      <c r="C1888" t="s">
        <v>28</v>
      </c>
      <c r="D1888" t="s">
        <v>33</v>
      </c>
      <c r="E1888">
        <v>7500</v>
      </c>
      <c r="F1888">
        <v>0</v>
      </c>
      <c r="G1888">
        <v>0</v>
      </c>
      <c r="H1888" s="2" t="str">
        <f ca="1">TEXT(Table1_1[[#This Row],[Dt_Customer]],"yyyy-mm-dd")</f>
        <v>2013-01-09</v>
      </c>
      <c r="I1888">
        <v>94</v>
      </c>
      <c r="J1888">
        <v>0</v>
      </c>
      <c r="K1888">
        <v>2</v>
      </c>
      <c r="L1888">
        <v>3</v>
      </c>
      <c r="M1888">
        <v>4</v>
      </c>
      <c r="N1888">
        <v>1</v>
      </c>
      <c r="O1888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1888">
        <f>Table1_1[[#This Row],[NumWebPurchases]]+Table1_1[[#This Row],[NumCatalogPurchases]]+Table1_1[[#This Row],[NumStorePurchases]]</f>
        <v>3</v>
      </c>
      <c r="AD1888">
        <f>ROUND(IF(Table1_1[[#This Row],[Total_Purchases]]=0,0,(Table1_1[[#This Row],[Total_Spend]]*(Table1_1[[#This Row],[NumWebPurchases]]/Table1_1[[#This Row],[Total_Purchases]]))),2)</f>
        <v>0</v>
      </c>
      <c r="AE1888">
        <f>ROUND(IF(Table1_1[[#This Row],[Total_Purchases]]=0,0,(Table1_1[[#This Row],[Total_Spend]]*(Table1_1[[#This Row],[NumStorePurchases]]/Table1_1[[#This Row],[Total_Purchases]]))),2)</f>
        <v>15</v>
      </c>
      <c r="AF1888">
        <f>ROUND(IF(Table1_1[[#This Row],[Total_Purchases]]=0,0,(Table1_1[[#This Row],[Total_Spend]]*(Table1_1[[#This Row],[NumCatalogPurchases]]/Table1_1[[#This Row],[Total_Purchases]]))),2)</f>
        <v>0</v>
      </c>
      <c r="AG18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88" s="6">
        <f ca="1">YEAR(TODAY())-B1888</f>
        <v>39</v>
      </c>
      <c r="AI18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88" t="s">
        <v>40</v>
      </c>
    </row>
    <row r="1889" spans="1:36" x14ac:dyDescent="0.3">
      <c r="A1889">
        <v>9559</v>
      </c>
      <c r="B1889">
        <v>1961</v>
      </c>
      <c r="C1889" t="s">
        <v>37</v>
      </c>
      <c r="D1889" t="s">
        <v>33</v>
      </c>
      <c r="E1889">
        <v>57072</v>
      </c>
      <c r="F1889">
        <v>0</v>
      </c>
      <c r="G1889">
        <v>1</v>
      </c>
      <c r="H1889" s="2" t="str">
        <f ca="1">TEXT(Table1_1[[#This Row],[Dt_Customer]],"yyyy-mm-dd")</f>
        <v>2014-01-24</v>
      </c>
      <c r="I1889">
        <v>79</v>
      </c>
      <c r="J1889">
        <v>944</v>
      </c>
      <c r="K1889">
        <v>0</v>
      </c>
      <c r="L1889">
        <v>60</v>
      </c>
      <c r="M1889">
        <v>0</v>
      </c>
      <c r="N1889">
        <v>0</v>
      </c>
      <c r="O1889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f>Table1_1[[#This Row],[MntWines]]+Table1_1[[#This Row],[MntFruits]]+Table1_1[[#This Row],[MntMeatProducts]]+Table1_1[[#This Row],[MntFishProducts]]+Table1_1[[#This Row],[MntSweetProducts]]+Table1_1[[#This Row],[MntGoldProds]]</f>
        <v>1034</v>
      </c>
      <c r="AC1889">
        <f>Table1_1[[#This Row],[NumWebPurchases]]+Table1_1[[#This Row],[NumCatalogPurchases]]+Table1_1[[#This Row],[NumStorePurchases]]</f>
        <v>25</v>
      </c>
      <c r="AD1889">
        <f>ROUND(IF(Table1_1[[#This Row],[Total_Purchases]]=0,0,(Table1_1[[#This Row],[Total_Spend]]*(Table1_1[[#This Row],[NumWebPurchases]]/Table1_1[[#This Row],[Total_Purchases]]))),2)</f>
        <v>289.52</v>
      </c>
      <c r="AE1889">
        <f>ROUND(IF(Table1_1[[#This Row],[Total_Purchases]]=0,0,(Table1_1[[#This Row],[Total_Spend]]*(Table1_1[[#This Row],[NumStorePurchases]]/Table1_1[[#This Row],[Total_Purchases]]))),2)</f>
        <v>537.67999999999995</v>
      </c>
      <c r="AF1889">
        <f>ROUND(IF(Table1_1[[#This Row],[Total_Purchases]]=0,0,(Table1_1[[#This Row],[Total_Spend]]*(Table1_1[[#This Row],[NumCatalogPurchases]]/Table1_1[[#This Row],[Total_Purchases]]))),2)</f>
        <v>206.8</v>
      </c>
      <c r="AG18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89" s="6">
        <f ca="1">YEAR(TODAY())-B1889</f>
        <v>65</v>
      </c>
      <c r="AI18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89" t="s">
        <v>32</v>
      </c>
    </row>
    <row r="1890" spans="1:36" x14ac:dyDescent="0.3">
      <c r="A1890">
        <v>9560</v>
      </c>
      <c r="B1890">
        <v>1965</v>
      </c>
      <c r="C1890" t="s">
        <v>28</v>
      </c>
      <c r="D1890" t="s">
        <v>35</v>
      </c>
      <c r="E1890">
        <v>83003</v>
      </c>
      <c r="F1890">
        <v>0</v>
      </c>
      <c r="G1890">
        <v>0</v>
      </c>
      <c r="H1890" s="2" t="str">
        <f ca="1">TEXT(Table1_1[[#This Row],[Dt_Customer]],"yyyy-mm-dd")</f>
        <v>2013-03-03</v>
      </c>
      <c r="I1890">
        <v>18</v>
      </c>
      <c r="J1890">
        <v>856</v>
      </c>
      <c r="K1890">
        <v>61</v>
      </c>
      <c r="L1890">
        <v>570</v>
      </c>
      <c r="M1890">
        <v>40</v>
      </c>
      <c r="N1890">
        <v>25</v>
      </c>
      <c r="O1890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f>Table1_1[[#This Row],[MntWines]]+Table1_1[[#This Row],[MntFruits]]+Table1_1[[#This Row],[MntMeatProducts]]+Table1_1[[#This Row],[MntFishProducts]]+Table1_1[[#This Row],[MntSweetProducts]]+Table1_1[[#This Row],[MntGoldProds]]</f>
        <v>1674</v>
      </c>
      <c r="AC1890">
        <f>Table1_1[[#This Row],[NumWebPurchases]]+Table1_1[[#This Row],[NumCatalogPurchases]]+Table1_1[[#This Row],[NumStorePurchases]]</f>
        <v>21</v>
      </c>
      <c r="AD1890">
        <f>ROUND(IF(Table1_1[[#This Row],[Total_Purchases]]=0,0,(Table1_1[[#This Row],[Total_Spend]]*(Table1_1[[#This Row],[NumWebPurchases]]/Table1_1[[#This Row],[Total_Purchases]]))),2)</f>
        <v>558</v>
      </c>
      <c r="AE1890">
        <f>ROUND(IF(Table1_1[[#This Row],[Total_Purchases]]=0,0,(Table1_1[[#This Row],[Total_Spend]]*(Table1_1[[#This Row],[NumStorePurchases]]/Table1_1[[#This Row],[Total_Purchases]]))),2)</f>
        <v>637.71</v>
      </c>
      <c r="AF1890">
        <f>ROUND(IF(Table1_1[[#This Row],[Total_Purchases]]=0,0,(Table1_1[[#This Row],[Total_Spend]]*(Table1_1[[#This Row],[NumCatalogPurchases]]/Table1_1[[#This Row],[Total_Purchases]]))),2)</f>
        <v>478.29</v>
      </c>
      <c r="AG18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90" s="6">
        <f ca="1">YEAR(TODAY())-B1890</f>
        <v>61</v>
      </c>
      <c r="AI18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90" t="s">
        <v>30</v>
      </c>
    </row>
    <row r="1891" spans="1:36" x14ac:dyDescent="0.3">
      <c r="A1891">
        <v>9576</v>
      </c>
      <c r="B1891">
        <v>1982</v>
      </c>
      <c r="C1891" t="s">
        <v>37</v>
      </c>
      <c r="D1891" t="s">
        <v>35</v>
      </c>
      <c r="E1891">
        <v>32313</v>
      </c>
      <c r="F1891">
        <v>1</v>
      </c>
      <c r="G1891">
        <v>0</v>
      </c>
      <c r="H1891" s="2" t="str">
        <f ca="1">TEXT(Table1_1[[#This Row],[Dt_Customer]],"yyyy-mm-dd")</f>
        <v>2013-02-11</v>
      </c>
      <c r="I1891">
        <v>60</v>
      </c>
      <c r="J1891">
        <v>86</v>
      </c>
      <c r="K1891">
        <v>4</v>
      </c>
      <c r="L1891">
        <v>56</v>
      </c>
      <c r="M1891">
        <v>2</v>
      </c>
      <c r="N1891">
        <v>4</v>
      </c>
      <c r="O1891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f>Table1_1[[#This Row],[MntWines]]+Table1_1[[#This Row],[MntFruits]]+Table1_1[[#This Row],[MntMeatProducts]]+Table1_1[[#This Row],[MntFishProducts]]+Table1_1[[#This Row],[MntSweetProducts]]+Table1_1[[#This Row],[MntGoldProds]]</f>
        <v>159</v>
      </c>
      <c r="AC1891">
        <f>Table1_1[[#This Row],[NumWebPurchases]]+Table1_1[[#This Row],[NumCatalogPurchases]]+Table1_1[[#This Row],[NumStorePurchases]]</f>
        <v>8</v>
      </c>
      <c r="AD1891">
        <f>ROUND(IF(Table1_1[[#This Row],[Total_Purchases]]=0,0,(Table1_1[[#This Row],[Total_Spend]]*(Table1_1[[#This Row],[NumWebPurchases]]/Table1_1[[#This Row],[Total_Purchases]]))),2)</f>
        <v>79.5</v>
      </c>
      <c r="AE1891">
        <f>ROUND(IF(Table1_1[[#This Row],[Total_Purchases]]=0,0,(Table1_1[[#This Row],[Total_Spend]]*(Table1_1[[#This Row],[NumStorePurchases]]/Table1_1[[#This Row],[Total_Purchases]]))),2)</f>
        <v>79.5</v>
      </c>
      <c r="AF1891">
        <f>ROUND(IF(Table1_1[[#This Row],[Total_Purchases]]=0,0,(Table1_1[[#This Row],[Total_Spend]]*(Table1_1[[#This Row],[NumCatalogPurchases]]/Table1_1[[#This Row],[Total_Purchases]]))),2)</f>
        <v>0</v>
      </c>
      <c r="AG18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91" s="6">
        <f ca="1">YEAR(TODAY())-B1891</f>
        <v>44</v>
      </c>
      <c r="AI18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91" t="s">
        <v>30</v>
      </c>
    </row>
    <row r="1892" spans="1:36" x14ac:dyDescent="0.3">
      <c r="A1892">
        <v>9579</v>
      </c>
      <c r="B1892">
        <v>1959</v>
      </c>
      <c r="C1892" t="s">
        <v>37</v>
      </c>
      <c r="D1892" t="s">
        <v>33</v>
      </c>
      <c r="E1892">
        <v>33762</v>
      </c>
      <c r="F1892">
        <v>2</v>
      </c>
      <c r="G1892">
        <v>1</v>
      </c>
      <c r="H1892" s="2" t="str">
        <f ca="1">TEXT(Table1_1[[#This Row],[Dt_Customer]],"yyyy-mm-dd")</f>
        <v>2013-07-07</v>
      </c>
      <c r="I1892">
        <v>61</v>
      </c>
      <c r="J1892">
        <v>53</v>
      </c>
      <c r="K1892">
        <v>1</v>
      </c>
      <c r="L1892">
        <v>34</v>
      </c>
      <c r="M1892">
        <v>2</v>
      </c>
      <c r="N1892">
        <v>0</v>
      </c>
      <c r="O189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f>Table1_1[[#This Row],[MntWines]]+Table1_1[[#This Row],[MntFruits]]+Table1_1[[#This Row],[MntMeatProducts]]+Table1_1[[#This Row],[MntFishProducts]]+Table1_1[[#This Row],[MntSweetProducts]]+Table1_1[[#This Row],[MntGoldProds]]</f>
        <v>106</v>
      </c>
      <c r="AC1892">
        <f>Table1_1[[#This Row],[NumWebPurchases]]+Table1_1[[#This Row],[NumCatalogPurchases]]+Table1_1[[#This Row],[NumStorePurchases]]</f>
        <v>6</v>
      </c>
      <c r="AD1892">
        <f>ROUND(IF(Table1_1[[#This Row],[Total_Purchases]]=0,0,(Table1_1[[#This Row],[Total_Spend]]*(Table1_1[[#This Row],[NumWebPurchases]]/Table1_1[[#This Row],[Total_Purchases]]))),2)</f>
        <v>35.33</v>
      </c>
      <c r="AE1892">
        <f>ROUND(IF(Table1_1[[#This Row],[Total_Purchases]]=0,0,(Table1_1[[#This Row],[Total_Spend]]*(Table1_1[[#This Row],[NumStorePurchases]]/Table1_1[[#This Row],[Total_Purchases]]))),2)</f>
        <v>35.33</v>
      </c>
      <c r="AF1892">
        <f>ROUND(IF(Table1_1[[#This Row],[Total_Purchases]]=0,0,(Table1_1[[#This Row],[Total_Spend]]*(Table1_1[[#This Row],[NumCatalogPurchases]]/Table1_1[[#This Row],[Total_Purchases]]))),2)</f>
        <v>35.33</v>
      </c>
      <c r="AG18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92" s="6">
        <f ca="1">YEAR(TODAY())-B1892</f>
        <v>67</v>
      </c>
      <c r="AI18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92" t="s">
        <v>32</v>
      </c>
    </row>
    <row r="1893" spans="1:36" x14ac:dyDescent="0.3">
      <c r="A1893">
        <v>9589</v>
      </c>
      <c r="B1893">
        <v>1948</v>
      </c>
      <c r="C1893" t="s">
        <v>37</v>
      </c>
      <c r="D1893" t="s">
        <v>42</v>
      </c>
      <c r="E1893">
        <v>82032</v>
      </c>
      <c r="F1893">
        <v>0</v>
      </c>
      <c r="G1893">
        <v>0</v>
      </c>
      <c r="H1893" s="2" t="str">
        <f ca="1">TEXT(Table1_1[[#This Row],[Dt_Customer]],"yyyy-mm-dd")</f>
        <v>2014-04-05</v>
      </c>
      <c r="I1893">
        <v>54</v>
      </c>
      <c r="J1893">
        <v>332</v>
      </c>
      <c r="K1893">
        <v>194</v>
      </c>
      <c r="L1893">
        <v>377</v>
      </c>
      <c r="M1893">
        <v>149</v>
      </c>
      <c r="N1893">
        <v>125</v>
      </c>
      <c r="O1893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f>Table1_1[[#This Row],[MntWines]]+Table1_1[[#This Row],[MntFruits]]+Table1_1[[#This Row],[MntMeatProducts]]+Table1_1[[#This Row],[MntFishProducts]]+Table1_1[[#This Row],[MntSweetProducts]]+Table1_1[[#This Row],[MntGoldProds]]</f>
        <v>1234</v>
      </c>
      <c r="AC1893">
        <f>Table1_1[[#This Row],[NumWebPurchases]]+Table1_1[[#This Row],[NumCatalogPurchases]]+Table1_1[[#This Row],[NumStorePurchases]]</f>
        <v>17</v>
      </c>
      <c r="AD1893">
        <f>ROUND(IF(Table1_1[[#This Row],[Total_Purchases]]=0,0,(Table1_1[[#This Row],[Total_Spend]]*(Table1_1[[#This Row],[NumWebPurchases]]/Table1_1[[#This Row],[Total_Purchases]]))),2)</f>
        <v>290.35000000000002</v>
      </c>
      <c r="AE1893">
        <f>ROUND(IF(Table1_1[[#This Row],[Total_Purchases]]=0,0,(Table1_1[[#This Row],[Total_Spend]]*(Table1_1[[#This Row],[NumStorePurchases]]/Table1_1[[#This Row],[Total_Purchases]]))),2)</f>
        <v>508.12</v>
      </c>
      <c r="AF1893">
        <f>ROUND(IF(Table1_1[[#This Row],[Total_Purchases]]=0,0,(Table1_1[[#This Row],[Total_Spend]]*(Table1_1[[#This Row],[NumCatalogPurchases]]/Table1_1[[#This Row],[Total_Purchases]]))),2)</f>
        <v>435.53</v>
      </c>
      <c r="AG18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93" s="6">
        <f ca="1">YEAR(TODAY())-B1893</f>
        <v>78</v>
      </c>
      <c r="AI18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893" t="s">
        <v>40</v>
      </c>
    </row>
    <row r="1894" spans="1:36" x14ac:dyDescent="0.3">
      <c r="A1894">
        <v>9592</v>
      </c>
      <c r="B1894">
        <v>1983</v>
      </c>
      <c r="C1894" t="s">
        <v>28</v>
      </c>
      <c r="D1894" t="s">
        <v>35</v>
      </c>
      <c r="E1894">
        <v>22010</v>
      </c>
      <c r="F1894">
        <v>1</v>
      </c>
      <c r="G1894">
        <v>0</v>
      </c>
      <c r="H1894" s="2" t="str">
        <f ca="1">TEXT(Table1_1[[#This Row],[Dt_Customer]],"yyyy-mm-dd")</f>
        <v>2013-06-30</v>
      </c>
      <c r="I1894">
        <v>51</v>
      </c>
      <c r="J1894">
        <v>11</v>
      </c>
      <c r="K1894">
        <v>2</v>
      </c>
      <c r="L1894">
        <v>9</v>
      </c>
      <c r="M1894">
        <v>3</v>
      </c>
      <c r="N1894">
        <v>0</v>
      </c>
      <c r="O1894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f>Table1_1[[#This Row],[MntWines]]+Table1_1[[#This Row],[MntFruits]]+Table1_1[[#This Row],[MntMeatProducts]]+Table1_1[[#This Row],[MntFishProducts]]+Table1_1[[#This Row],[MntSweetProducts]]+Table1_1[[#This Row],[MntGoldProds]]</f>
        <v>33</v>
      </c>
      <c r="AC1894">
        <f>Table1_1[[#This Row],[NumWebPurchases]]+Table1_1[[#This Row],[NumCatalogPurchases]]+Table1_1[[#This Row],[NumStorePurchases]]</f>
        <v>5</v>
      </c>
      <c r="AD1894">
        <f>ROUND(IF(Table1_1[[#This Row],[Total_Purchases]]=0,0,(Table1_1[[#This Row],[Total_Spend]]*(Table1_1[[#This Row],[NumWebPurchases]]/Table1_1[[#This Row],[Total_Purchases]]))),2)</f>
        <v>13.2</v>
      </c>
      <c r="AE1894">
        <f>ROUND(IF(Table1_1[[#This Row],[Total_Purchases]]=0,0,(Table1_1[[#This Row],[Total_Spend]]*(Table1_1[[#This Row],[NumStorePurchases]]/Table1_1[[#This Row],[Total_Purchases]]))),2)</f>
        <v>19.8</v>
      </c>
      <c r="AF1894">
        <f>ROUND(IF(Table1_1[[#This Row],[Total_Purchases]]=0,0,(Table1_1[[#This Row],[Total_Spend]]*(Table1_1[[#This Row],[NumCatalogPurchases]]/Table1_1[[#This Row],[Total_Purchases]]))),2)</f>
        <v>0</v>
      </c>
      <c r="AG18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94" s="6">
        <f ca="1">YEAR(TODAY())-B1894</f>
        <v>43</v>
      </c>
      <c r="AI18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94" t="s">
        <v>30</v>
      </c>
    </row>
    <row r="1895" spans="1:36" x14ac:dyDescent="0.3">
      <c r="A1895">
        <v>9595</v>
      </c>
      <c r="B1895">
        <v>1961</v>
      </c>
      <c r="C1895" t="s">
        <v>28</v>
      </c>
      <c r="D1895" t="s">
        <v>35</v>
      </c>
      <c r="E1895">
        <v>64260</v>
      </c>
      <c r="F1895">
        <v>0</v>
      </c>
      <c r="G1895">
        <v>0</v>
      </c>
      <c r="H1895" s="2" t="str">
        <f ca="1">TEXT(Table1_1[[#This Row],[Dt_Customer]],"yyyy-mm-dd")</f>
        <v>2013-01-11</v>
      </c>
      <c r="I1895">
        <v>1</v>
      </c>
      <c r="J1895">
        <v>539</v>
      </c>
      <c r="K1895">
        <v>169</v>
      </c>
      <c r="L1895">
        <v>816</v>
      </c>
      <c r="M1895">
        <v>20</v>
      </c>
      <c r="N1895">
        <v>0</v>
      </c>
      <c r="O1895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f>Table1_1[[#This Row],[MntWines]]+Table1_1[[#This Row],[MntFruits]]+Table1_1[[#This Row],[MntMeatProducts]]+Table1_1[[#This Row],[MntFishProducts]]+Table1_1[[#This Row],[MntSweetProducts]]+Table1_1[[#This Row],[MntGoldProds]]</f>
        <v>1574</v>
      </c>
      <c r="AC1895">
        <f>Table1_1[[#This Row],[NumWebPurchases]]+Table1_1[[#This Row],[NumCatalogPurchases]]+Table1_1[[#This Row],[NumStorePurchases]]</f>
        <v>13</v>
      </c>
      <c r="AD1895">
        <f>ROUND(IF(Table1_1[[#This Row],[Total_Purchases]]=0,0,(Table1_1[[#This Row],[Total_Spend]]*(Table1_1[[#This Row],[NumWebPurchases]]/Table1_1[[#This Row],[Total_Purchases]]))),2)</f>
        <v>484.31</v>
      </c>
      <c r="AE1895">
        <f>ROUND(IF(Table1_1[[#This Row],[Total_Purchases]]=0,0,(Table1_1[[#This Row],[Total_Spend]]*(Table1_1[[#This Row],[NumStorePurchases]]/Table1_1[[#This Row],[Total_Purchases]]))),2)</f>
        <v>484.31</v>
      </c>
      <c r="AF1895">
        <f>ROUND(IF(Table1_1[[#This Row],[Total_Purchases]]=0,0,(Table1_1[[#This Row],[Total_Spend]]*(Table1_1[[#This Row],[NumCatalogPurchases]]/Table1_1[[#This Row],[Total_Purchases]]))),2)</f>
        <v>605.38</v>
      </c>
      <c r="AG18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95" s="6">
        <f ca="1">YEAR(TODAY())-B1895</f>
        <v>65</v>
      </c>
      <c r="AI18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95" t="s">
        <v>30</v>
      </c>
    </row>
    <row r="1896" spans="1:36" x14ac:dyDescent="0.3">
      <c r="A1896">
        <v>9596</v>
      </c>
      <c r="B1896">
        <v>1980</v>
      </c>
      <c r="C1896" t="s">
        <v>37</v>
      </c>
      <c r="D1896" t="s">
        <v>31</v>
      </c>
      <c r="E1896">
        <v>65295</v>
      </c>
      <c r="F1896">
        <v>0</v>
      </c>
      <c r="G1896">
        <v>0</v>
      </c>
      <c r="H1896" s="2" t="str">
        <f ca="1">TEXT(Table1_1[[#This Row],[Dt_Customer]],"yyyy-mm-dd")</f>
        <v>2013-12-23</v>
      </c>
      <c r="I1896">
        <v>19</v>
      </c>
      <c r="J1896">
        <v>365</v>
      </c>
      <c r="K1896">
        <v>32</v>
      </c>
      <c r="L1896">
        <v>117</v>
      </c>
      <c r="M1896">
        <v>34</v>
      </c>
      <c r="N1896">
        <v>110</v>
      </c>
      <c r="O1896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f>Table1_1[[#This Row],[MntWines]]+Table1_1[[#This Row],[MntFruits]]+Table1_1[[#This Row],[MntMeatProducts]]+Table1_1[[#This Row],[MntFishProducts]]+Table1_1[[#This Row],[MntSweetProducts]]+Table1_1[[#This Row],[MntGoldProds]]</f>
        <v>664</v>
      </c>
      <c r="AC1896">
        <f>Table1_1[[#This Row],[NumWebPurchases]]+Table1_1[[#This Row],[NumCatalogPurchases]]+Table1_1[[#This Row],[NumStorePurchases]]</f>
        <v>19</v>
      </c>
      <c r="AD1896">
        <f>ROUND(IF(Table1_1[[#This Row],[Total_Purchases]]=0,0,(Table1_1[[#This Row],[Total_Spend]]*(Table1_1[[#This Row],[NumWebPurchases]]/Table1_1[[#This Row],[Total_Purchases]]))),2)</f>
        <v>104.84</v>
      </c>
      <c r="AE1896">
        <f>ROUND(IF(Table1_1[[#This Row],[Total_Purchases]]=0,0,(Table1_1[[#This Row],[Total_Spend]]*(Table1_1[[#This Row],[NumStorePurchases]]/Table1_1[[#This Row],[Total_Purchases]]))),2)</f>
        <v>454.32</v>
      </c>
      <c r="AF1896">
        <f>ROUND(IF(Table1_1[[#This Row],[Total_Purchases]]=0,0,(Table1_1[[#This Row],[Total_Spend]]*(Table1_1[[#This Row],[NumCatalogPurchases]]/Table1_1[[#This Row],[Total_Purchases]]))),2)</f>
        <v>104.84</v>
      </c>
      <c r="AG18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96" s="6">
        <f ca="1">YEAR(TODAY())-B1896</f>
        <v>46</v>
      </c>
      <c r="AI18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896" t="s">
        <v>34</v>
      </c>
    </row>
    <row r="1897" spans="1:36" x14ac:dyDescent="0.3">
      <c r="A1897">
        <v>9597</v>
      </c>
      <c r="B1897">
        <v>1969</v>
      </c>
      <c r="C1897" t="s">
        <v>28</v>
      </c>
      <c r="D1897" t="s">
        <v>33</v>
      </c>
      <c r="E1897">
        <v>73448</v>
      </c>
      <c r="F1897">
        <v>0</v>
      </c>
      <c r="G1897">
        <v>0</v>
      </c>
      <c r="H1897" s="2" t="str">
        <f ca="1">TEXT(Table1_1[[#This Row],[Dt_Customer]],"yyyy-mm-dd")</f>
        <v>2014-02-10</v>
      </c>
      <c r="I1897">
        <v>10</v>
      </c>
      <c r="J1897">
        <v>236</v>
      </c>
      <c r="K1897">
        <v>106</v>
      </c>
      <c r="L1897">
        <v>189</v>
      </c>
      <c r="M1897">
        <v>23</v>
      </c>
      <c r="N1897">
        <v>41</v>
      </c>
      <c r="O1897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f>Table1_1[[#This Row],[MntWines]]+Table1_1[[#This Row],[MntFruits]]+Table1_1[[#This Row],[MntMeatProducts]]+Table1_1[[#This Row],[MntFishProducts]]+Table1_1[[#This Row],[MntSweetProducts]]+Table1_1[[#This Row],[MntGoldProds]]</f>
        <v>725</v>
      </c>
      <c r="AC1897">
        <f>Table1_1[[#This Row],[NumWebPurchases]]+Table1_1[[#This Row],[NumCatalogPurchases]]+Table1_1[[#This Row],[NumStorePurchases]]</f>
        <v>18</v>
      </c>
      <c r="AD1897">
        <f>ROUND(IF(Table1_1[[#This Row],[Total_Purchases]]=0,0,(Table1_1[[#This Row],[Total_Spend]]*(Table1_1[[#This Row],[NumWebPurchases]]/Table1_1[[#This Row],[Total_Purchases]]))),2)</f>
        <v>281.94</v>
      </c>
      <c r="AE1897">
        <f>ROUND(IF(Table1_1[[#This Row],[Total_Purchases]]=0,0,(Table1_1[[#This Row],[Total_Spend]]*(Table1_1[[#This Row],[NumStorePurchases]]/Table1_1[[#This Row],[Total_Purchases]]))),2)</f>
        <v>362.5</v>
      </c>
      <c r="AF1897">
        <f>ROUND(IF(Table1_1[[#This Row],[Total_Purchases]]=0,0,(Table1_1[[#This Row],[Total_Spend]]*(Table1_1[[#This Row],[NumCatalogPurchases]]/Table1_1[[#This Row],[Total_Purchases]]))),2)</f>
        <v>80.56</v>
      </c>
      <c r="AG18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97" s="6">
        <f ca="1">YEAR(TODAY())-B1897</f>
        <v>57</v>
      </c>
      <c r="AI18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97" t="s">
        <v>32</v>
      </c>
    </row>
    <row r="1898" spans="1:36" x14ac:dyDescent="0.3">
      <c r="A1898">
        <v>9606</v>
      </c>
      <c r="B1898">
        <v>1965</v>
      </c>
      <c r="C1898" t="s">
        <v>37</v>
      </c>
      <c r="D1898" t="s">
        <v>33</v>
      </c>
      <c r="E1898">
        <v>69969</v>
      </c>
      <c r="F1898">
        <v>0</v>
      </c>
      <c r="G1898">
        <v>0</v>
      </c>
      <c r="H1898" s="2" t="str">
        <f ca="1">TEXT(Table1_1[[#This Row],[Dt_Customer]],"yyyy-mm-dd")</f>
        <v>2013-08-27</v>
      </c>
      <c r="I1898">
        <v>64</v>
      </c>
      <c r="J1898">
        <v>882</v>
      </c>
      <c r="K1898">
        <v>29</v>
      </c>
      <c r="L1898">
        <v>514</v>
      </c>
      <c r="M1898">
        <v>38</v>
      </c>
      <c r="N1898">
        <v>29</v>
      </c>
      <c r="O1898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1</v>
      </c>
      <c r="AA1898">
        <v>0</v>
      </c>
      <c r="AB1898">
        <f>Table1_1[[#This Row],[MntWines]]+Table1_1[[#This Row],[MntFruits]]+Table1_1[[#This Row],[MntMeatProducts]]+Table1_1[[#This Row],[MntFishProducts]]+Table1_1[[#This Row],[MntSweetProducts]]+Table1_1[[#This Row],[MntGoldProds]]</f>
        <v>1536</v>
      </c>
      <c r="AC1898">
        <f>Table1_1[[#This Row],[NumWebPurchases]]+Table1_1[[#This Row],[NumCatalogPurchases]]+Table1_1[[#This Row],[NumStorePurchases]]</f>
        <v>12</v>
      </c>
      <c r="AD1898">
        <f>ROUND(IF(Table1_1[[#This Row],[Total_Purchases]]=0,0,(Table1_1[[#This Row],[Total_Spend]]*(Table1_1[[#This Row],[NumWebPurchases]]/Table1_1[[#This Row],[Total_Purchases]]))),2)</f>
        <v>512</v>
      </c>
      <c r="AE1898">
        <f>ROUND(IF(Table1_1[[#This Row],[Total_Purchases]]=0,0,(Table1_1[[#This Row],[Total_Spend]]*(Table1_1[[#This Row],[NumStorePurchases]]/Table1_1[[#This Row],[Total_Purchases]]))),2)</f>
        <v>768</v>
      </c>
      <c r="AF1898">
        <f>ROUND(IF(Table1_1[[#This Row],[Total_Purchases]]=0,0,(Table1_1[[#This Row],[Total_Spend]]*(Table1_1[[#This Row],[NumCatalogPurchases]]/Table1_1[[#This Row],[Total_Purchases]]))),2)</f>
        <v>256</v>
      </c>
      <c r="AG18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898" s="6">
        <f ca="1">YEAR(TODAY())-B1898</f>
        <v>61</v>
      </c>
      <c r="AI18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898" t="s">
        <v>30</v>
      </c>
    </row>
    <row r="1899" spans="1:36" x14ac:dyDescent="0.3">
      <c r="A1899">
        <v>9612</v>
      </c>
      <c r="B1899">
        <v>1987</v>
      </c>
      <c r="C1899" t="s">
        <v>38</v>
      </c>
      <c r="D1899" t="s">
        <v>31</v>
      </c>
      <c r="E1899">
        <v>23830</v>
      </c>
      <c r="F1899">
        <v>0</v>
      </c>
      <c r="G1899">
        <v>0</v>
      </c>
      <c r="H1899" s="2" t="str">
        <f ca="1">TEXT(Table1_1[[#This Row],[Dt_Customer]],"yyyy-mm-dd")</f>
        <v>2014-02-07</v>
      </c>
      <c r="I1899">
        <v>3</v>
      </c>
      <c r="J1899">
        <v>1</v>
      </c>
      <c r="K1899">
        <v>8</v>
      </c>
      <c r="L1899">
        <v>6</v>
      </c>
      <c r="M1899">
        <v>4</v>
      </c>
      <c r="N1899">
        <v>8</v>
      </c>
      <c r="O1899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1899">
        <f>Table1_1[[#This Row],[NumWebPurchases]]+Table1_1[[#This Row],[NumCatalogPurchases]]+Table1_1[[#This Row],[NumStorePurchases]]</f>
        <v>4</v>
      </c>
      <c r="AD1899">
        <f>ROUND(IF(Table1_1[[#This Row],[Total_Purchases]]=0,0,(Table1_1[[#This Row],[Total_Spend]]*(Table1_1[[#This Row],[NumWebPurchases]]/Table1_1[[#This Row],[Total_Purchases]]))),2)</f>
        <v>10.75</v>
      </c>
      <c r="AE1899">
        <f>ROUND(IF(Table1_1[[#This Row],[Total_Purchases]]=0,0,(Table1_1[[#This Row],[Total_Spend]]*(Table1_1[[#This Row],[NumStorePurchases]]/Table1_1[[#This Row],[Total_Purchases]]))),2)</f>
        <v>32.25</v>
      </c>
      <c r="AF1899">
        <f>ROUND(IF(Table1_1[[#This Row],[Total_Purchases]]=0,0,(Table1_1[[#This Row],[Total_Spend]]*(Table1_1[[#This Row],[NumCatalogPurchases]]/Table1_1[[#This Row],[Total_Purchases]]))),2)</f>
        <v>0</v>
      </c>
      <c r="AG18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899" s="6">
        <f ca="1">YEAR(TODAY())-B1899</f>
        <v>39</v>
      </c>
      <c r="AI18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899" t="s">
        <v>30</v>
      </c>
    </row>
    <row r="1900" spans="1:36" x14ac:dyDescent="0.3">
      <c r="A1900">
        <v>9617</v>
      </c>
      <c r="B1900">
        <v>1951</v>
      </c>
      <c r="C1900" t="s">
        <v>28</v>
      </c>
      <c r="D1900" t="s">
        <v>31</v>
      </c>
      <c r="E1900">
        <v>15033</v>
      </c>
      <c r="F1900">
        <v>0</v>
      </c>
      <c r="G1900">
        <v>0</v>
      </c>
      <c r="H1900" s="2" t="str">
        <f ca="1">TEXT(Table1_1[[#This Row],[Dt_Customer]],"yyyy-mm-dd")</f>
        <v>2014-04-16</v>
      </c>
      <c r="I1900">
        <v>37</v>
      </c>
      <c r="J1900">
        <v>0</v>
      </c>
      <c r="K1900">
        <v>4</v>
      </c>
      <c r="L1900">
        <v>5</v>
      </c>
      <c r="M1900">
        <v>6</v>
      </c>
      <c r="N1900">
        <v>0</v>
      </c>
      <c r="O1900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f>Table1_1[[#This Row],[MntWines]]+Table1_1[[#This Row],[MntFruits]]+Table1_1[[#This Row],[MntMeatProducts]]+Table1_1[[#This Row],[MntFishProducts]]+Table1_1[[#This Row],[MntSweetProducts]]+Table1_1[[#This Row],[MntGoldProds]]</f>
        <v>19</v>
      </c>
      <c r="AC1900">
        <f>Table1_1[[#This Row],[NumWebPurchases]]+Table1_1[[#This Row],[NumCatalogPurchases]]+Table1_1[[#This Row],[NumStorePurchases]]</f>
        <v>4</v>
      </c>
      <c r="AD1900">
        <f>ROUND(IF(Table1_1[[#This Row],[Total_Purchases]]=0,0,(Table1_1[[#This Row],[Total_Spend]]*(Table1_1[[#This Row],[NumWebPurchases]]/Table1_1[[#This Row],[Total_Purchases]]))),2)</f>
        <v>4.75</v>
      </c>
      <c r="AE1900">
        <f>ROUND(IF(Table1_1[[#This Row],[Total_Purchases]]=0,0,(Table1_1[[#This Row],[Total_Spend]]*(Table1_1[[#This Row],[NumStorePurchases]]/Table1_1[[#This Row],[Total_Purchases]]))),2)</f>
        <v>14.25</v>
      </c>
      <c r="AF1900">
        <f>ROUND(IF(Table1_1[[#This Row],[Total_Purchases]]=0,0,(Table1_1[[#This Row],[Total_Spend]]*(Table1_1[[#This Row],[NumCatalogPurchases]]/Table1_1[[#This Row],[Total_Purchases]]))),2)</f>
        <v>0</v>
      </c>
      <c r="AG19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0" s="6">
        <f ca="1">YEAR(TODAY())-B1900</f>
        <v>75</v>
      </c>
      <c r="AI19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00" t="s">
        <v>43</v>
      </c>
    </row>
    <row r="1901" spans="1:36" x14ac:dyDescent="0.3">
      <c r="A1901">
        <v>9624</v>
      </c>
      <c r="B1901">
        <v>1958</v>
      </c>
      <c r="C1901" t="s">
        <v>37</v>
      </c>
      <c r="D1901" t="s">
        <v>35</v>
      </c>
      <c r="E1901">
        <v>65488</v>
      </c>
      <c r="F1901">
        <v>0</v>
      </c>
      <c r="G1901">
        <v>0</v>
      </c>
      <c r="H1901" s="2" t="str">
        <f ca="1">TEXT(Table1_1[[#This Row],[Dt_Customer]],"yyyy-mm-dd")</f>
        <v>2014-06-13</v>
      </c>
      <c r="I1901">
        <v>46</v>
      </c>
      <c r="J1901">
        <v>603</v>
      </c>
      <c r="K1901">
        <v>45</v>
      </c>
      <c r="L1901">
        <v>207</v>
      </c>
      <c r="M1901">
        <v>36</v>
      </c>
      <c r="N1901">
        <v>18</v>
      </c>
      <c r="O1901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f>Table1_1[[#This Row],[MntWines]]+Table1_1[[#This Row],[MntFruits]]+Table1_1[[#This Row],[MntMeatProducts]]+Table1_1[[#This Row],[MntFishProducts]]+Table1_1[[#This Row],[MntSweetProducts]]+Table1_1[[#This Row],[MntGoldProds]]</f>
        <v>963</v>
      </c>
      <c r="AC1901">
        <f>Table1_1[[#This Row],[NumWebPurchases]]+Table1_1[[#This Row],[NumCatalogPurchases]]+Table1_1[[#This Row],[NumStorePurchases]]</f>
        <v>13</v>
      </c>
      <c r="AD1901">
        <f>ROUND(IF(Table1_1[[#This Row],[Total_Purchases]]=0,0,(Table1_1[[#This Row],[Total_Spend]]*(Table1_1[[#This Row],[NumWebPurchases]]/Table1_1[[#This Row],[Total_Purchases]]))),2)</f>
        <v>222.23</v>
      </c>
      <c r="AE1901">
        <f>ROUND(IF(Table1_1[[#This Row],[Total_Purchases]]=0,0,(Table1_1[[#This Row],[Total_Spend]]*(Table1_1[[#This Row],[NumStorePurchases]]/Table1_1[[#This Row],[Total_Purchases]]))),2)</f>
        <v>444.46</v>
      </c>
      <c r="AF1901">
        <f>ROUND(IF(Table1_1[[#This Row],[Total_Purchases]]=0,0,(Table1_1[[#This Row],[Total_Spend]]*(Table1_1[[#This Row],[NumCatalogPurchases]]/Table1_1[[#This Row],[Total_Purchases]]))),2)</f>
        <v>296.31</v>
      </c>
      <c r="AG19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01" s="6">
        <f ca="1">YEAR(TODAY())-B1901</f>
        <v>68</v>
      </c>
      <c r="AI19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1" t="s">
        <v>30</v>
      </c>
    </row>
    <row r="1902" spans="1:36" x14ac:dyDescent="0.3">
      <c r="A1902">
        <v>9635</v>
      </c>
      <c r="B1902">
        <v>1983</v>
      </c>
      <c r="C1902" t="s">
        <v>41</v>
      </c>
      <c r="D1902" t="s">
        <v>33</v>
      </c>
      <c r="E1902">
        <v>35876</v>
      </c>
      <c r="F1902">
        <v>0</v>
      </c>
      <c r="G1902">
        <v>0</v>
      </c>
      <c r="H1902" s="2" t="str">
        <f ca="1">TEXT(Table1_1[[#This Row],[Dt_Customer]],"yyyy-mm-dd")</f>
        <v>2014-04-20</v>
      </c>
      <c r="I1902">
        <v>13</v>
      </c>
      <c r="J1902">
        <v>66</v>
      </c>
      <c r="K1902">
        <v>2</v>
      </c>
      <c r="L1902">
        <v>40</v>
      </c>
      <c r="M1902">
        <v>4</v>
      </c>
      <c r="N1902">
        <v>3</v>
      </c>
      <c r="O190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f>Table1_1[[#This Row],[MntWines]]+Table1_1[[#This Row],[MntFruits]]+Table1_1[[#This Row],[MntMeatProducts]]+Table1_1[[#This Row],[MntFishProducts]]+Table1_1[[#This Row],[MntSweetProducts]]+Table1_1[[#This Row],[MntGoldProds]]</f>
        <v>129</v>
      </c>
      <c r="AC1902">
        <f>Table1_1[[#This Row],[NumWebPurchases]]+Table1_1[[#This Row],[NumCatalogPurchases]]+Table1_1[[#This Row],[NumStorePurchases]]</f>
        <v>7</v>
      </c>
      <c r="AD1902">
        <f>ROUND(IF(Table1_1[[#This Row],[Total_Purchases]]=0,0,(Table1_1[[#This Row],[Total_Spend]]*(Table1_1[[#This Row],[NumWebPurchases]]/Table1_1[[#This Row],[Total_Purchases]]))),2)</f>
        <v>55.29</v>
      </c>
      <c r="AE1902">
        <f>ROUND(IF(Table1_1[[#This Row],[Total_Purchases]]=0,0,(Table1_1[[#This Row],[Total_Spend]]*(Table1_1[[#This Row],[NumStorePurchases]]/Table1_1[[#This Row],[Total_Purchases]]))),2)</f>
        <v>55.29</v>
      </c>
      <c r="AF1902">
        <f>ROUND(IF(Table1_1[[#This Row],[Total_Purchases]]=0,0,(Table1_1[[#This Row],[Total_Spend]]*(Table1_1[[#This Row],[NumCatalogPurchases]]/Table1_1[[#This Row],[Total_Purchases]]))),2)</f>
        <v>18.43</v>
      </c>
      <c r="AG19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2" s="6">
        <f ca="1">YEAR(TODAY())-B1902</f>
        <v>43</v>
      </c>
      <c r="AI19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02" t="s">
        <v>30</v>
      </c>
    </row>
    <row r="1903" spans="1:36" x14ac:dyDescent="0.3">
      <c r="A1903">
        <v>9645</v>
      </c>
      <c r="B1903">
        <v>1968</v>
      </c>
      <c r="C1903" t="s">
        <v>28</v>
      </c>
      <c r="D1903" t="s">
        <v>33</v>
      </c>
      <c r="E1903">
        <v>64590</v>
      </c>
      <c r="F1903">
        <v>0</v>
      </c>
      <c r="G1903">
        <v>0</v>
      </c>
      <c r="H1903" s="2" t="str">
        <f ca="1">TEXT(Table1_1[[#This Row],[Dt_Customer]],"yyyy-mm-dd")</f>
        <v>2012-10-14</v>
      </c>
      <c r="I1903">
        <v>98</v>
      </c>
      <c r="J1903">
        <v>920</v>
      </c>
      <c r="K1903">
        <v>138</v>
      </c>
      <c r="L1903">
        <v>168</v>
      </c>
      <c r="M1903">
        <v>36</v>
      </c>
      <c r="N1903">
        <v>46</v>
      </c>
      <c r="O1903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f>Table1_1[[#This Row],[MntWines]]+Table1_1[[#This Row],[MntFruits]]+Table1_1[[#This Row],[MntMeatProducts]]+Table1_1[[#This Row],[MntFishProducts]]+Table1_1[[#This Row],[MntSweetProducts]]+Table1_1[[#This Row],[MntGoldProds]]</f>
        <v>1338</v>
      </c>
      <c r="AC1903">
        <f>Table1_1[[#This Row],[NumWebPurchases]]+Table1_1[[#This Row],[NumCatalogPurchases]]+Table1_1[[#This Row],[NumStorePurchases]]</f>
        <v>23</v>
      </c>
      <c r="AD1903">
        <f>ROUND(IF(Table1_1[[#This Row],[Total_Purchases]]=0,0,(Table1_1[[#This Row],[Total_Spend]]*(Table1_1[[#This Row],[NumWebPurchases]]/Table1_1[[#This Row],[Total_Purchases]]))),2)</f>
        <v>523.57000000000005</v>
      </c>
      <c r="AE1903">
        <f>ROUND(IF(Table1_1[[#This Row],[Total_Purchases]]=0,0,(Table1_1[[#This Row],[Total_Spend]]*(Table1_1[[#This Row],[NumStorePurchases]]/Table1_1[[#This Row],[Total_Purchases]]))),2)</f>
        <v>581.74</v>
      </c>
      <c r="AF1903">
        <f>ROUND(IF(Table1_1[[#This Row],[Total_Purchases]]=0,0,(Table1_1[[#This Row],[Total_Spend]]*(Table1_1[[#This Row],[NumCatalogPurchases]]/Table1_1[[#This Row],[Total_Purchases]]))),2)</f>
        <v>232.7</v>
      </c>
      <c r="AG19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03" s="6">
        <f ca="1">YEAR(TODAY())-B1903</f>
        <v>58</v>
      </c>
      <c r="AI19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3" t="s">
        <v>30</v>
      </c>
    </row>
    <row r="1904" spans="1:36" x14ac:dyDescent="0.3">
      <c r="A1904">
        <v>9648</v>
      </c>
      <c r="B1904">
        <v>1967</v>
      </c>
      <c r="C1904" t="s">
        <v>28</v>
      </c>
      <c r="D1904" t="s">
        <v>31</v>
      </c>
      <c r="E1904">
        <v>46904</v>
      </c>
      <c r="F1904">
        <v>1</v>
      </c>
      <c r="G1904">
        <v>1</v>
      </c>
      <c r="H1904" s="2" t="str">
        <f ca="1">TEXT(Table1_1[[#This Row],[Dt_Customer]],"yyyy-mm-dd")</f>
        <v>2012-11-03</v>
      </c>
      <c r="I1904">
        <v>20</v>
      </c>
      <c r="J1904">
        <v>153</v>
      </c>
      <c r="K1904">
        <v>4</v>
      </c>
      <c r="L1904">
        <v>56</v>
      </c>
      <c r="M1904">
        <v>0</v>
      </c>
      <c r="N1904">
        <v>9</v>
      </c>
      <c r="O1904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f>Table1_1[[#This Row],[MntWines]]+Table1_1[[#This Row],[MntFruits]]+Table1_1[[#This Row],[MntMeatProducts]]+Table1_1[[#This Row],[MntFishProducts]]+Table1_1[[#This Row],[MntSweetProducts]]+Table1_1[[#This Row],[MntGoldProds]]</f>
        <v>253</v>
      </c>
      <c r="AC1904">
        <f>Table1_1[[#This Row],[NumWebPurchases]]+Table1_1[[#This Row],[NumCatalogPurchases]]+Table1_1[[#This Row],[NumStorePurchases]]</f>
        <v>10</v>
      </c>
      <c r="AD1904">
        <f>ROUND(IF(Table1_1[[#This Row],[Total_Purchases]]=0,0,(Table1_1[[#This Row],[Total_Spend]]*(Table1_1[[#This Row],[NumWebPurchases]]/Table1_1[[#This Row],[Total_Purchases]]))),2)</f>
        <v>126.5</v>
      </c>
      <c r="AE1904">
        <f>ROUND(IF(Table1_1[[#This Row],[Total_Purchases]]=0,0,(Table1_1[[#This Row],[Total_Spend]]*(Table1_1[[#This Row],[NumStorePurchases]]/Table1_1[[#This Row],[Total_Purchases]]))),2)</f>
        <v>101.2</v>
      </c>
      <c r="AF1904">
        <f>ROUND(IF(Table1_1[[#This Row],[Total_Purchases]]=0,0,(Table1_1[[#This Row],[Total_Spend]]*(Table1_1[[#This Row],[NumCatalogPurchases]]/Table1_1[[#This Row],[Total_Purchases]]))),2)</f>
        <v>25.3</v>
      </c>
      <c r="AG190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4" s="6">
        <f ca="1">YEAR(TODAY())-B1904</f>
        <v>59</v>
      </c>
      <c r="AI19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4" t="s">
        <v>30</v>
      </c>
    </row>
    <row r="1905" spans="1:36" x14ac:dyDescent="0.3">
      <c r="A1905">
        <v>9653</v>
      </c>
      <c r="B1905">
        <v>1975</v>
      </c>
      <c r="C1905" t="s">
        <v>28</v>
      </c>
      <c r="D1905" t="s">
        <v>33</v>
      </c>
      <c r="E1905">
        <v>35797</v>
      </c>
      <c r="F1905">
        <v>0</v>
      </c>
      <c r="G1905">
        <v>1</v>
      </c>
      <c r="H1905" s="2" t="str">
        <f ca="1">TEXT(Table1_1[[#This Row],[Dt_Customer]],"yyyy-mm-dd")</f>
        <v>2012-10-16</v>
      </c>
      <c r="I1905">
        <v>16</v>
      </c>
      <c r="J1905">
        <v>27</v>
      </c>
      <c r="K1905">
        <v>1</v>
      </c>
      <c r="L1905">
        <v>14</v>
      </c>
      <c r="M1905">
        <v>4</v>
      </c>
      <c r="N1905">
        <v>1</v>
      </c>
      <c r="O1905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1905">
        <f>Table1_1[[#This Row],[NumWebPurchases]]+Table1_1[[#This Row],[NumCatalogPurchases]]+Table1_1[[#This Row],[NumStorePurchases]]</f>
        <v>5</v>
      </c>
      <c r="AD1905">
        <f>ROUND(IF(Table1_1[[#This Row],[Total_Purchases]]=0,0,(Table1_1[[#This Row],[Total_Spend]]*(Table1_1[[#This Row],[NumWebPurchases]]/Table1_1[[#This Row],[Total_Purchases]]))),2)</f>
        <v>27.2</v>
      </c>
      <c r="AE1905">
        <f>ROUND(IF(Table1_1[[#This Row],[Total_Purchases]]=0,0,(Table1_1[[#This Row],[Total_Spend]]*(Table1_1[[#This Row],[NumStorePurchases]]/Table1_1[[#This Row],[Total_Purchases]]))),2)</f>
        <v>40.799999999999997</v>
      </c>
      <c r="AF1905">
        <f>ROUND(IF(Table1_1[[#This Row],[Total_Purchases]]=0,0,(Table1_1[[#This Row],[Total_Spend]]*(Table1_1[[#This Row],[NumCatalogPurchases]]/Table1_1[[#This Row],[Total_Purchases]]))),2)</f>
        <v>0</v>
      </c>
      <c r="AG19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5" s="6">
        <f ca="1">YEAR(TODAY())-B1905</f>
        <v>51</v>
      </c>
      <c r="AI19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05" t="s">
        <v>43</v>
      </c>
    </row>
    <row r="1906" spans="1:36" x14ac:dyDescent="0.3">
      <c r="A1906">
        <v>9665</v>
      </c>
      <c r="B1906">
        <v>1957</v>
      </c>
      <c r="C1906" t="s">
        <v>37</v>
      </c>
      <c r="D1906" t="s">
        <v>29</v>
      </c>
      <c r="E1906">
        <v>54237</v>
      </c>
      <c r="F1906">
        <v>0</v>
      </c>
      <c r="G1906">
        <v>1</v>
      </c>
      <c r="H1906" s="2" t="str">
        <f ca="1">TEXT(Table1_1[[#This Row],[Dt_Customer]],"yyyy-mm-dd")</f>
        <v>2013-04-27</v>
      </c>
      <c r="I1906">
        <v>48</v>
      </c>
      <c r="J1906">
        <v>267</v>
      </c>
      <c r="K1906">
        <v>3</v>
      </c>
      <c r="L1906">
        <v>30</v>
      </c>
      <c r="M1906">
        <v>4</v>
      </c>
      <c r="N1906">
        <v>0</v>
      </c>
      <c r="O1906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f>Table1_1[[#This Row],[MntWines]]+Table1_1[[#This Row],[MntFruits]]+Table1_1[[#This Row],[MntMeatProducts]]+Table1_1[[#This Row],[MntFishProducts]]+Table1_1[[#This Row],[MntSweetProducts]]+Table1_1[[#This Row],[MntGoldProds]]</f>
        <v>361</v>
      </c>
      <c r="AC1906">
        <f>Table1_1[[#This Row],[NumWebPurchases]]+Table1_1[[#This Row],[NumCatalogPurchases]]+Table1_1[[#This Row],[NumStorePurchases]]</f>
        <v>12</v>
      </c>
      <c r="AD1906">
        <f>ROUND(IF(Table1_1[[#This Row],[Total_Purchases]]=0,0,(Table1_1[[#This Row],[Total_Spend]]*(Table1_1[[#This Row],[NumWebPurchases]]/Table1_1[[#This Row],[Total_Purchases]]))),2)</f>
        <v>150.41999999999999</v>
      </c>
      <c r="AE1906">
        <f>ROUND(IF(Table1_1[[#This Row],[Total_Purchases]]=0,0,(Table1_1[[#This Row],[Total_Spend]]*(Table1_1[[#This Row],[NumStorePurchases]]/Table1_1[[#This Row],[Total_Purchases]]))),2)</f>
        <v>150.41999999999999</v>
      </c>
      <c r="AF1906">
        <f>ROUND(IF(Table1_1[[#This Row],[Total_Purchases]]=0,0,(Table1_1[[#This Row],[Total_Spend]]*(Table1_1[[#This Row],[NumCatalogPurchases]]/Table1_1[[#This Row],[Total_Purchases]]))),2)</f>
        <v>60.17</v>
      </c>
      <c r="AG19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06" s="6">
        <f ca="1">YEAR(TODAY())-B1906</f>
        <v>69</v>
      </c>
      <c r="AI19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6" t="s">
        <v>43</v>
      </c>
    </row>
    <row r="1907" spans="1:36" x14ac:dyDescent="0.3">
      <c r="A1907">
        <v>9668</v>
      </c>
      <c r="B1907">
        <v>1971</v>
      </c>
      <c r="C1907" t="s">
        <v>28</v>
      </c>
      <c r="D1907" t="s">
        <v>33</v>
      </c>
      <c r="E1907">
        <v>18793</v>
      </c>
      <c r="F1907">
        <v>1</v>
      </c>
      <c r="G1907">
        <v>0</v>
      </c>
      <c r="H1907" s="2" t="str">
        <f ca="1">TEXT(Table1_1[[#This Row],[Dt_Customer]],"yyyy-mm-dd")</f>
        <v>2013-01-12</v>
      </c>
      <c r="I1907">
        <v>14</v>
      </c>
      <c r="J1907">
        <v>4</v>
      </c>
      <c r="K1907">
        <v>16</v>
      </c>
      <c r="L1907">
        <v>20</v>
      </c>
      <c r="M1907">
        <v>0</v>
      </c>
      <c r="N1907">
        <v>17</v>
      </c>
      <c r="O1907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f>Table1_1[[#This Row],[MntWines]]+Table1_1[[#This Row],[MntFruits]]+Table1_1[[#This Row],[MntMeatProducts]]+Table1_1[[#This Row],[MntFishProducts]]+Table1_1[[#This Row],[MntSweetProducts]]+Table1_1[[#This Row],[MntGoldProds]]</f>
        <v>77</v>
      </c>
      <c r="AC1907">
        <f>Table1_1[[#This Row],[NumWebPurchases]]+Table1_1[[#This Row],[NumCatalogPurchases]]+Table1_1[[#This Row],[NumStorePurchases]]</f>
        <v>6</v>
      </c>
      <c r="AD1907">
        <f>ROUND(IF(Table1_1[[#This Row],[Total_Purchases]]=0,0,(Table1_1[[#This Row],[Total_Spend]]*(Table1_1[[#This Row],[NumWebPurchases]]/Table1_1[[#This Row],[Total_Purchases]]))),2)</f>
        <v>25.67</v>
      </c>
      <c r="AE1907">
        <f>ROUND(IF(Table1_1[[#This Row],[Total_Purchases]]=0,0,(Table1_1[[#This Row],[Total_Spend]]*(Table1_1[[#This Row],[NumStorePurchases]]/Table1_1[[#This Row],[Total_Purchases]]))),2)</f>
        <v>51.33</v>
      </c>
      <c r="AF1907">
        <f>ROUND(IF(Table1_1[[#This Row],[Total_Purchases]]=0,0,(Table1_1[[#This Row],[Total_Spend]]*(Table1_1[[#This Row],[NumCatalogPurchases]]/Table1_1[[#This Row],[Total_Purchases]]))),2)</f>
        <v>0</v>
      </c>
      <c r="AG19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7" s="6">
        <f ca="1">YEAR(TODAY())-B1907</f>
        <v>55</v>
      </c>
      <c r="AI19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7" t="s">
        <v>43</v>
      </c>
    </row>
    <row r="1908" spans="1:36" x14ac:dyDescent="0.3">
      <c r="A1908">
        <v>9671</v>
      </c>
      <c r="B1908">
        <v>1968</v>
      </c>
      <c r="C1908" t="s">
        <v>28</v>
      </c>
      <c r="D1908" t="s">
        <v>33</v>
      </c>
      <c r="E1908">
        <v>19514</v>
      </c>
      <c r="F1908">
        <v>1</v>
      </c>
      <c r="G1908">
        <v>1</v>
      </c>
      <c r="H1908" s="2" t="str">
        <f ca="1">TEXT(Table1_1[[#This Row],[Dt_Customer]],"yyyy-mm-dd")</f>
        <v>2014-01-26</v>
      </c>
      <c r="I1908">
        <v>47</v>
      </c>
      <c r="J1908">
        <v>14</v>
      </c>
      <c r="K1908">
        <v>3</v>
      </c>
      <c r="L1908">
        <v>21</v>
      </c>
      <c r="M1908">
        <v>2</v>
      </c>
      <c r="N1908">
        <v>1</v>
      </c>
      <c r="O1908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1908">
        <f>Table1_1[[#This Row],[NumWebPurchases]]+Table1_1[[#This Row],[NumCatalogPurchases]]+Table1_1[[#This Row],[NumStorePurchases]]</f>
        <v>6</v>
      </c>
      <c r="AD1908">
        <f>ROUND(IF(Table1_1[[#This Row],[Total_Purchases]]=0,0,(Table1_1[[#This Row],[Total_Spend]]*(Table1_1[[#This Row],[NumWebPurchases]]/Table1_1[[#This Row],[Total_Purchases]]))),2)</f>
        <v>34.5</v>
      </c>
      <c r="AE1908">
        <f>ROUND(IF(Table1_1[[#This Row],[Total_Purchases]]=0,0,(Table1_1[[#This Row],[Total_Spend]]*(Table1_1[[#This Row],[NumStorePurchases]]/Table1_1[[#This Row],[Total_Purchases]]))),2)</f>
        <v>23</v>
      </c>
      <c r="AF1908">
        <f>ROUND(IF(Table1_1[[#This Row],[Total_Purchases]]=0,0,(Table1_1[[#This Row],[Total_Spend]]*(Table1_1[[#This Row],[NumCatalogPurchases]]/Table1_1[[#This Row],[Total_Purchases]]))),2)</f>
        <v>11.5</v>
      </c>
      <c r="AG19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8" s="6">
        <f ca="1">YEAR(TODAY())-B1908</f>
        <v>58</v>
      </c>
      <c r="AI19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8" t="s">
        <v>30</v>
      </c>
    </row>
    <row r="1909" spans="1:36" x14ac:dyDescent="0.3">
      <c r="A1909">
        <v>9672</v>
      </c>
      <c r="B1909">
        <v>1970</v>
      </c>
      <c r="C1909" t="s">
        <v>38</v>
      </c>
      <c r="D1909" t="s">
        <v>33</v>
      </c>
      <c r="E1909">
        <v>23162</v>
      </c>
      <c r="F1909">
        <v>1</v>
      </c>
      <c r="G1909">
        <v>1</v>
      </c>
      <c r="H1909" s="2" t="str">
        <f ca="1">TEXT(Table1_1[[#This Row],[Dt_Customer]],"yyyy-mm-dd")</f>
        <v>2013-12-21</v>
      </c>
      <c r="I1909">
        <v>82</v>
      </c>
      <c r="J1909">
        <v>8</v>
      </c>
      <c r="K1909">
        <v>3</v>
      </c>
      <c r="L1909">
        <v>9</v>
      </c>
      <c r="M1909">
        <v>19</v>
      </c>
      <c r="N1909">
        <v>4</v>
      </c>
      <c r="O1909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1909">
        <f>Table1_1[[#This Row],[NumWebPurchases]]+Table1_1[[#This Row],[NumCatalogPurchases]]+Table1_1[[#This Row],[NumStorePurchases]]</f>
        <v>5</v>
      </c>
      <c r="AD1909">
        <f>ROUND(IF(Table1_1[[#This Row],[Total_Purchases]]=0,0,(Table1_1[[#This Row],[Total_Spend]]*(Table1_1[[#This Row],[NumWebPurchases]]/Table1_1[[#This Row],[Total_Purchases]]))),2)</f>
        <v>13</v>
      </c>
      <c r="AE1909">
        <f>ROUND(IF(Table1_1[[#This Row],[Total_Purchases]]=0,0,(Table1_1[[#This Row],[Total_Spend]]*(Table1_1[[#This Row],[NumStorePurchases]]/Table1_1[[#This Row],[Total_Purchases]]))),2)</f>
        <v>39</v>
      </c>
      <c r="AF1909">
        <f>ROUND(IF(Table1_1[[#This Row],[Total_Purchases]]=0,0,(Table1_1[[#This Row],[Total_Spend]]*(Table1_1[[#This Row],[NumCatalogPurchases]]/Table1_1[[#This Row],[Total_Purchases]]))),2)</f>
        <v>13</v>
      </c>
      <c r="AG19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09" s="6">
        <f ca="1">YEAR(TODAY())-B1909</f>
        <v>56</v>
      </c>
      <c r="AI19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09" t="s">
        <v>32</v>
      </c>
    </row>
    <row r="1910" spans="1:36" x14ac:dyDescent="0.3">
      <c r="A1910">
        <v>9687</v>
      </c>
      <c r="B1910">
        <v>1975</v>
      </c>
      <c r="C1910" t="s">
        <v>28</v>
      </c>
      <c r="D1910" t="s">
        <v>31</v>
      </c>
      <c r="E1910">
        <v>73170</v>
      </c>
      <c r="F1910">
        <v>0</v>
      </c>
      <c r="G1910">
        <v>0</v>
      </c>
      <c r="H1910" s="2" t="str">
        <f ca="1">TEXT(Table1_1[[#This Row],[Dt_Customer]],"yyyy-mm-dd")</f>
        <v>2014-05-31</v>
      </c>
      <c r="I1910">
        <v>1</v>
      </c>
      <c r="J1910">
        <v>184</v>
      </c>
      <c r="K1910">
        <v>174</v>
      </c>
      <c r="L1910">
        <v>256</v>
      </c>
      <c r="M1910">
        <v>50</v>
      </c>
      <c r="N1910">
        <v>30</v>
      </c>
      <c r="O1910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f>Table1_1[[#This Row],[MntWines]]+Table1_1[[#This Row],[MntFruits]]+Table1_1[[#This Row],[MntMeatProducts]]+Table1_1[[#This Row],[MntFishProducts]]+Table1_1[[#This Row],[MntSweetProducts]]+Table1_1[[#This Row],[MntGoldProds]]</f>
        <v>726</v>
      </c>
      <c r="AC1910">
        <f>Table1_1[[#This Row],[NumWebPurchases]]+Table1_1[[#This Row],[NumCatalogPurchases]]+Table1_1[[#This Row],[NumStorePurchases]]</f>
        <v>15</v>
      </c>
      <c r="AD1910">
        <f>ROUND(IF(Table1_1[[#This Row],[Total_Purchases]]=0,0,(Table1_1[[#This Row],[Total_Spend]]*(Table1_1[[#This Row],[NumWebPurchases]]/Table1_1[[#This Row],[Total_Purchases]]))),2)</f>
        <v>242</v>
      </c>
      <c r="AE1910">
        <f>ROUND(IF(Table1_1[[#This Row],[Total_Purchases]]=0,0,(Table1_1[[#This Row],[Total_Spend]]*(Table1_1[[#This Row],[NumStorePurchases]]/Table1_1[[#This Row],[Total_Purchases]]))),2)</f>
        <v>290.39999999999998</v>
      </c>
      <c r="AF1910">
        <f>ROUND(IF(Table1_1[[#This Row],[Total_Purchases]]=0,0,(Table1_1[[#This Row],[Total_Spend]]*(Table1_1[[#This Row],[NumCatalogPurchases]]/Table1_1[[#This Row],[Total_Purchases]]))),2)</f>
        <v>193.6</v>
      </c>
      <c r="AG19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0" s="6">
        <f ca="1">YEAR(TODAY())-B1910</f>
        <v>51</v>
      </c>
      <c r="AI19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10" t="s">
        <v>32</v>
      </c>
    </row>
    <row r="1911" spans="1:36" x14ac:dyDescent="0.3">
      <c r="A1911">
        <v>9697</v>
      </c>
      <c r="B1911">
        <v>1951</v>
      </c>
      <c r="C1911" t="s">
        <v>28</v>
      </c>
      <c r="D1911" t="s">
        <v>33</v>
      </c>
      <c r="E1911">
        <v>53790</v>
      </c>
      <c r="F1911">
        <v>0</v>
      </c>
      <c r="G1911">
        <v>2</v>
      </c>
      <c r="H1911" s="2" t="str">
        <f ca="1">TEXT(Table1_1[[#This Row],[Dt_Customer]],"yyyy-mm-dd")</f>
        <v>2014-03-06</v>
      </c>
      <c r="I1911">
        <v>86</v>
      </c>
      <c r="J1911">
        <v>335</v>
      </c>
      <c r="K1911">
        <v>42</v>
      </c>
      <c r="L1911">
        <v>127</v>
      </c>
      <c r="M1911">
        <v>28</v>
      </c>
      <c r="N1911">
        <v>5</v>
      </c>
      <c r="O1911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f>Table1_1[[#This Row],[MntWines]]+Table1_1[[#This Row],[MntFruits]]+Table1_1[[#This Row],[MntMeatProducts]]+Table1_1[[#This Row],[MntFishProducts]]+Table1_1[[#This Row],[MntSweetProducts]]+Table1_1[[#This Row],[MntGoldProds]]</f>
        <v>542</v>
      </c>
      <c r="AC1911">
        <f>Table1_1[[#This Row],[NumWebPurchases]]+Table1_1[[#This Row],[NumCatalogPurchases]]+Table1_1[[#This Row],[NumStorePurchases]]</f>
        <v>17</v>
      </c>
      <c r="AD1911">
        <f>ROUND(IF(Table1_1[[#This Row],[Total_Purchases]]=0,0,(Table1_1[[#This Row],[Total_Spend]]*(Table1_1[[#This Row],[NumWebPurchases]]/Table1_1[[#This Row],[Total_Purchases]]))),2)</f>
        <v>223.18</v>
      </c>
      <c r="AE1911">
        <f>ROUND(IF(Table1_1[[#This Row],[Total_Purchases]]=0,0,(Table1_1[[#This Row],[Total_Spend]]*(Table1_1[[#This Row],[NumStorePurchases]]/Table1_1[[#This Row],[Total_Purchases]]))),2)</f>
        <v>255.06</v>
      </c>
      <c r="AF1911">
        <f>ROUND(IF(Table1_1[[#This Row],[Total_Purchases]]=0,0,(Table1_1[[#This Row],[Total_Spend]]*(Table1_1[[#This Row],[NumCatalogPurchases]]/Table1_1[[#This Row],[Total_Purchases]]))),2)</f>
        <v>63.76</v>
      </c>
      <c r="AG19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1" s="6">
        <f ca="1">YEAR(TODAY())-B1911</f>
        <v>75</v>
      </c>
      <c r="AI19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11" t="s">
        <v>30</v>
      </c>
    </row>
    <row r="1912" spans="1:36" x14ac:dyDescent="0.3">
      <c r="A1912">
        <v>9699</v>
      </c>
      <c r="B1912">
        <v>1966</v>
      </c>
      <c r="C1912" t="s">
        <v>28</v>
      </c>
      <c r="D1912" t="s">
        <v>29</v>
      </c>
      <c r="E1912">
        <v>67272</v>
      </c>
      <c r="F1912">
        <v>0</v>
      </c>
      <c r="G1912">
        <v>1</v>
      </c>
      <c r="H1912" s="2" t="str">
        <f ca="1">TEXT(Table1_1[[#This Row],[Dt_Customer]],"yyyy-mm-dd")</f>
        <v>2013-12-21</v>
      </c>
      <c r="I1912">
        <v>12</v>
      </c>
      <c r="J1912">
        <v>357</v>
      </c>
      <c r="K1912">
        <v>35</v>
      </c>
      <c r="L1912">
        <v>271</v>
      </c>
      <c r="M1912">
        <v>28</v>
      </c>
      <c r="N1912">
        <v>28</v>
      </c>
      <c r="O191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f>Table1_1[[#This Row],[MntWines]]+Table1_1[[#This Row],[MntFruits]]+Table1_1[[#This Row],[MntMeatProducts]]+Table1_1[[#This Row],[MntFishProducts]]+Table1_1[[#This Row],[MntSweetProducts]]+Table1_1[[#This Row],[MntGoldProds]]</f>
        <v>733</v>
      </c>
      <c r="AC1912">
        <f>Table1_1[[#This Row],[NumWebPurchases]]+Table1_1[[#This Row],[NumCatalogPurchases]]+Table1_1[[#This Row],[NumStorePurchases]]</f>
        <v>20</v>
      </c>
      <c r="AD1912">
        <f>ROUND(IF(Table1_1[[#This Row],[Total_Purchases]]=0,0,(Table1_1[[#This Row],[Total_Spend]]*(Table1_1[[#This Row],[NumWebPurchases]]/Table1_1[[#This Row],[Total_Purchases]]))),2)</f>
        <v>219.9</v>
      </c>
      <c r="AE1912">
        <f>ROUND(IF(Table1_1[[#This Row],[Total_Purchases]]=0,0,(Table1_1[[#This Row],[Total_Spend]]*(Table1_1[[#This Row],[NumStorePurchases]]/Table1_1[[#This Row],[Total_Purchases]]))),2)</f>
        <v>439.8</v>
      </c>
      <c r="AF1912">
        <f>ROUND(IF(Table1_1[[#This Row],[Total_Purchases]]=0,0,(Table1_1[[#This Row],[Total_Spend]]*(Table1_1[[#This Row],[NumCatalogPurchases]]/Table1_1[[#This Row],[Total_Purchases]]))),2)</f>
        <v>73.3</v>
      </c>
      <c r="AG19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2" s="6">
        <f ca="1">YEAR(TODAY())-B1912</f>
        <v>60</v>
      </c>
      <c r="AI19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2" t="s">
        <v>30</v>
      </c>
    </row>
    <row r="1913" spans="1:36" x14ac:dyDescent="0.3">
      <c r="A1913">
        <v>9701</v>
      </c>
      <c r="B1913">
        <v>1988</v>
      </c>
      <c r="C1913" t="s">
        <v>28</v>
      </c>
      <c r="D1913" t="s">
        <v>35</v>
      </c>
      <c r="E1913">
        <v>41883</v>
      </c>
      <c r="F1913">
        <v>1</v>
      </c>
      <c r="G1913">
        <v>0</v>
      </c>
      <c r="H1913" s="2" t="str">
        <f ca="1">TEXT(Table1_1[[#This Row],[Dt_Customer]],"yyyy-mm-dd")</f>
        <v>2013-03-19</v>
      </c>
      <c r="I1913">
        <v>13</v>
      </c>
      <c r="J1913">
        <v>32</v>
      </c>
      <c r="K1913">
        <v>34</v>
      </c>
      <c r="L1913">
        <v>41</v>
      </c>
      <c r="M1913">
        <v>73</v>
      </c>
      <c r="N1913">
        <v>16</v>
      </c>
      <c r="O1913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f>Table1_1[[#This Row],[MntWines]]+Table1_1[[#This Row],[MntFruits]]+Table1_1[[#This Row],[MntMeatProducts]]+Table1_1[[#This Row],[MntFishProducts]]+Table1_1[[#This Row],[MntSweetProducts]]+Table1_1[[#This Row],[MntGoldProds]]</f>
        <v>312</v>
      </c>
      <c r="AC1913">
        <f>Table1_1[[#This Row],[NumWebPurchases]]+Table1_1[[#This Row],[NumCatalogPurchases]]+Table1_1[[#This Row],[NumStorePurchases]]</f>
        <v>9</v>
      </c>
      <c r="AD1913">
        <f>ROUND(IF(Table1_1[[#This Row],[Total_Purchases]]=0,0,(Table1_1[[#This Row],[Total_Spend]]*(Table1_1[[#This Row],[NumWebPurchases]]/Table1_1[[#This Row],[Total_Purchases]]))),2)</f>
        <v>138.66999999999999</v>
      </c>
      <c r="AE1913">
        <f>ROUND(IF(Table1_1[[#This Row],[Total_Purchases]]=0,0,(Table1_1[[#This Row],[Total_Spend]]*(Table1_1[[#This Row],[NumStorePurchases]]/Table1_1[[#This Row],[Total_Purchases]]))),2)</f>
        <v>104</v>
      </c>
      <c r="AF1913">
        <f>ROUND(IF(Table1_1[[#This Row],[Total_Purchases]]=0,0,(Table1_1[[#This Row],[Total_Spend]]*(Table1_1[[#This Row],[NumCatalogPurchases]]/Table1_1[[#This Row],[Total_Purchases]]))),2)</f>
        <v>69.33</v>
      </c>
      <c r="AG19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13" s="6">
        <f ca="1">YEAR(TODAY())-B1913</f>
        <v>38</v>
      </c>
      <c r="AI19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13" t="s">
        <v>32</v>
      </c>
    </row>
    <row r="1914" spans="1:36" x14ac:dyDescent="0.3">
      <c r="A1914">
        <v>9703</v>
      </c>
      <c r="B1914">
        <v>1970</v>
      </c>
      <c r="C1914" t="s">
        <v>37</v>
      </c>
      <c r="D1914" t="s">
        <v>33</v>
      </c>
      <c r="E1914">
        <v>38097</v>
      </c>
      <c r="F1914">
        <v>1</v>
      </c>
      <c r="G1914">
        <v>1</v>
      </c>
      <c r="H1914" s="2" t="str">
        <f ca="1">TEXT(Table1_1[[#This Row],[Dt_Customer]],"yyyy-mm-dd")</f>
        <v>2012-10-15</v>
      </c>
      <c r="I1914">
        <v>70</v>
      </c>
      <c r="J1914">
        <v>77</v>
      </c>
      <c r="K1914">
        <v>2</v>
      </c>
      <c r="L1914">
        <v>35</v>
      </c>
      <c r="M1914">
        <v>0</v>
      </c>
      <c r="N1914">
        <v>1</v>
      </c>
      <c r="O1914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f>Table1_1[[#This Row],[MntWines]]+Table1_1[[#This Row],[MntFruits]]+Table1_1[[#This Row],[MntMeatProducts]]+Table1_1[[#This Row],[MntFishProducts]]+Table1_1[[#This Row],[MntSweetProducts]]+Table1_1[[#This Row],[MntGoldProds]]</f>
        <v>184</v>
      </c>
      <c r="AC1914">
        <f>Table1_1[[#This Row],[NumWebPurchases]]+Table1_1[[#This Row],[NumCatalogPurchases]]+Table1_1[[#This Row],[NumStorePurchases]]</f>
        <v>7</v>
      </c>
      <c r="AD1914">
        <f>ROUND(IF(Table1_1[[#This Row],[Total_Purchases]]=0,0,(Table1_1[[#This Row],[Total_Spend]]*(Table1_1[[#This Row],[NumWebPurchases]]/Table1_1[[#This Row],[Total_Purchases]]))),2)</f>
        <v>78.86</v>
      </c>
      <c r="AE1914">
        <f>ROUND(IF(Table1_1[[#This Row],[Total_Purchases]]=0,0,(Table1_1[[#This Row],[Total_Spend]]*(Table1_1[[#This Row],[NumStorePurchases]]/Table1_1[[#This Row],[Total_Purchases]]))),2)</f>
        <v>52.57</v>
      </c>
      <c r="AF1914">
        <f>ROUND(IF(Table1_1[[#This Row],[Total_Purchases]]=0,0,(Table1_1[[#This Row],[Total_Spend]]*(Table1_1[[#This Row],[NumCatalogPurchases]]/Table1_1[[#This Row],[Total_Purchases]]))),2)</f>
        <v>52.57</v>
      </c>
      <c r="AG19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14" s="6">
        <f ca="1">YEAR(TODAY())-B1914</f>
        <v>56</v>
      </c>
      <c r="AI19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4" t="s">
        <v>43</v>
      </c>
    </row>
    <row r="1915" spans="1:36" x14ac:dyDescent="0.3">
      <c r="A1915">
        <v>9706</v>
      </c>
      <c r="B1915">
        <v>1974</v>
      </c>
      <c r="C1915" t="s">
        <v>37</v>
      </c>
      <c r="D1915" t="s">
        <v>31</v>
      </c>
      <c r="E1915">
        <v>31560</v>
      </c>
      <c r="F1915">
        <v>1</v>
      </c>
      <c r="G1915">
        <v>0</v>
      </c>
      <c r="H1915" s="2" t="str">
        <f ca="1">TEXT(Table1_1[[#This Row],[Dt_Customer]],"yyyy-mm-dd")</f>
        <v>2013-06-24</v>
      </c>
      <c r="I1915">
        <v>98</v>
      </c>
      <c r="J1915">
        <v>62</v>
      </c>
      <c r="K1915">
        <v>1</v>
      </c>
      <c r="L1915">
        <v>20</v>
      </c>
      <c r="M1915">
        <v>4</v>
      </c>
      <c r="N1915">
        <v>0</v>
      </c>
      <c r="O1915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f>Table1_1[[#This Row],[MntWines]]+Table1_1[[#This Row],[MntFruits]]+Table1_1[[#This Row],[MntMeatProducts]]+Table1_1[[#This Row],[MntFishProducts]]+Table1_1[[#This Row],[MntSweetProducts]]+Table1_1[[#This Row],[MntGoldProds]]</f>
        <v>94</v>
      </c>
      <c r="AC1915">
        <f>Table1_1[[#This Row],[NumWebPurchases]]+Table1_1[[#This Row],[NumCatalogPurchases]]+Table1_1[[#This Row],[NumStorePurchases]]</f>
        <v>6</v>
      </c>
      <c r="AD1915">
        <f>ROUND(IF(Table1_1[[#This Row],[Total_Purchases]]=0,0,(Table1_1[[#This Row],[Total_Spend]]*(Table1_1[[#This Row],[NumWebPurchases]]/Table1_1[[#This Row],[Total_Purchases]]))),2)</f>
        <v>31.33</v>
      </c>
      <c r="AE1915">
        <f>ROUND(IF(Table1_1[[#This Row],[Total_Purchases]]=0,0,(Table1_1[[#This Row],[Total_Spend]]*(Table1_1[[#This Row],[NumStorePurchases]]/Table1_1[[#This Row],[Total_Purchases]]))),2)</f>
        <v>47</v>
      </c>
      <c r="AF1915">
        <f>ROUND(IF(Table1_1[[#This Row],[Total_Purchases]]=0,0,(Table1_1[[#This Row],[Total_Spend]]*(Table1_1[[#This Row],[NumCatalogPurchases]]/Table1_1[[#This Row],[Total_Purchases]]))),2)</f>
        <v>15.67</v>
      </c>
      <c r="AG191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15" s="6">
        <f ca="1">YEAR(TODAY())-B1915</f>
        <v>52</v>
      </c>
      <c r="AI19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15" t="s">
        <v>32</v>
      </c>
    </row>
    <row r="1916" spans="1:36" x14ac:dyDescent="0.3">
      <c r="A1916">
        <v>9707</v>
      </c>
      <c r="B1916">
        <v>1969</v>
      </c>
      <c r="C1916" t="s">
        <v>37</v>
      </c>
      <c r="D1916" t="s">
        <v>33</v>
      </c>
      <c r="E1916">
        <v>55212</v>
      </c>
      <c r="F1916">
        <v>0</v>
      </c>
      <c r="G1916">
        <v>1</v>
      </c>
      <c r="H1916" s="2" t="str">
        <f ca="1">TEXT(Table1_1[[#This Row],[Dt_Customer]],"yyyy-mm-dd")</f>
        <v>2012-11-23</v>
      </c>
      <c r="I1916">
        <v>65</v>
      </c>
      <c r="J1916">
        <v>1103</v>
      </c>
      <c r="K1916">
        <v>0</v>
      </c>
      <c r="L1916">
        <v>45</v>
      </c>
      <c r="M1916">
        <v>0</v>
      </c>
      <c r="N1916">
        <v>0</v>
      </c>
      <c r="O1916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f>Table1_1[[#This Row],[MntWines]]+Table1_1[[#This Row],[MntFruits]]+Table1_1[[#This Row],[MntMeatProducts]]+Table1_1[[#This Row],[MntFishProducts]]+Table1_1[[#This Row],[MntSweetProducts]]+Table1_1[[#This Row],[MntGoldProds]]</f>
        <v>1182</v>
      </c>
      <c r="AC1916">
        <f>Table1_1[[#This Row],[NumWebPurchases]]+Table1_1[[#This Row],[NumCatalogPurchases]]+Table1_1[[#This Row],[NumStorePurchases]]</f>
        <v>17</v>
      </c>
      <c r="AD1916">
        <f>ROUND(IF(Table1_1[[#This Row],[Total_Purchases]]=0,0,(Table1_1[[#This Row],[Total_Spend]]*(Table1_1[[#This Row],[NumWebPurchases]]/Table1_1[[#This Row],[Total_Purchases]]))),2)</f>
        <v>278.12</v>
      </c>
      <c r="AE1916">
        <f>ROUND(IF(Table1_1[[#This Row],[Total_Purchases]]=0,0,(Table1_1[[#This Row],[Total_Spend]]*(Table1_1[[#This Row],[NumStorePurchases]]/Table1_1[[#This Row],[Total_Purchases]]))),2)</f>
        <v>764.82</v>
      </c>
      <c r="AF1916">
        <f>ROUND(IF(Table1_1[[#This Row],[Total_Purchases]]=0,0,(Table1_1[[#This Row],[Total_Spend]]*(Table1_1[[#This Row],[NumCatalogPurchases]]/Table1_1[[#This Row],[Total_Purchases]]))),2)</f>
        <v>139.06</v>
      </c>
      <c r="AG19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6" s="6">
        <f ca="1">YEAR(TODAY())-B1916</f>
        <v>57</v>
      </c>
      <c r="AI19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6" t="s">
        <v>30</v>
      </c>
    </row>
    <row r="1917" spans="1:36" x14ac:dyDescent="0.3">
      <c r="A1917">
        <v>9710</v>
      </c>
      <c r="B1917">
        <v>1969</v>
      </c>
      <c r="C1917" t="s">
        <v>37</v>
      </c>
      <c r="D1917" t="s">
        <v>29</v>
      </c>
      <c r="E1917">
        <v>58086</v>
      </c>
      <c r="F1917">
        <v>0</v>
      </c>
      <c r="G1917">
        <v>1</v>
      </c>
      <c r="H1917" s="2" t="str">
        <f ca="1">TEXT(Table1_1[[#This Row],[Dt_Customer]],"yyyy-mm-dd")</f>
        <v>2013-01-20</v>
      </c>
      <c r="I1917">
        <v>80</v>
      </c>
      <c r="J1917">
        <v>708</v>
      </c>
      <c r="K1917">
        <v>7</v>
      </c>
      <c r="L1917">
        <v>62</v>
      </c>
      <c r="M1917">
        <v>0</v>
      </c>
      <c r="N1917">
        <v>0</v>
      </c>
      <c r="O1917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f>Table1_1[[#This Row],[MntWines]]+Table1_1[[#This Row],[MntFruits]]+Table1_1[[#This Row],[MntMeatProducts]]+Table1_1[[#This Row],[MntFishProducts]]+Table1_1[[#This Row],[MntSweetProducts]]+Table1_1[[#This Row],[MntGoldProds]]</f>
        <v>792</v>
      </c>
      <c r="AC1917">
        <f>Table1_1[[#This Row],[NumWebPurchases]]+Table1_1[[#This Row],[NumCatalogPurchases]]+Table1_1[[#This Row],[NumStorePurchases]]</f>
        <v>21</v>
      </c>
      <c r="AD1917">
        <f>ROUND(IF(Table1_1[[#This Row],[Total_Purchases]]=0,0,(Table1_1[[#This Row],[Total_Spend]]*(Table1_1[[#This Row],[NumWebPurchases]]/Table1_1[[#This Row],[Total_Purchases]]))),2)</f>
        <v>414.86</v>
      </c>
      <c r="AE1917">
        <f>ROUND(IF(Table1_1[[#This Row],[Total_Purchases]]=0,0,(Table1_1[[#This Row],[Total_Spend]]*(Table1_1[[#This Row],[NumStorePurchases]]/Table1_1[[#This Row],[Total_Purchases]]))),2)</f>
        <v>264</v>
      </c>
      <c r="AF1917">
        <f>ROUND(IF(Table1_1[[#This Row],[Total_Purchases]]=0,0,(Table1_1[[#This Row],[Total_Spend]]*(Table1_1[[#This Row],[NumCatalogPurchases]]/Table1_1[[#This Row],[Total_Purchases]]))),2)</f>
        <v>113.14</v>
      </c>
      <c r="AG19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7" s="6">
        <f ca="1">YEAR(TODAY())-B1917</f>
        <v>57</v>
      </c>
      <c r="AI19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7" t="s">
        <v>30</v>
      </c>
    </row>
    <row r="1918" spans="1:36" x14ac:dyDescent="0.3">
      <c r="A1918">
        <v>9723</v>
      </c>
      <c r="B1918">
        <v>1960</v>
      </c>
      <c r="C1918" t="s">
        <v>28</v>
      </c>
      <c r="D1918" t="s">
        <v>33</v>
      </c>
      <c r="E1918">
        <v>67716</v>
      </c>
      <c r="F1918">
        <v>0</v>
      </c>
      <c r="G1918">
        <v>1</v>
      </c>
      <c r="H1918" s="2" t="str">
        <f ca="1">TEXT(Table1_1[[#This Row],[Dt_Customer]],"yyyy-mm-dd")</f>
        <v>2013-01-10</v>
      </c>
      <c r="I1918">
        <v>8</v>
      </c>
      <c r="J1918">
        <v>530</v>
      </c>
      <c r="K1918">
        <v>142</v>
      </c>
      <c r="L1918">
        <v>217</v>
      </c>
      <c r="M1918">
        <v>62</v>
      </c>
      <c r="N1918">
        <v>9</v>
      </c>
      <c r="O1918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f>Table1_1[[#This Row],[MntWines]]+Table1_1[[#This Row],[MntFruits]]+Table1_1[[#This Row],[MntMeatProducts]]+Table1_1[[#This Row],[MntFishProducts]]+Table1_1[[#This Row],[MntSweetProducts]]+Table1_1[[#This Row],[MntGoldProds]]</f>
        <v>1016</v>
      </c>
      <c r="AC1918">
        <f>Table1_1[[#This Row],[NumWebPurchases]]+Table1_1[[#This Row],[NumCatalogPurchases]]+Table1_1[[#This Row],[NumStorePurchases]]</f>
        <v>24</v>
      </c>
      <c r="AD1918">
        <f>ROUND(IF(Table1_1[[#This Row],[Total_Purchases]]=0,0,(Table1_1[[#This Row],[Total_Spend]]*(Table1_1[[#This Row],[NumWebPurchases]]/Table1_1[[#This Row],[Total_Purchases]]))),2)</f>
        <v>296.33</v>
      </c>
      <c r="AE1918">
        <f>ROUND(IF(Table1_1[[#This Row],[Total_Purchases]]=0,0,(Table1_1[[#This Row],[Total_Spend]]*(Table1_1[[#This Row],[NumStorePurchases]]/Table1_1[[#This Row],[Total_Purchases]]))),2)</f>
        <v>550.33000000000004</v>
      </c>
      <c r="AF1918">
        <f>ROUND(IF(Table1_1[[#This Row],[Total_Purchases]]=0,0,(Table1_1[[#This Row],[Total_Spend]]*(Table1_1[[#This Row],[NumCatalogPurchases]]/Table1_1[[#This Row],[Total_Purchases]]))),2)</f>
        <v>169.33</v>
      </c>
      <c r="AG19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18" s="6">
        <f ca="1">YEAR(TODAY())-B1918</f>
        <v>66</v>
      </c>
      <c r="AI19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8" t="s">
        <v>32</v>
      </c>
    </row>
    <row r="1919" spans="1:36" x14ac:dyDescent="0.3">
      <c r="A1919">
        <v>9725</v>
      </c>
      <c r="B1919">
        <v>1966</v>
      </c>
      <c r="C1919" t="s">
        <v>37</v>
      </c>
      <c r="D1919" t="s">
        <v>35</v>
      </c>
      <c r="E1919">
        <v>28764</v>
      </c>
      <c r="F1919">
        <v>1</v>
      </c>
      <c r="G1919">
        <v>1</v>
      </c>
      <c r="H1919" s="2" t="str">
        <f ca="1">TEXT(Table1_1[[#This Row],[Dt_Customer]],"yyyy-mm-dd")</f>
        <v>2014-06-05</v>
      </c>
      <c r="I1919">
        <v>16</v>
      </c>
      <c r="J1919">
        <v>8</v>
      </c>
      <c r="K1919">
        <v>0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f>Table1_1[[#This Row],[MntWines]]+Table1_1[[#This Row],[MntFruits]]+Table1_1[[#This Row],[MntMeatProducts]]+Table1_1[[#This Row],[MntFishProducts]]+Table1_1[[#This Row],[MntSweetProducts]]+Table1_1[[#This Row],[MntGoldProds]]</f>
        <v>12</v>
      </c>
      <c r="AC1919">
        <f>Table1_1[[#This Row],[NumWebPurchases]]+Table1_1[[#This Row],[NumCatalogPurchases]]+Table1_1[[#This Row],[NumStorePurchases]]</f>
        <v>3</v>
      </c>
      <c r="AD1919">
        <f>ROUND(IF(Table1_1[[#This Row],[Total_Purchases]]=0,0,(Table1_1[[#This Row],[Total_Spend]]*(Table1_1[[#This Row],[NumWebPurchases]]/Table1_1[[#This Row],[Total_Purchases]]))),2)</f>
        <v>4</v>
      </c>
      <c r="AE1919">
        <f>ROUND(IF(Table1_1[[#This Row],[Total_Purchases]]=0,0,(Table1_1[[#This Row],[Total_Spend]]*(Table1_1[[#This Row],[NumStorePurchases]]/Table1_1[[#This Row],[Total_Purchases]]))),2)</f>
        <v>8</v>
      </c>
      <c r="AF1919">
        <f>ROUND(IF(Table1_1[[#This Row],[Total_Purchases]]=0,0,(Table1_1[[#This Row],[Total_Spend]]*(Table1_1[[#This Row],[NumCatalogPurchases]]/Table1_1[[#This Row],[Total_Purchases]]))),2)</f>
        <v>0</v>
      </c>
      <c r="AG19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19" s="6">
        <f ca="1">YEAR(TODAY())-B1919</f>
        <v>60</v>
      </c>
      <c r="AI19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19" t="s">
        <v>30</v>
      </c>
    </row>
    <row r="1920" spans="1:36" x14ac:dyDescent="0.3">
      <c r="A1920">
        <v>9727</v>
      </c>
      <c r="B1920">
        <v>1957</v>
      </c>
      <c r="C1920" t="s">
        <v>28</v>
      </c>
      <c r="D1920" t="s">
        <v>33</v>
      </c>
      <c r="E1920">
        <v>23539</v>
      </c>
      <c r="F1920">
        <v>0</v>
      </c>
      <c r="G1920">
        <v>0</v>
      </c>
      <c r="H1920" s="2" t="str">
        <f ca="1">TEXT(Table1_1[[#This Row],[Dt_Customer]],"yyyy-mm-dd")</f>
        <v>2014-02-28</v>
      </c>
      <c r="I1920">
        <v>13</v>
      </c>
      <c r="J1920">
        <v>4</v>
      </c>
      <c r="K1920">
        <v>24</v>
      </c>
      <c r="L1920">
        <v>11</v>
      </c>
      <c r="M1920">
        <v>16</v>
      </c>
      <c r="N1920">
        <v>1</v>
      </c>
      <c r="O1920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1920">
        <f>Table1_1[[#This Row],[NumWebPurchases]]+Table1_1[[#This Row],[NumCatalogPurchases]]+Table1_1[[#This Row],[NumStorePurchases]]</f>
        <v>6</v>
      </c>
      <c r="AD1920">
        <f>ROUND(IF(Table1_1[[#This Row],[Total_Purchases]]=0,0,(Table1_1[[#This Row],[Total_Spend]]*(Table1_1[[#This Row],[NumWebPurchases]]/Table1_1[[#This Row],[Total_Purchases]]))),2)</f>
        <v>27</v>
      </c>
      <c r="AE1920">
        <f>ROUND(IF(Table1_1[[#This Row],[Total_Purchases]]=0,0,(Table1_1[[#This Row],[Total_Spend]]*(Table1_1[[#This Row],[NumStorePurchases]]/Table1_1[[#This Row],[Total_Purchases]]))),2)</f>
        <v>54</v>
      </c>
      <c r="AF1920">
        <f>ROUND(IF(Table1_1[[#This Row],[Total_Purchases]]=0,0,(Table1_1[[#This Row],[Total_Spend]]*(Table1_1[[#This Row],[NumCatalogPurchases]]/Table1_1[[#This Row],[Total_Purchases]]))),2)</f>
        <v>0</v>
      </c>
      <c r="AG19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20" s="6">
        <f ca="1">YEAR(TODAY())-B1920</f>
        <v>69</v>
      </c>
      <c r="AI19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20" t="s">
        <v>32</v>
      </c>
    </row>
    <row r="1921" spans="1:36" x14ac:dyDescent="0.3">
      <c r="A1921">
        <v>9729</v>
      </c>
      <c r="B1921">
        <v>1955</v>
      </c>
      <c r="C1921" t="s">
        <v>28</v>
      </c>
      <c r="D1921" t="s">
        <v>42</v>
      </c>
      <c r="E1921">
        <v>58275</v>
      </c>
      <c r="F1921">
        <v>1</v>
      </c>
      <c r="G1921">
        <v>1</v>
      </c>
      <c r="H1921" s="2" t="str">
        <f ca="1">TEXT(Table1_1[[#This Row],[Dt_Customer]],"yyyy-mm-dd")</f>
        <v>2013-06-02</v>
      </c>
      <c r="I1921">
        <v>48</v>
      </c>
      <c r="J1921">
        <v>189</v>
      </c>
      <c r="K1921">
        <v>10</v>
      </c>
      <c r="L1921">
        <v>253</v>
      </c>
      <c r="M1921">
        <v>56</v>
      </c>
      <c r="N1921">
        <v>43</v>
      </c>
      <c r="O1921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f>Table1_1[[#This Row],[MntWines]]+Table1_1[[#This Row],[MntFruits]]+Table1_1[[#This Row],[MntMeatProducts]]+Table1_1[[#This Row],[MntFishProducts]]+Table1_1[[#This Row],[MntSweetProducts]]+Table1_1[[#This Row],[MntGoldProds]]</f>
        <v>615</v>
      </c>
      <c r="AC1921">
        <f>Table1_1[[#This Row],[NumWebPurchases]]+Table1_1[[#This Row],[NumCatalogPurchases]]+Table1_1[[#This Row],[NumStorePurchases]]</f>
        <v>17</v>
      </c>
      <c r="AD1921">
        <f>ROUND(IF(Table1_1[[#This Row],[Total_Purchases]]=0,0,(Table1_1[[#This Row],[Total_Spend]]*(Table1_1[[#This Row],[NumWebPurchases]]/Table1_1[[#This Row],[Total_Purchases]]))),2)</f>
        <v>289.41000000000003</v>
      </c>
      <c r="AE1921">
        <f>ROUND(IF(Table1_1[[#This Row],[Total_Purchases]]=0,0,(Table1_1[[#This Row],[Total_Spend]]*(Table1_1[[#This Row],[NumStorePurchases]]/Table1_1[[#This Row],[Total_Purchases]]))),2)</f>
        <v>253.24</v>
      </c>
      <c r="AF1921">
        <f>ROUND(IF(Table1_1[[#This Row],[Total_Purchases]]=0,0,(Table1_1[[#This Row],[Total_Spend]]*(Table1_1[[#This Row],[NumCatalogPurchases]]/Table1_1[[#This Row],[Total_Purchases]]))),2)</f>
        <v>72.349999999999994</v>
      </c>
      <c r="AG192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21" s="6">
        <f ca="1">YEAR(TODAY())-B1921</f>
        <v>71</v>
      </c>
      <c r="AI19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21" t="s">
        <v>39</v>
      </c>
    </row>
    <row r="1922" spans="1:36" x14ac:dyDescent="0.3">
      <c r="A1922">
        <v>9733</v>
      </c>
      <c r="B1922">
        <v>1978</v>
      </c>
      <c r="C1922" t="s">
        <v>44</v>
      </c>
      <c r="D1922" t="s">
        <v>35</v>
      </c>
      <c r="E1922">
        <v>24882</v>
      </c>
      <c r="F1922">
        <v>1</v>
      </c>
      <c r="G1922">
        <v>0</v>
      </c>
      <c r="H1922" s="2" t="str">
        <f ca="1">TEXT(Table1_1[[#This Row],[Dt_Customer]],"yyyy-mm-dd")</f>
        <v>2012-09-09</v>
      </c>
      <c r="I1922">
        <v>52</v>
      </c>
      <c r="J1922">
        <v>1</v>
      </c>
      <c r="K1922">
        <v>4</v>
      </c>
      <c r="L1922">
        <v>10</v>
      </c>
      <c r="M1922">
        <v>29</v>
      </c>
      <c r="N1922">
        <v>0</v>
      </c>
      <c r="O192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f>Table1_1[[#This Row],[MntWines]]+Table1_1[[#This Row],[MntFruits]]+Table1_1[[#This Row],[MntMeatProducts]]+Table1_1[[#This Row],[MntFishProducts]]+Table1_1[[#This Row],[MntSweetProducts]]+Table1_1[[#This Row],[MntGoldProds]]</f>
        <v>80</v>
      </c>
      <c r="AC1922">
        <f>Table1_1[[#This Row],[NumWebPurchases]]+Table1_1[[#This Row],[NumCatalogPurchases]]+Table1_1[[#This Row],[NumStorePurchases]]</f>
        <v>4</v>
      </c>
      <c r="AD1922">
        <f>ROUND(IF(Table1_1[[#This Row],[Total_Purchases]]=0,0,(Table1_1[[#This Row],[Total_Spend]]*(Table1_1[[#This Row],[NumWebPurchases]]/Table1_1[[#This Row],[Total_Purchases]]))),2)</f>
        <v>20</v>
      </c>
      <c r="AE1922">
        <f>ROUND(IF(Table1_1[[#This Row],[Total_Purchases]]=0,0,(Table1_1[[#This Row],[Total_Spend]]*(Table1_1[[#This Row],[NumStorePurchases]]/Table1_1[[#This Row],[Total_Purchases]]))),2)</f>
        <v>40</v>
      </c>
      <c r="AF1922">
        <f>ROUND(IF(Table1_1[[#This Row],[Total_Purchases]]=0,0,(Table1_1[[#This Row],[Total_Spend]]*(Table1_1[[#This Row],[NumCatalogPurchases]]/Table1_1[[#This Row],[Total_Purchases]]))),2)</f>
        <v>20</v>
      </c>
      <c r="AG19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22" s="6">
        <f ca="1">YEAR(TODAY())-B1922</f>
        <v>48</v>
      </c>
      <c r="AI19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22" t="s">
        <v>40</v>
      </c>
    </row>
    <row r="1923" spans="1:36" x14ac:dyDescent="0.3">
      <c r="A1923">
        <v>9736</v>
      </c>
      <c r="B1923">
        <v>1980</v>
      </c>
      <c r="C1923" t="s">
        <v>28</v>
      </c>
      <c r="D1923" t="s">
        <v>33</v>
      </c>
      <c r="E1923">
        <v>41850</v>
      </c>
      <c r="F1923">
        <v>1</v>
      </c>
      <c r="G1923">
        <v>1</v>
      </c>
      <c r="H1923" s="2" t="str">
        <f ca="1">TEXT(Table1_1[[#This Row],[Dt_Customer]],"yyyy-mm-dd")</f>
        <v>2012-12-24</v>
      </c>
      <c r="I1923">
        <v>51</v>
      </c>
      <c r="J1923">
        <v>53</v>
      </c>
      <c r="K1923">
        <v>5</v>
      </c>
      <c r="L1923">
        <v>19</v>
      </c>
      <c r="M1923">
        <v>2</v>
      </c>
      <c r="N1923">
        <v>13</v>
      </c>
      <c r="O1923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f>Table1_1[[#This Row],[MntWines]]+Table1_1[[#This Row],[MntFruits]]+Table1_1[[#This Row],[MntMeatProducts]]+Table1_1[[#This Row],[MntFishProducts]]+Table1_1[[#This Row],[MntSweetProducts]]+Table1_1[[#This Row],[MntGoldProds]]</f>
        <v>96</v>
      </c>
      <c r="AC1923">
        <f>Table1_1[[#This Row],[NumWebPurchases]]+Table1_1[[#This Row],[NumCatalogPurchases]]+Table1_1[[#This Row],[NumStorePurchases]]</f>
        <v>6</v>
      </c>
      <c r="AD1923">
        <f>ROUND(IF(Table1_1[[#This Row],[Total_Purchases]]=0,0,(Table1_1[[#This Row],[Total_Spend]]*(Table1_1[[#This Row],[NumWebPurchases]]/Table1_1[[#This Row],[Total_Purchases]]))),2)</f>
        <v>48</v>
      </c>
      <c r="AE1923">
        <f>ROUND(IF(Table1_1[[#This Row],[Total_Purchases]]=0,0,(Table1_1[[#This Row],[Total_Spend]]*(Table1_1[[#This Row],[NumStorePurchases]]/Table1_1[[#This Row],[Total_Purchases]]))),2)</f>
        <v>48</v>
      </c>
      <c r="AF1923">
        <f>ROUND(IF(Table1_1[[#This Row],[Total_Purchases]]=0,0,(Table1_1[[#This Row],[Total_Spend]]*(Table1_1[[#This Row],[NumCatalogPurchases]]/Table1_1[[#This Row],[Total_Purchases]]))),2)</f>
        <v>0</v>
      </c>
      <c r="AG19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23" s="6">
        <f ca="1">YEAR(TODAY())-B1923</f>
        <v>46</v>
      </c>
      <c r="AI19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23" t="s">
        <v>34</v>
      </c>
    </row>
    <row r="1924" spans="1:36" x14ac:dyDescent="0.3">
      <c r="A1924">
        <v>9738</v>
      </c>
      <c r="B1924">
        <v>1986</v>
      </c>
      <c r="C1924" t="s">
        <v>41</v>
      </c>
      <c r="D1924" t="s">
        <v>35</v>
      </c>
      <c r="E1924">
        <v>42386</v>
      </c>
      <c r="F1924">
        <v>1</v>
      </c>
      <c r="G1924">
        <v>0</v>
      </c>
      <c r="H1924" s="2" t="str">
        <f ca="1">TEXT(Table1_1[[#This Row],[Dt_Customer]],"yyyy-mm-dd")</f>
        <v>2013-01-13</v>
      </c>
      <c r="I1924">
        <v>43</v>
      </c>
      <c r="J1924">
        <v>65</v>
      </c>
      <c r="K1924">
        <v>4</v>
      </c>
      <c r="L1924">
        <v>16</v>
      </c>
      <c r="M1924">
        <v>0</v>
      </c>
      <c r="N1924">
        <v>4</v>
      </c>
      <c r="O1924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f>Table1_1[[#This Row],[MntWines]]+Table1_1[[#This Row],[MntFruits]]+Table1_1[[#This Row],[MntMeatProducts]]+Table1_1[[#This Row],[MntFishProducts]]+Table1_1[[#This Row],[MntSweetProducts]]+Table1_1[[#This Row],[MntGoldProds]]</f>
        <v>100</v>
      </c>
      <c r="AC1924">
        <f>Table1_1[[#This Row],[NumWebPurchases]]+Table1_1[[#This Row],[NumCatalogPurchases]]+Table1_1[[#This Row],[NumStorePurchases]]</f>
        <v>6</v>
      </c>
      <c r="AD1924">
        <f>ROUND(IF(Table1_1[[#This Row],[Total_Purchases]]=0,0,(Table1_1[[#This Row],[Total_Spend]]*(Table1_1[[#This Row],[NumWebPurchases]]/Table1_1[[#This Row],[Total_Purchases]]))),2)</f>
        <v>50</v>
      </c>
      <c r="AE1924">
        <f>ROUND(IF(Table1_1[[#This Row],[Total_Purchases]]=0,0,(Table1_1[[#This Row],[Total_Spend]]*(Table1_1[[#This Row],[NumStorePurchases]]/Table1_1[[#This Row],[Total_Purchases]]))),2)</f>
        <v>50</v>
      </c>
      <c r="AF1924">
        <f>ROUND(IF(Table1_1[[#This Row],[Total_Purchases]]=0,0,(Table1_1[[#This Row],[Total_Spend]]*(Table1_1[[#This Row],[NumCatalogPurchases]]/Table1_1[[#This Row],[Total_Purchases]]))),2)</f>
        <v>0</v>
      </c>
      <c r="AG19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24" s="6">
        <f ca="1">YEAR(TODAY())-B1924</f>
        <v>40</v>
      </c>
      <c r="AI19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24" t="s">
        <v>43</v>
      </c>
    </row>
    <row r="1925" spans="1:36" x14ac:dyDescent="0.3">
      <c r="A1925">
        <v>9739</v>
      </c>
      <c r="B1925">
        <v>1963</v>
      </c>
      <c r="C1925" t="s">
        <v>28</v>
      </c>
      <c r="D1925" t="s">
        <v>31</v>
      </c>
      <c r="E1925">
        <v>34377</v>
      </c>
      <c r="F1925">
        <v>0</v>
      </c>
      <c r="G1925">
        <v>1</v>
      </c>
      <c r="H1925" s="2" t="str">
        <f ca="1">TEXT(Table1_1[[#This Row],[Dt_Customer]],"yyyy-mm-dd")</f>
        <v>2013-01-19</v>
      </c>
      <c r="I1925">
        <v>55</v>
      </c>
      <c r="J1925">
        <v>62</v>
      </c>
      <c r="K1925">
        <v>0</v>
      </c>
      <c r="L1925">
        <v>22</v>
      </c>
      <c r="M1925">
        <v>3</v>
      </c>
      <c r="N1925">
        <v>1</v>
      </c>
      <c r="O1925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f>Table1_1[[#This Row],[MntWines]]+Table1_1[[#This Row],[MntFruits]]+Table1_1[[#This Row],[MntMeatProducts]]+Table1_1[[#This Row],[MntFishProducts]]+Table1_1[[#This Row],[MntSweetProducts]]+Table1_1[[#This Row],[MntGoldProds]]</f>
        <v>114</v>
      </c>
      <c r="AC1925">
        <f>Table1_1[[#This Row],[NumWebPurchases]]+Table1_1[[#This Row],[NumCatalogPurchases]]+Table1_1[[#This Row],[NumStorePurchases]]</f>
        <v>6</v>
      </c>
      <c r="AD1925">
        <f>ROUND(IF(Table1_1[[#This Row],[Total_Purchases]]=0,0,(Table1_1[[#This Row],[Total_Spend]]*(Table1_1[[#This Row],[NumWebPurchases]]/Table1_1[[#This Row],[Total_Purchases]]))),2)</f>
        <v>38</v>
      </c>
      <c r="AE1925">
        <f>ROUND(IF(Table1_1[[#This Row],[Total_Purchases]]=0,0,(Table1_1[[#This Row],[Total_Spend]]*(Table1_1[[#This Row],[NumStorePurchases]]/Table1_1[[#This Row],[Total_Purchases]]))),2)</f>
        <v>38</v>
      </c>
      <c r="AF1925">
        <f>ROUND(IF(Table1_1[[#This Row],[Total_Purchases]]=0,0,(Table1_1[[#This Row],[Total_Spend]]*(Table1_1[[#This Row],[NumCatalogPurchases]]/Table1_1[[#This Row],[Total_Purchases]]))),2)</f>
        <v>38</v>
      </c>
      <c r="AG19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25" s="6">
        <f ca="1">YEAR(TODAY())-B1925</f>
        <v>63</v>
      </c>
      <c r="AI19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25" t="s">
        <v>30</v>
      </c>
    </row>
    <row r="1926" spans="1:36" x14ac:dyDescent="0.3">
      <c r="A1926">
        <v>9743</v>
      </c>
      <c r="B1926">
        <v>1955</v>
      </c>
      <c r="C1926" t="s">
        <v>28</v>
      </c>
      <c r="D1926" t="s">
        <v>33</v>
      </c>
      <c r="E1926">
        <v>76998</v>
      </c>
      <c r="F1926">
        <v>0</v>
      </c>
      <c r="G1926">
        <v>1</v>
      </c>
      <c r="H1926" s="2" t="str">
        <f ca="1">TEXT(Table1_1[[#This Row],[Dt_Customer]],"yyyy-mm-dd")</f>
        <v>2013-01-11</v>
      </c>
      <c r="I1926">
        <v>85</v>
      </c>
      <c r="J1926">
        <v>1449</v>
      </c>
      <c r="K1926">
        <v>89</v>
      </c>
      <c r="L1926">
        <v>161</v>
      </c>
      <c r="M1926">
        <v>69</v>
      </c>
      <c r="N1926">
        <v>35</v>
      </c>
      <c r="O1926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f>Table1_1[[#This Row],[MntWines]]+Table1_1[[#This Row],[MntFruits]]+Table1_1[[#This Row],[MntMeatProducts]]+Table1_1[[#This Row],[MntFishProducts]]+Table1_1[[#This Row],[MntSweetProducts]]+Table1_1[[#This Row],[MntGoldProds]]</f>
        <v>1910</v>
      </c>
      <c r="AC1926">
        <f>Table1_1[[#This Row],[NumWebPurchases]]+Table1_1[[#This Row],[NumCatalogPurchases]]+Table1_1[[#This Row],[NumStorePurchases]]</f>
        <v>27</v>
      </c>
      <c r="AD1926">
        <f>ROUND(IF(Table1_1[[#This Row],[Total_Purchases]]=0,0,(Table1_1[[#This Row],[Total_Spend]]*(Table1_1[[#This Row],[NumWebPurchases]]/Table1_1[[#This Row],[Total_Purchases]]))),2)</f>
        <v>778.15</v>
      </c>
      <c r="AE1926">
        <f>ROUND(IF(Table1_1[[#This Row],[Total_Purchases]]=0,0,(Table1_1[[#This Row],[Total_Spend]]*(Table1_1[[#This Row],[NumStorePurchases]]/Table1_1[[#This Row],[Total_Purchases]]))),2)</f>
        <v>565.92999999999995</v>
      </c>
      <c r="AF1926">
        <f>ROUND(IF(Table1_1[[#This Row],[Total_Purchases]]=0,0,(Table1_1[[#This Row],[Total_Spend]]*(Table1_1[[#This Row],[NumCatalogPurchases]]/Table1_1[[#This Row],[Total_Purchases]]))),2)</f>
        <v>565.92999999999995</v>
      </c>
      <c r="AG19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26" s="6">
        <f ca="1">YEAR(TODAY())-B1926</f>
        <v>71</v>
      </c>
      <c r="AI19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26" t="s">
        <v>32</v>
      </c>
    </row>
    <row r="1927" spans="1:36" x14ac:dyDescent="0.3">
      <c r="A1927">
        <v>9750</v>
      </c>
      <c r="B1927">
        <v>1961</v>
      </c>
      <c r="C1927" t="s">
        <v>37</v>
      </c>
      <c r="D1927" t="s">
        <v>29</v>
      </c>
      <c r="E1927">
        <v>64325</v>
      </c>
      <c r="F1927">
        <v>0</v>
      </c>
      <c r="G1927">
        <v>1</v>
      </c>
      <c r="H1927" s="2" t="str">
        <f ca="1">TEXT(Table1_1[[#This Row],[Dt_Customer]],"yyyy-mm-dd")</f>
        <v>2013-02-07</v>
      </c>
      <c r="I1927">
        <v>41</v>
      </c>
      <c r="J1927">
        <v>731</v>
      </c>
      <c r="K1927">
        <v>60</v>
      </c>
      <c r="L1927">
        <v>353</v>
      </c>
      <c r="M1927">
        <v>78</v>
      </c>
      <c r="N1927">
        <v>12</v>
      </c>
      <c r="O1927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f>Table1_1[[#This Row],[MntWines]]+Table1_1[[#This Row],[MntFruits]]+Table1_1[[#This Row],[MntMeatProducts]]+Table1_1[[#This Row],[MntFishProducts]]+Table1_1[[#This Row],[MntSweetProducts]]+Table1_1[[#This Row],[MntGoldProds]]</f>
        <v>1307</v>
      </c>
      <c r="AC1927">
        <f>Table1_1[[#This Row],[NumWebPurchases]]+Table1_1[[#This Row],[NumCatalogPurchases]]+Table1_1[[#This Row],[NumStorePurchases]]</f>
        <v>18</v>
      </c>
      <c r="AD1927">
        <f>ROUND(IF(Table1_1[[#This Row],[Total_Purchases]]=0,0,(Table1_1[[#This Row],[Total_Spend]]*(Table1_1[[#This Row],[NumWebPurchases]]/Table1_1[[#This Row],[Total_Purchases]]))),2)</f>
        <v>726.11</v>
      </c>
      <c r="AE1927">
        <f>ROUND(IF(Table1_1[[#This Row],[Total_Purchases]]=0,0,(Table1_1[[#This Row],[Total_Spend]]*(Table1_1[[#This Row],[NumStorePurchases]]/Table1_1[[#This Row],[Total_Purchases]]))),2)</f>
        <v>363.06</v>
      </c>
      <c r="AF1927">
        <f>ROUND(IF(Table1_1[[#This Row],[Total_Purchases]]=0,0,(Table1_1[[#This Row],[Total_Spend]]*(Table1_1[[#This Row],[NumCatalogPurchases]]/Table1_1[[#This Row],[Total_Purchases]]))),2)</f>
        <v>217.83</v>
      </c>
      <c r="AG19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27" s="6">
        <f ca="1">YEAR(TODAY())-B1927</f>
        <v>65</v>
      </c>
      <c r="AI19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27" t="s">
        <v>30</v>
      </c>
    </row>
    <row r="1928" spans="1:36" x14ac:dyDescent="0.3">
      <c r="A1928">
        <v>9757</v>
      </c>
      <c r="B1928">
        <v>1972</v>
      </c>
      <c r="C1928" t="s">
        <v>28</v>
      </c>
      <c r="D1928" t="s">
        <v>35</v>
      </c>
      <c r="E1928">
        <v>84906</v>
      </c>
      <c r="F1928">
        <v>0</v>
      </c>
      <c r="G1928">
        <v>0</v>
      </c>
      <c r="H1928" s="2" t="str">
        <f ca="1">TEXT(Table1_1[[#This Row],[Dt_Customer]],"yyyy-mm-dd")</f>
        <v>2013-10-04</v>
      </c>
      <c r="I1928">
        <v>98</v>
      </c>
      <c r="J1928">
        <v>997</v>
      </c>
      <c r="K1928">
        <v>15</v>
      </c>
      <c r="L1928">
        <v>414</v>
      </c>
      <c r="M1928">
        <v>99</v>
      </c>
      <c r="N1928">
        <v>30</v>
      </c>
      <c r="O1928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f>Table1_1[[#This Row],[MntWines]]+Table1_1[[#This Row],[MntFruits]]+Table1_1[[#This Row],[MntMeatProducts]]+Table1_1[[#This Row],[MntFishProducts]]+Table1_1[[#This Row],[MntSweetProducts]]+Table1_1[[#This Row],[MntGoldProds]]</f>
        <v>1631</v>
      </c>
      <c r="AC1928">
        <f>Table1_1[[#This Row],[NumWebPurchases]]+Table1_1[[#This Row],[NumCatalogPurchases]]+Table1_1[[#This Row],[NumStorePurchases]]</f>
        <v>23</v>
      </c>
      <c r="AD1928">
        <f>ROUND(IF(Table1_1[[#This Row],[Total_Purchases]]=0,0,(Table1_1[[#This Row],[Total_Spend]]*(Table1_1[[#This Row],[NumWebPurchases]]/Table1_1[[#This Row],[Total_Purchases]]))),2)</f>
        <v>354.57</v>
      </c>
      <c r="AE1928">
        <f>ROUND(IF(Table1_1[[#This Row],[Total_Purchases]]=0,0,(Table1_1[[#This Row],[Total_Spend]]*(Table1_1[[#This Row],[NumStorePurchases]]/Table1_1[[#This Row],[Total_Purchases]]))),2)</f>
        <v>850.96</v>
      </c>
      <c r="AF1928">
        <f>ROUND(IF(Table1_1[[#This Row],[Total_Purchases]]=0,0,(Table1_1[[#This Row],[Total_Spend]]*(Table1_1[[#This Row],[NumCatalogPurchases]]/Table1_1[[#This Row],[Total_Purchases]]))),2)</f>
        <v>425.48</v>
      </c>
      <c r="AG19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28" s="6">
        <f ca="1">YEAR(TODAY())-B1928</f>
        <v>54</v>
      </c>
      <c r="AI19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28" t="s">
        <v>30</v>
      </c>
    </row>
    <row r="1929" spans="1:36" x14ac:dyDescent="0.3">
      <c r="A1929">
        <v>9760</v>
      </c>
      <c r="B1929">
        <v>1963</v>
      </c>
      <c r="C1929" t="s">
        <v>37</v>
      </c>
      <c r="D1929" t="s">
        <v>42</v>
      </c>
      <c r="E1929">
        <v>52278</v>
      </c>
      <c r="F1929">
        <v>0</v>
      </c>
      <c r="G1929">
        <v>1</v>
      </c>
      <c r="H1929" s="2" t="str">
        <f ca="1">TEXT(Table1_1[[#This Row],[Dt_Customer]],"yyyy-mm-dd")</f>
        <v>2013-01-25</v>
      </c>
      <c r="I1929">
        <v>24</v>
      </c>
      <c r="J1929">
        <v>953</v>
      </c>
      <c r="K1929">
        <v>0</v>
      </c>
      <c r="L1929">
        <v>71</v>
      </c>
      <c r="M1929">
        <v>0</v>
      </c>
      <c r="N1929">
        <v>0</v>
      </c>
      <c r="O1929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f>Table1_1[[#This Row],[MntWines]]+Table1_1[[#This Row],[MntFruits]]+Table1_1[[#This Row],[MntMeatProducts]]+Table1_1[[#This Row],[MntFishProducts]]+Table1_1[[#This Row],[MntSweetProducts]]+Table1_1[[#This Row],[MntGoldProds]]</f>
        <v>1198</v>
      </c>
      <c r="AC1929">
        <f>Table1_1[[#This Row],[NumWebPurchases]]+Table1_1[[#This Row],[NumCatalogPurchases]]+Table1_1[[#This Row],[NumStorePurchases]]</f>
        <v>25</v>
      </c>
      <c r="AD1929">
        <f>ROUND(IF(Table1_1[[#This Row],[Total_Purchases]]=0,0,(Table1_1[[#This Row],[Total_Spend]]*(Table1_1[[#This Row],[NumWebPurchases]]/Table1_1[[#This Row],[Total_Purchases]]))),2)</f>
        <v>479.2</v>
      </c>
      <c r="AE1929">
        <f>ROUND(IF(Table1_1[[#This Row],[Total_Purchases]]=0,0,(Table1_1[[#This Row],[Total_Spend]]*(Table1_1[[#This Row],[NumStorePurchases]]/Table1_1[[#This Row],[Total_Purchases]]))),2)</f>
        <v>479.2</v>
      </c>
      <c r="AF1929">
        <f>ROUND(IF(Table1_1[[#This Row],[Total_Purchases]]=0,0,(Table1_1[[#This Row],[Total_Spend]]*(Table1_1[[#This Row],[NumCatalogPurchases]]/Table1_1[[#This Row],[Total_Purchases]]))),2)</f>
        <v>239.6</v>
      </c>
      <c r="AG19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29" s="6">
        <f ca="1">YEAR(TODAY())-B1929</f>
        <v>63</v>
      </c>
      <c r="AI19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29" t="s">
        <v>43</v>
      </c>
    </row>
    <row r="1930" spans="1:36" x14ac:dyDescent="0.3">
      <c r="A1930">
        <v>9771</v>
      </c>
      <c r="B1930">
        <v>1988</v>
      </c>
      <c r="C1930" t="s">
        <v>38</v>
      </c>
      <c r="D1930" t="s">
        <v>31</v>
      </c>
      <c r="E1930">
        <v>23331</v>
      </c>
      <c r="F1930">
        <v>1</v>
      </c>
      <c r="G1930">
        <v>0</v>
      </c>
      <c r="H1930" s="2" t="str">
        <f ca="1">TEXT(Table1_1[[#This Row],[Dt_Customer]],"yyyy-mm-dd")</f>
        <v>2012-10-05</v>
      </c>
      <c r="I1930">
        <v>97</v>
      </c>
      <c r="J1930">
        <v>104</v>
      </c>
      <c r="K1930">
        <v>20</v>
      </c>
      <c r="L1930">
        <v>101</v>
      </c>
      <c r="M1930">
        <v>24</v>
      </c>
      <c r="N1930">
        <v>15</v>
      </c>
      <c r="O1930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f>Table1_1[[#This Row],[MntWines]]+Table1_1[[#This Row],[MntFruits]]+Table1_1[[#This Row],[MntMeatProducts]]+Table1_1[[#This Row],[MntFishProducts]]+Table1_1[[#This Row],[MntSweetProducts]]+Table1_1[[#This Row],[MntGoldProds]]</f>
        <v>269</v>
      </c>
      <c r="AC1930">
        <f>Table1_1[[#This Row],[NumWebPurchases]]+Table1_1[[#This Row],[NumCatalogPurchases]]+Table1_1[[#This Row],[NumStorePurchases]]</f>
        <v>11</v>
      </c>
      <c r="AD1930">
        <f>ROUND(IF(Table1_1[[#This Row],[Total_Purchases]]=0,0,(Table1_1[[#This Row],[Total_Spend]]*(Table1_1[[#This Row],[NumWebPurchases]]/Table1_1[[#This Row],[Total_Purchases]]))),2)</f>
        <v>122.27</v>
      </c>
      <c r="AE1930">
        <f>ROUND(IF(Table1_1[[#This Row],[Total_Purchases]]=0,0,(Table1_1[[#This Row],[Total_Spend]]*(Table1_1[[#This Row],[NumStorePurchases]]/Table1_1[[#This Row],[Total_Purchases]]))),2)</f>
        <v>122.27</v>
      </c>
      <c r="AF1930">
        <f>ROUND(IF(Table1_1[[#This Row],[Total_Purchases]]=0,0,(Table1_1[[#This Row],[Total_Spend]]*(Table1_1[[#This Row],[NumCatalogPurchases]]/Table1_1[[#This Row],[Total_Purchases]]))),2)</f>
        <v>24.45</v>
      </c>
      <c r="AG19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30" s="6">
        <f ca="1">YEAR(TODAY())-B1930</f>
        <v>38</v>
      </c>
      <c r="AI19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30" t="s">
        <v>40</v>
      </c>
    </row>
    <row r="1931" spans="1:36" x14ac:dyDescent="0.3">
      <c r="A1931">
        <v>9780</v>
      </c>
      <c r="B1931">
        <v>1971</v>
      </c>
      <c r="C1931" t="s">
        <v>41</v>
      </c>
      <c r="D1931" t="s">
        <v>35</v>
      </c>
      <c r="E1931">
        <v>71499</v>
      </c>
      <c r="F1931">
        <v>0</v>
      </c>
      <c r="G1931">
        <v>1</v>
      </c>
      <c r="H1931" s="2" t="str">
        <f ca="1">TEXT(Table1_1[[#This Row],[Dt_Customer]],"yyyy-mm-dd")</f>
        <v>2013-06-25</v>
      </c>
      <c r="I1931">
        <v>12</v>
      </c>
      <c r="J1931">
        <v>465</v>
      </c>
      <c r="K1931">
        <v>25</v>
      </c>
      <c r="L1931">
        <v>132</v>
      </c>
      <c r="M1931">
        <v>136</v>
      </c>
      <c r="N1931">
        <v>0</v>
      </c>
      <c r="O1931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f>Table1_1[[#This Row],[MntWines]]+Table1_1[[#This Row],[MntFruits]]+Table1_1[[#This Row],[MntMeatProducts]]+Table1_1[[#This Row],[MntFishProducts]]+Table1_1[[#This Row],[MntSweetProducts]]+Table1_1[[#This Row],[MntGoldProds]]</f>
        <v>795</v>
      </c>
      <c r="AC1931">
        <f>Table1_1[[#This Row],[NumWebPurchases]]+Table1_1[[#This Row],[NumCatalogPurchases]]+Table1_1[[#This Row],[NumStorePurchases]]</f>
        <v>24</v>
      </c>
      <c r="AD1931">
        <f>ROUND(IF(Table1_1[[#This Row],[Total_Purchases]]=0,0,(Table1_1[[#This Row],[Total_Spend]]*(Table1_1[[#This Row],[NumWebPurchases]]/Table1_1[[#This Row],[Total_Purchases]]))),2)</f>
        <v>265</v>
      </c>
      <c r="AE1931">
        <f>ROUND(IF(Table1_1[[#This Row],[Total_Purchases]]=0,0,(Table1_1[[#This Row],[Total_Spend]]*(Table1_1[[#This Row],[NumStorePurchases]]/Table1_1[[#This Row],[Total_Purchases]]))),2)</f>
        <v>430.63</v>
      </c>
      <c r="AF1931">
        <f>ROUND(IF(Table1_1[[#This Row],[Total_Purchases]]=0,0,(Table1_1[[#This Row],[Total_Spend]]*(Table1_1[[#This Row],[NumCatalogPurchases]]/Table1_1[[#This Row],[Total_Purchases]]))),2)</f>
        <v>99.38</v>
      </c>
      <c r="AG19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1" s="6">
        <f ca="1">YEAR(TODAY())-B1931</f>
        <v>55</v>
      </c>
      <c r="AI19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31" t="s">
        <v>30</v>
      </c>
    </row>
    <row r="1932" spans="1:36" x14ac:dyDescent="0.3">
      <c r="A1932">
        <v>9790</v>
      </c>
      <c r="B1932">
        <v>1957</v>
      </c>
      <c r="C1932" t="s">
        <v>28</v>
      </c>
      <c r="D1932" t="s">
        <v>31</v>
      </c>
      <c r="E1932">
        <v>78499</v>
      </c>
      <c r="F1932">
        <v>0</v>
      </c>
      <c r="G1932">
        <v>0</v>
      </c>
      <c r="H1932" s="2" t="str">
        <f ca="1">TEXT(Table1_1[[#This Row],[Dt_Customer]],"yyyy-mm-dd")</f>
        <v>2013-11-23</v>
      </c>
      <c r="I1932">
        <v>12</v>
      </c>
      <c r="J1932">
        <v>912</v>
      </c>
      <c r="K1932">
        <v>72</v>
      </c>
      <c r="L1932">
        <v>170</v>
      </c>
      <c r="M1932">
        <v>47</v>
      </c>
      <c r="N1932">
        <v>36</v>
      </c>
      <c r="O193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f>Table1_1[[#This Row],[MntWines]]+Table1_1[[#This Row],[MntFruits]]+Table1_1[[#This Row],[MntMeatProducts]]+Table1_1[[#This Row],[MntFishProducts]]+Table1_1[[#This Row],[MntSweetProducts]]+Table1_1[[#This Row],[MntGoldProds]]</f>
        <v>1334</v>
      </c>
      <c r="AC1932">
        <f>Table1_1[[#This Row],[NumWebPurchases]]+Table1_1[[#This Row],[NumCatalogPurchases]]+Table1_1[[#This Row],[NumStorePurchases]]</f>
        <v>18</v>
      </c>
      <c r="AD1932">
        <f>ROUND(IF(Table1_1[[#This Row],[Total_Purchases]]=0,0,(Table1_1[[#This Row],[Total_Spend]]*(Table1_1[[#This Row],[NumWebPurchases]]/Table1_1[[#This Row],[Total_Purchases]]))),2)</f>
        <v>815.22</v>
      </c>
      <c r="AE1932">
        <f>ROUND(IF(Table1_1[[#This Row],[Total_Purchases]]=0,0,(Table1_1[[#This Row],[Total_Spend]]*(Table1_1[[#This Row],[NumStorePurchases]]/Table1_1[[#This Row],[Total_Purchases]]))),2)</f>
        <v>296.44</v>
      </c>
      <c r="AF1932">
        <f>ROUND(IF(Table1_1[[#This Row],[Total_Purchases]]=0,0,(Table1_1[[#This Row],[Total_Spend]]*(Table1_1[[#This Row],[NumCatalogPurchases]]/Table1_1[[#This Row],[Total_Purchases]]))),2)</f>
        <v>222.33</v>
      </c>
      <c r="AG193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2" s="6">
        <f ca="1">YEAR(TODAY())-B1932</f>
        <v>69</v>
      </c>
      <c r="AI19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32" t="s">
        <v>32</v>
      </c>
    </row>
    <row r="1933" spans="1:36" x14ac:dyDescent="0.3">
      <c r="A1933">
        <v>9797</v>
      </c>
      <c r="B1933">
        <v>1956</v>
      </c>
      <c r="C1933" t="s">
        <v>28</v>
      </c>
      <c r="D1933" t="s">
        <v>33</v>
      </c>
      <c r="E1933">
        <v>58116</v>
      </c>
      <c r="F1933">
        <v>0</v>
      </c>
      <c r="G1933">
        <v>1</v>
      </c>
      <c r="H1933" s="2" t="str">
        <f ca="1">TEXT(Table1_1[[#This Row],[Dt_Customer]],"yyyy-mm-dd")</f>
        <v>2014-04-13</v>
      </c>
      <c r="I1933">
        <v>38</v>
      </c>
      <c r="J1933">
        <v>228</v>
      </c>
      <c r="K1933">
        <v>19</v>
      </c>
      <c r="L1933">
        <v>130</v>
      </c>
      <c r="M1933">
        <v>4</v>
      </c>
      <c r="N1933">
        <v>11</v>
      </c>
      <c r="O1933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f>Table1_1[[#This Row],[MntWines]]+Table1_1[[#This Row],[MntFruits]]+Table1_1[[#This Row],[MntMeatProducts]]+Table1_1[[#This Row],[MntFishProducts]]+Table1_1[[#This Row],[MntSweetProducts]]+Table1_1[[#This Row],[MntGoldProds]]</f>
        <v>443</v>
      </c>
      <c r="AC1933">
        <f>Table1_1[[#This Row],[NumWebPurchases]]+Table1_1[[#This Row],[NumCatalogPurchases]]+Table1_1[[#This Row],[NumStorePurchases]]</f>
        <v>14</v>
      </c>
      <c r="AD1933">
        <f>ROUND(IF(Table1_1[[#This Row],[Total_Purchases]]=0,0,(Table1_1[[#This Row],[Total_Spend]]*(Table1_1[[#This Row],[NumWebPurchases]]/Table1_1[[#This Row],[Total_Purchases]]))),2)</f>
        <v>94.93</v>
      </c>
      <c r="AE1933">
        <f>ROUND(IF(Table1_1[[#This Row],[Total_Purchases]]=0,0,(Table1_1[[#This Row],[Total_Spend]]*(Table1_1[[#This Row],[NumStorePurchases]]/Table1_1[[#This Row],[Total_Purchases]]))),2)</f>
        <v>253.14</v>
      </c>
      <c r="AF1933">
        <f>ROUND(IF(Table1_1[[#This Row],[Total_Purchases]]=0,0,(Table1_1[[#This Row],[Total_Spend]]*(Table1_1[[#This Row],[NumCatalogPurchases]]/Table1_1[[#This Row],[Total_Purchases]]))),2)</f>
        <v>94.93</v>
      </c>
      <c r="AG19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3" s="6">
        <f ca="1">YEAR(TODAY())-B1933</f>
        <v>70</v>
      </c>
      <c r="AI19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33" t="s">
        <v>30</v>
      </c>
    </row>
    <row r="1934" spans="1:36" x14ac:dyDescent="0.3">
      <c r="A1934">
        <v>9799</v>
      </c>
      <c r="B1934">
        <v>1968</v>
      </c>
      <c r="C1934" t="s">
        <v>37</v>
      </c>
      <c r="D1934" t="s">
        <v>29</v>
      </c>
      <c r="E1934">
        <v>83664</v>
      </c>
      <c r="F1934">
        <v>1</v>
      </c>
      <c r="G1934">
        <v>1</v>
      </c>
      <c r="H1934" s="2" t="str">
        <f ca="1">TEXT(Table1_1[[#This Row],[Dt_Customer]],"yyyy-mm-dd")</f>
        <v>2013-05-08</v>
      </c>
      <c r="I1934">
        <v>57</v>
      </c>
      <c r="J1934">
        <v>866</v>
      </c>
      <c r="K1934">
        <v>21</v>
      </c>
      <c r="L1934">
        <v>151</v>
      </c>
      <c r="M1934">
        <v>28</v>
      </c>
      <c r="N1934">
        <v>21</v>
      </c>
      <c r="O1934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f>Table1_1[[#This Row],[MntWines]]+Table1_1[[#This Row],[MntFruits]]+Table1_1[[#This Row],[MntMeatProducts]]+Table1_1[[#This Row],[MntFishProducts]]+Table1_1[[#This Row],[MntSweetProducts]]+Table1_1[[#This Row],[MntGoldProds]]</f>
        <v>1173</v>
      </c>
      <c r="AC1934">
        <f>Table1_1[[#This Row],[NumWebPurchases]]+Table1_1[[#This Row],[NumCatalogPurchases]]+Table1_1[[#This Row],[NumStorePurchases]]</f>
        <v>16</v>
      </c>
      <c r="AD1934">
        <f>ROUND(IF(Table1_1[[#This Row],[Total_Purchases]]=0,0,(Table1_1[[#This Row],[Total_Spend]]*(Table1_1[[#This Row],[NumWebPurchases]]/Table1_1[[#This Row],[Total_Purchases]]))),2)</f>
        <v>146.63</v>
      </c>
      <c r="AE1934">
        <f>ROUND(IF(Table1_1[[#This Row],[Total_Purchases]]=0,0,(Table1_1[[#This Row],[Total_Spend]]*(Table1_1[[#This Row],[NumStorePurchases]]/Table1_1[[#This Row],[Total_Purchases]]))),2)</f>
        <v>879.75</v>
      </c>
      <c r="AF1934">
        <f>ROUND(IF(Table1_1[[#This Row],[Total_Purchases]]=0,0,(Table1_1[[#This Row],[Total_Spend]]*(Table1_1[[#This Row],[NumCatalogPurchases]]/Table1_1[[#This Row],[Total_Purchases]]))),2)</f>
        <v>146.63</v>
      </c>
      <c r="AG19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4" s="6">
        <f ca="1">YEAR(TODAY())-B1934</f>
        <v>58</v>
      </c>
      <c r="AI19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34" t="s">
        <v>30</v>
      </c>
    </row>
    <row r="1935" spans="1:36" x14ac:dyDescent="0.3">
      <c r="A1935">
        <v>9805</v>
      </c>
      <c r="B1935">
        <v>1953</v>
      </c>
      <c r="C1935" t="s">
        <v>41</v>
      </c>
      <c r="D1935" t="s">
        <v>35</v>
      </c>
      <c r="E1935">
        <v>56129</v>
      </c>
      <c r="F1935">
        <v>0</v>
      </c>
      <c r="G1935">
        <v>1</v>
      </c>
      <c r="H1935" s="2" t="str">
        <f ca="1">TEXT(Table1_1[[#This Row],[Dt_Customer]],"yyyy-mm-dd")</f>
        <v>2013-06-20</v>
      </c>
      <c r="I1935">
        <v>65</v>
      </c>
      <c r="J1935">
        <v>320</v>
      </c>
      <c r="K1935">
        <v>48</v>
      </c>
      <c r="L1935">
        <v>133</v>
      </c>
      <c r="M1935">
        <v>39</v>
      </c>
      <c r="N1935">
        <v>72</v>
      </c>
      <c r="O1935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f>Table1_1[[#This Row],[MntWines]]+Table1_1[[#This Row],[MntFruits]]+Table1_1[[#This Row],[MntMeatProducts]]+Table1_1[[#This Row],[MntFishProducts]]+Table1_1[[#This Row],[MntSweetProducts]]+Table1_1[[#This Row],[MntGoldProds]]</f>
        <v>660</v>
      </c>
      <c r="AC1935">
        <f>Table1_1[[#This Row],[NumWebPurchases]]+Table1_1[[#This Row],[NumCatalogPurchases]]+Table1_1[[#This Row],[NumStorePurchases]]</f>
        <v>18</v>
      </c>
      <c r="AD1935">
        <f>ROUND(IF(Table1_1[[#This Row],[Total_Purchases]]=0,0,(Table1_1[[#This Row],[Total_Spend]]*(Table1_1[[#This Row],[NumWebPurchases]]/Table1_1[[#This Row],[Total_Purchases]]))),2)</f>
        <v>220</v>
      </c>
      <c r="AE1935">
        <f>ROUND(IF(Table1_1[[#This Row],[Total_Purchases]]=0,0,(Table1_1[[#This Row],[Total_Spend]]*(Table1_1[[#This Row],[NumStorePurchases]]/Table1_1[[#This Row],[Total_Purchases]]))),2)</f>
        <v>366.67</v>
      </c>
      <c r="AF1935">
        <f>ROUND(IF(Table1_1[[#This Row],[Total_Purchases]]=0,0,(Table1_1[[#This Row],[Total_Spend]]*(Table1_1[[#This Row],[NumCatalogPurchases]]/Table1_1[[#This Row],[Total_Purchases]]))),2)</f>
        <v>73.33</v>
      </c>
      <c r="AG19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5" s="6">
        <f ca="1">YEAR(TODAY())-B1935</f>
        <v>73</v>
      </c>
      <c r="AI19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35" t="s">
        <v>32</v>
      </c>
    </row>
    <row r="1936" spans="1:36" x14ac:dyDescent="0.3">
      <c r="A1936">
        <v>9817</v>
      </c>
      <c r="B1936">
        <v>1970</v>
      </c>
      <c r="C1936" t="s">
        <v>41</v>
      </c>
      <c r="D1936" t="s">
        <v>31</v>
      </c>
      <c r="E1936">
        <v>44802</v>
      </c>
      <c r="F1936">
        <v>0</v>
      </c>
      <c r="G1936">
        <v>0</v>
      </c>
      <c r="H1936" s="2" t="str">
        <f ca="1">TEXT(Table1_1[[#This Row],[Dt_Customer]],"yyyy-mm-dd")</f>
        <v>2012-08-21</v>
      </c>
      <c r="I1936">
        <v>71</v>
      </c>
      <c r="J1936">
        <v>853</v>
      </c>
      <c r="K1936">
        <v>10</v>
      </c>
      <c r="L1936">
        <v>143</v>
      </c>
      <c r="M1936">
        <v>13</v>
      </c>
      <c r="N1936">
        <v>10</v>
      </c>
      <c r="O1936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f>Table1_1[[#This Row],[MntWines]]+Table1_1[[#This Row],[MntFruits]]+Table1_1[[#This Row],[MntMeatProducts]]+Table1_1[[#This Row],[MntFishProducts]]+Table1_1[[#This Row],[MntSweetProducts]]+Table1_1[[#This Row],[MntGoldProds]]</f>
        <v>1049</v>
      </c>
      <c r="AC1936">
        <f>Table1_1[[#This Row],[NumWebPurchases]]+Table1_1[[#This Row],[NumCatalogPurchases]]+Table1_1[[#This Row],[NumStorePurchases]]</f>
        <v>25</v>
      </c>
      <c r="AD1936">
        <f>ROUND(IF(Table1_1[[#This Row],[Total_Purchases]]=0,0,(Table1_1[[#This Row],[Total_Spend]]*(Table1_1[[#This Row],[NumWebPurchases]]/Table1_1[[#This Row],[Total_Purchases]]))),2)</f>
        <v>377.64</v>
      </c>
      <c r="AE1936">
        <f>ROUND(IF(Table1_1[[#This Row],[Total_Purchases]]=0,0,(Table1_1[[#This Row],[Total_Spend]]*(Table1_1[[#This Row],[NumStorePurchases]]/Table1_1[[#This Row],[Total_Purchases]]))),2)</f>
        <v>503.52</v>
      </c>
      <c r="AF1936">
        <f>ROUND(IF(Table1_1[[#This Row],[Total_Purchases]]=0,0,(Table1_1[[#This Row],[Total_Spend]]*(Table1_1[[#This Row],[NumCatalogPurchases]]/Table1_1[[#This Row],[Total_Purchases]]))),2)</f>
        <v>167.84</v>
      </c>
      <c r="AG19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36" s="6">
        <f ca="1">YEAR(TODAY())-B1936</f>
        <v>56</v>
      </c>
      <c r="AI19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36" t="s">
        <v>40</v>
      </c>
    </row>
    <row r="1937" spans="1:36" x14ac:dyDescent="0.3">
      <c r="A1937">
        <v>9826</v>
      </c>
      <c r="B1937">
        <v>1972</v>
      </c>
      <c r="C1937" t="s">
        <v>37</v>
      </c>
      <c r="D1937" t="s">
        <v>31</v>
      </c>
      <c r="E1937">
        <v>86857</v>
      </c>
      <c r="F1937">
        <v>0</v>
      </c>
      <c r="G1937">
        <v>0</v>
      </c>
      <c r="H1937" s="2" t="str">
        <f ca="1">TEXT(Table1_1[[#This Row],[Dt_Customer]],"yyyy-mm-dd")</f>
        <v>2012-09-12</v>
      </c>
      <c r="I1937">
        <v>96</v>
      </c>
      <c r="J1937">
        <v>899</v>
      </c>
      <c r="K1937">
        <v>102</v>
      </c>
      <c r="L1937">
        <v>838</v>
      </c>
      <c r="M1937">
        <v>133</v>
      </c>
      <c r="N1937">
        <v>102</v>
      </c>
      <c r="O1937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f>Table1_1[[#This Row],[MntWines]]+Table1_1[[#This Row],[MntFruits]]+Table1_1[[#This Row],[MntMeatProducts]]+Table1_1[[#This Row],[MntFishProducts]]+Table1_1[[#This Row],[MntSweetProducts]]+Table1_1[[#This Row],[MntGoldProds]]</f>
        <v>2114</v>
      </c>
      <c r="AC1937">
        <f>Table1_1[[#This Row],[NumWebPurchases]]+Table1_1[[#This Row],[NumCatalogPurchases]]+Table1_1[[#This Row],[NumStorePurchases]]</f>
        <v>21</v>
      </c>
      <c r="AD1937">
        <f>ROUND(IF(Table1_1[[#This Row],[Total_Purchases]]=0,0,(Table1_1[[#This Row],[Total_Spend]]*(Table1_1[[#This Row],[NumWebPurchases]]/Table1_1[[#This Row],[Total_Purchases]]))),2)</f>
        <v>503.33</v>
      </c>
      <c r="AE1937">
        <f>ROUND(IF(Table1_1[[#This Row],[Total_Purchases]]=0,0,(Table1_1[[#This Row],[Total_Spend]]*(Table1_1[[#This Row],[NumStorePurchases]]/Table1_1[[#This Row],[Total_Purchases]]))),2)</f>
        <v>1006.67</v>
      </c>
      <c r="AF1937">
        <f>ROUND(IF(Table1_1[[#This Row],[Total_Purchases]]=0,0,(Table1_1[[#This Row],[Total_Spend]]*(Table1_1[[#This Row],[NumCatalogPurchases]]/Table1_1[[#This Row],[Total_Purchases]]))),2)</f>
        <v>604</v>
      </c>
      <c r="AG19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7" s="6">
        <f ca="1">YEAR(TODAY())-B1937</f>
        <v>54</v>
      </c>
      <c r="AI19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37" t="s">
        <v>34</v>
      </c>
    </row>
    <row r="1938" spans="1:36" x14ac:dyDescent="0.3">
      <c r="A1938">
        <v>9829</v>
      </c>
      <c r="B1938">
        <v>1978</v>
      </c>
      <c r="C1938" t="s">
        <v>28</v>
      </c>
      <c r="D1938" t="s">
        <v>35</v>
      </c>
      <c r="E1938">
        <v>28587</v>
      </c>
      <c r="F1938">
        <v>1</v>
      </c>
      <c r="G1938">
        <v>0</v>
      </c>
      <c r="H1938" s="2" t="str">
        <f ca="1">TEXT(Table1_1[[#This Row],[Dt_Customer]],"yyyy-mm-dd")</f>
        <v>2014-02-12</v>
      </c>
      <c r="I1938">
        <v>42</v>
      </c>
      <c r="J1938">
        <v>22</v>
      </c>
      <c r="K1938">
        <v>4</v>
      </c>
      <c r="L1938">
        <v>17</v>
      </c>
      <c r="M1938">
        <v>12</v>
      </c>
      <c r="N1938">
        <v>10</v>
      </c>
      <c r="O1938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f>Table1_1[[#This Row],[MntWines]]+Table1_1[[#This Row],[MntFruits]]+Table1_1[[#This Row],[MntMeatProducts]]+Table1_1[[#This Row],[MntFishProducts]]+Table1_1[[#This Row],[MntSweetProducts]]+Table1_1[[#This Row],[MntGoldProds]]</f>
        <v>78</v>
      </c>
      <c r="AC1938">
        <f>Table1_1[[#This Row],[NumWebPurchases]]+Table1_1[[#This Row],[NumCatalogPurchases]]+Table1_1[[#This Row],[NumStorePurchases]]</f>
        <v>6</v>
      </c>
      <c r="AD1938">
        <f>ROUND(IF(Table1_1[[#This Row],[Total_Purchases]]=0,0,(Table1_1[[#This Row],[Total_Spend]]*(Table1_1[[#This Row],[NumWebPurchases]]/Table1_1[[#This Row],[Total_Purchases]]))),2)</f>
        <v>26</v>
      </c>
      <c r="AE1938">
        <f>ROUND(IF(Table1_1[[#This Row],[Total_Purchases]]=0,0,(Table1_1[[#This Row],[Total_Spend]]*(Table1_1[[#This Row],[NumStorePurchases]]/Table1_1[[#This Row],[Total_Purchases]]))),2)</f>
        <v>52</v>
      </c>
      <c r="AF1938">
        <f>ROUND(IF(Table1_1[[#This Row],[Total_Purchases]]=0,0,(Table1_1[[#This Row],[Total_Spend]]*(Table1_1[[#This Row],[NumCatalogPurchases]]/Table1_1[[#This Row],[Total_Purchases]]))),2)</f>
        <v>0</v>
      </c>
      <c r="AG193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38" s="6">
        <f ca="1">YEAR(TODAY())-B1938</f>
        <v>48</v>
      </c>
      <c r="AI19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38" t="s">
        <v>30</v>
      </c>
    </row>
    <row r="1939" spans="1:36" x14ac:dyDescent="0.3">
      <c r="A1939">
        <v>9847</v>
      </c>
      <c r="B1939">
        <v>1955</v>
      </c>
      <c r="C1939" t="s">
        <v>38</v>
      </c>
      <c r="D1939" t="s">
        <v>33</v>
      </c>
      <c r="E1939">
        <v>62972</v>
      </c>
      <c r="F1939">
        <v>0</v>
      </c>
      <c r="G1939">
        <v>1</v>
      </c>
      <c r="H1939" s="2" t="str">
        <f ca="1">TEXT(Table1_1[[#This Row],[Dt_Customer]],"yyyy-mm-dd")</f>
        <v>2012-08-03</v>
      </c>
      <c r="I1939">
        <v>39</v>
      </c>
      <c r="J1939">
        <v>313</v>
      </c>
      <c r="K1939">
        <v>15</v>
      </c>
      <c r="L1939">
        <v>47</v>
      </c>
      <c r="M1939">
        <v>20</v>
      </c>
      <c r="N1939">
        <v>0</v>
      </c>
      <c r="O1939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f>Table1_1[[#This Row],[MntWines]]+Table1_1[[#This Row],[MntFruits]]+Table1_1[[#This Row],[MntMeatProducts]]+Table1_1[[#This Row],[MntFishProducts]]+Table1_1[[#This Row],[MntSweetProducts]]+Table1_1[[#This Row],[MntGoldProds]]</f>
        <v>587</v>
      </c>
      <c r="AC1939">
        <f>Table1_1[[#This Row],[NumWebPurchases]]+Table1_1[[#This Row],[NumCatalogPurchases]]+Table1_1[[#This Row],[NumStorePurchases]]</f>
        <v>14</v>
      </c>
      <c r="AD1939">
        <f>ROUND(IF(Table1_1[[#This Row],[Total_Purchases]]=0,0,(Table1_1[[#This Row],[Total_Spend]]*(Table1_1[[#This Row],[NumWebPurchases]]/Table1_1[[#This Row],[Total_Purchases]]))),2)</f>
        <v>293.5</v>
      </c>
      <c r="AE1939">
        <f>ROUND(IF(Table1_1[[#This Row],[Total_Purchases]]=0,0,(Table1_1[[#This Row],[Total_Spend]]*(Table1_1[[#This Row],[NumStorePurchases]]/Table1_1[[#This Row],[Total_Purchases]]))),2)</f>
        <v>125.79</v>
      </c>
      <c r="AF1939">
        <f>ROUND(IF(Table1_1[[#This Row],[Total_Purchases]]=0,0,(Table1_1[[#This Row],[Total_Spend]]*(Table1_1[[#This Row],[NumCatalogPurchases]]/Table1_1[[#This Row],[Total_Purchases]]))),2)</f>
        <v>167.71</v>
      </c>
      <c r="AG193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39" s="6">
        <f ca="1">YEAR(TODAY())-B1939</f>
        <v>71</v>
      </c>
      <c r="AI19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39" t="s">
        <v>30</v>
      </c>
    </row>
    <row r="1940" spans="1:36" x14ac:dyDescent="0.3">
      <c r="A1940">
        <v>9850</v>
      </c>
      <c r="B1940">
        <v>1972</v>
      </c>
      <c r="C1940" t="s">
        <v>38</v>
      </c>
      <c r="D1940" t="s">
        <v>33</v>
      </c>
      <c r="E1940">
        <v>24884</v>
      </c>
      <c r="F1940">
        <v>1</v>
      </c>
      <c r="G1940">
        <v>0</v>
      </c>
      <c r="H1940" s="2" t="str">
        <f ca="1">TEXT(Table1_1[[#This Row],[Dt_Customer]],"yyyy-mm-dd")</f>
        <v>2012-11-29</v>
      </c>
      <c r="I1940">
        <v>32</v>
      </c>
      <c r="J1940">
        <v>3</v>
      </c>
      <c r="K1940">
        <v>6</v>
      </c>
      <c r="L1940">
        <v>7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f>Table1_1[[#This Row],[MntWines]]+Table1_1[[#This Row],[MntFruits]]+Table1_1[[#This Row],[MntMeatProducts]]+Table1_1[[#This Row],[MntFishProducts]]+Table1_1[[#This Row],[MntSweetProducts]]+Table1_1[[#This Row],[MntGoldProds]]</f>
        <v>19</v>
      </c>
      <c r="AC1940">
        <f>Table1_1[[#This Row],[NumWebPurchases]]+Table1_1[[#This Row],[NumCatalogPurchases]]+Table1_1[[#This Row],[NumStorePurchases]]</f>
        <v>3</v>
      </c>
      <c r="AD1940">
        <f>ROUND(IF(Table1_1[[#This Row],[Total_Purchases]]=0,0,(Table1_1[[#This Row],[Total_Spend]]*(Table1_1[[#This Row],[NumWebPurchases]]/Table1_1[[#This Row],[Total_Purchases]]))),2)</f>
        <v>0</v>
      </c>
      <c r="AE1940">
        <f>ROUND(IF(Table1_1[[#This Row],[Total_Purchases]]=0,0,(Table1_1[[#This Row],[Total_Spend]]*(Table1_1[[#This Row],[NumStorePurchases]]/Table1_1[[#This Row],[Total_Purchases]]))),2)</f>
        <v>19</v>
      </c>
      <c r="AF1940">
        <f>ROUND(IF(Table1_1[[#This Row],[Total_Purchases]]=0,0,(Table1_1[[#This Row],[Total_Spend]]*(Table1_1[[#This Row],[NumCatalogPurchases]]/Table1_1[[#This Row],[Total_Purchases]]))),2)</f>
        <v>0</v>
      </c>
      <c r="AG19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0" s="6">
        <f ca="1">YEAR(TODAY())-B1940</f>
        <v>54</v>
      </c>
      <c r="AI19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40" t="s">
        <v>30</v>
      </c>
    </row>
    <row r="1941" spans="1:36" x14ac:dyDescent="0.3">
      <c r="A1941">
        <v>9855</v>
      </c>
      <c r="B1941">
        <v>1952</v>
      </c>
      <c r="C1941" t="s">
        <v>37</v>
      </c>
      <c r="D1941" t="s">
        <v>31</v>
      </c>
      <c r="E1941">
        <v>62000</v>
      </c>
      <c r="F1941">
        <v>0</v>
      </c>
      <c r="G1941">
        <v>1</v>
      </c>
      <c r="H1941" s="2" t="str">
        <f ca="1">TEXT(Table1_1[[#This Row],[Dt_Customer]],"yyyy-mm-dd")</f>
        <v>2013-08-25</v>
      </c>
      <c r="I1941">
        <v>25</v>
      </c>
      <c r="J1941">
        <v>899</v>
      </c>
      <c r="K1941">
        <v>0</v>
      </c>
      <c r="L1941">
        <v>101</v>
      </c>
      <c r="M1941">
        <v>0</v>
      </c>
      <c r="N1941">
        <v>0</v>
      </c>
      <c r="O1941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f>Table1_1[[#This Row],[MntWines]]+Table1_1[[#This Row],[MntFruits]]+Table1_1[[#This Row],[MntMeatProducts]]+Table1_1[[#This Row],[MntFishProducts]]+Table1_1[[#This Row],[MntSweetProducts]]+Table1_1[[#This Row],[MntGoldProds]]</f>
        <v>1020</v>
      </c>
      <c r="AC1941">
        <f>Table1_1[[#This Row],[NumWebPurchases]]+Table1_1[[#This Row],[NumCatalogPurchases]]+Table1_1[[#This Row],[NumStorePurchases]]</f>
        <v>25</v>
      </c>
      <c r="AD1941">
        <f>ROUND(IF(Table1_1[[#This Row],[Total_Purchases]]=0,0,(Table1_1[[#This Row],[Total_Spend]]*(Table1_1[[#This Row],[NumWebPurchases]]/Table1_1[[#This Row],[Total_Purchases]]))),2)</f>
        <v>244.8</v>
      </c>
      <c r="AE1941">
        <f>ROUND(IF(Table1_1[[#This Row],[Total_Purchases]]=0,0,(Table1_1[[#This Row],[Total_Spend]]*(Table1_1[[#This Row],[NumStorePurchases]]/Table1_1[[#This Row],[Total_Purchases]]))),2)</f>
        <v>530.4</v>
      </c>
      <c r="AF1941">
        <f>ROUND(IF(Table1_1[[#This Row],[Total_Purchases]]=0,0,(Table1_1[[#This Row],[Total_Spend]]*(Table1_1[[#This Row],[NumCatalogPurchases]]/Table1_1[[#This Row],[Total_Purchases]]))),2)</f>
        <v>244.8</v>
      </c>
      <c r="AG19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41" s="6">
        <f ca="1">YEAR(TODAY())-B1941</f>
        <v>74</v>
      </c>
      <c r="AI19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41" t="s">
        <v>30</v>
      </c>
    </row>
    <row r="1942" spans="1:36" x14ac:dyDescent="0.3">
      <c r="A1942">
        <v>9860</v>
      </c>
      <c r="B1942">
        <v>1959</v>
      </c>
      <c r="C1942" t="s">
        <v>28</v>
      </c>
      <c r="D1942" t="s">
        <v>35</v>
      </c>
      <c r="E1942">
        <v>44911</v>
      </c>
      <c r="F1942">
        <v>0</v>
      </c>
      <c r="G1942">
        <v>1</v>
      </c>
      <c r="H1942" s="2" t="str">
        <f ca="1">TEXT(Table1_1[[#This Row],[Dt_Customer]],"yyyy-mm-dd")</f>
        <v>2013-03-15</v>
      </c>
      <c r="I1942">
        <v>11</v>
      </c>
      <c r="J1942">
        <v>159</v>
      </c>
      <c r="K1942">
        <v>0</v>
      </c>
      <c r="L1942">
        <v>22</v>
      </c>
      <c r="M1942">
        <v>2</v>
      </c>
      <c r="N1942">
        <v>1</v>
      </c>
      <c r="O194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f>Table1_1[[#This Row],[MntWines]]+Table1_1[[#This Row],[MntFruits]]+Table1_1[[#This Row],[MntMeatProducts]]+Table1_1[[#This Row],[MntFishProducts]]+Table1_1[[#This Row],[MntSweetProducts]]+Table1_1[[#This Row],[MntGoldProds]]</f>
        <v>215</v>
      </c>
      <c r="AC1942">
        <f>Table1_1[[#This Row],[NumWebPurchases]]+Table1_1[[#This Row],[NumCatalogPurchases]]+Table1_1[[#This Row],[NumStorePurchases]]</f>
        <v>9</v>
      </c>
      <c r="AD1942">
        <f>ROUND(IF(Table1_1[[#This Row],[Total_Purchases]]=0,0,(Table1_1[[#This Row],[Total_Spend]]*(Table1_1[[#This Row],[NumWebPurchases]]/Table1_1[[#This Row],[Total_Purchases]]))),2)</f>
        <v>95.56</v>
      </c>
      <c r="AE1942">
        <f>ROUND(IF(Table1_1[[#This Row],[Total_Purchases]]=0,0,(Table1_1[[#This Row],[Total_Spend]]*(Table1_1[[#This Row],[NumStorePurchases]]/Table1_1[[#This Row],[Total_Purchases]]))),2)</f>
        <v>95.56</v>
      </c>
      <c r="AF1942">
        <f>ROUND(IF(Table1_1[[#This Row],[Total_Purchases]]=0,0,(Table1_1[[#This Row],[Total_Spend]]*(Table1_1[[#This Row],[NumCatalogPurchases]]/Table1_1[[#This Row],[Total_Purchases]]))),2)</f>
        <v>23.89</v>
      </c>
      <c r="AG194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2" s="6">
        <f ca="1">YEAR(TODAY())-B1942</f>
        <v>67</v>
      </c>
      <c r="AI19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42" t="s">
        <v>30</v>
      </c>
    </row>
    <row r="1943" spans="1:36" x14ac:dyDescent="0.3">
      <c r="A1943">
        <v>9862</v>
      </c>
      <c r="B1943">
        <v>1969</v>
      </c>
      <c r="C1943" t="s">
        <v>28</v>
      </c>
      <c r="D1943" t="s">
        <v>35</v>
      </c>
      <c r="E1943">
        <v>21918</v>
      </c>
      <c r="F1943">
        <v>1</v>
      </c>
      <c r="G1943">
        <v>0</v>
      </c>
      <c r="H1943" s="2" t="str">
        <f ca="1">TEXT(Table1_1[[#This Row],[Dt_Customer]],"yyyy-mm-dd")</f>
        <v>2013-11-14</v>
      </c>
      <c r="I1943">
        <v>37</v>
      </c>
      <c r="J1943">
        <v>1</v>
      </c>
      <c r="K1943">
        <v>6</v>
      </c>
      <c r="L1943">
        <v>7</v>
      </c>
      <c r="M1943">
        <v>11</v>
      </c>
      <c r="N1943">
        <v>5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f>Table1_1[[#This Row],[MntWines]]+Table1_1[[#This Row],[MntFruits]]+Table1_1[[#This Row],[MntMeatProducts]]+Table1_1[[#This Row],[MntFishProducts]]+Table1_1[[#This Row],[MntSweetProducts]]+Table1_1[[#This Row],[MntGoldProds]]</f>
        <v>33</v>
      </c>
      <c r="AC1943">
        <f>Table1_1[[#This Row],[NumWebPurchases]]+Table1_1[[#This Row],[NumCatalogPurchases]]+Table1_1[[#This Row],[NumStorePurchases]]</f>
        <v>5</v>
      </c>
      <c r="AD1943">
        <f>ROUND(IF(Table1_1[[#This Row],[Total_Purchases]]=0,0,(Table1_1[[#This Row],[Total_Spend]]*(Table1_1[[#This Row],[NumWebPurchases]]/Table1_1[[#This Row],[Total_Purchases]]))),2)</f>
        <v>13.2</v>
      </c>
      <c r="AE1943">
        <f>ROUND(IF(Table1_1[[#This Row],[Total_Purchases]]=0,0,(Table1_1[[#This Row],[Total_Spend]]*(Table1_1[[#This Row],[NumStorePurchases]]/Table1_1[[#This Row],[Total_Purchases]]))),2)</f>
        <v>19.8</v>
      </c>
      <c r="AF1943">
        <f>ROUND(IF(Table1_1[[#This Row],[Total_Purchases]]=0,0,(Table1_1[[#This Row],[Total_Spend]]*(Table1_1[[#This Row],[NumCatalogPurchases]]/Table1_1[[#This Row],[Total_Purchases]]))),2)</f>
        <v>0</v>
      </c>
      <c r="AG19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3" s="6">
        <f ca="1">YEAR(TODAY())-B1943</f>
        <v>57</v>
      </c>
      <c r="AI19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43" t="s">
        <v>32</v>
      </c>
    </row>
    <row r="1944" spans="1:36" x14ac:dyDescent="0.3">
      <c r="A1944">
        <v>9888</v>
      </c>
      <c r="B1944">
        <v>1969</v>
      </c>
      <c r="C1944" t="s">
        <v>28</v>
      </c>
      <c r="D1944" t="s">
        <v>35</v>
      </c>
      <c r="E1944">
        <v>68695</v>
      </c>
      <c r="F1944">
        <v>0</v>
      </c>
      <c r="G1944">
        <v>0</v>
      </c>
      <c r="H1944" s="2" t="str">
        <f ca="1">TEXT(Table1_1[[#This Row],[Dt_Customer]],"yyyy-mm-dd")</f>
        <v>2014-06-25</v>
      </c>
      <c r="I1944">
        <v>3</v>
      </c>
      <c r="J1944">
        <v>458</v>
      </c>
      <c r="K1944">
        <v>81</v>
      </c>
      <c r="L1944">
        <v>356</v>
      </c>
      <c r="M1944">
        <v>106</v>
      </c>
      <c r="N1944">
        <v>50</v>
      </c>
      <c r="O1944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f>Table1_1[[#This Row],[MntWines]]+Table1_1[[#This Row],[MntFruits]]+Table1_1[[#This Row],[MntMeatProducts]]+Table1_1[[#This Row],[MntFishProducts]]+Table1_1[[#This Row],[MntSweetProducts]]+Table1_1[[#This Row],[MntGoldProds]]</f>
        <v>1091</v>
      </c>
      <c r="AC1944">
        <f>Table1_1[[#This Row],[NumWebPurchases]]+Table1_1[[#This Row],[NumCatalogPurchases]]+Table1_1[[#This Row],[NumStorePurchases]]</f>
        <v>15</v>
      </c>
      <c r="AD1944">
        <f>ROUND(IF(Table1_1[[#This Row],[Total_Purchases]]=0,0,(Table1_1[[#This Row],[Total_Spend]]*(Table1_1[[#This Row],[NumWebPurchases]]/Table1_1[[#This Row],[Total_Purchases]]))),2)</f>
        <v>290.93</v>
      </c>
      <c r="AE1944">
        <f>ROUND(IF(Table1_1[[#This Row],[Total_Purchases]]=0,0,(Table1_1[[#This Row],[Total_Spend]]*(Table1_1[[#This Row],[NumStorePurchases]]/Table1_1[[#This Row],[Total_Purchases]]))),2)</f>
        <v>509.13</v>
      </c>
      <c r="AF1944">
        <f>ROUND(IF(Table1_1[[#This Row],[Total_Purchases]]=0,0,(Table1_1[[#This Row],[Total_Spend]]*(Table1_1[[#This Row],[NumCatalogPurchases]]/Table1_1[[#This Row],[Total_Purchases]]))),2)</f>
        <v>290.93</v>
      </c>
      <c r="AG19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44" s="6">
        <f ca="1">YEAR(TODAY())-B1944</f>
        <v>57</v>
      </c>
      <c r="AI19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44" t="s">
        <v>30</v>
      </c>
    </row>
    <row r="1945" spans="1:36" x14ac:dyDescent="0.3">
      <c r="A1945">
        <v>9904</v>
      </c>
      <c r="B1945">
        <v>1956</v>
      </c>
      <c r="C1945" t="s">
        <v>28</v>
      </c>
      <c r="D1945" t="s">
        <v>33</v>
      </c>
      <c r="E1945">
        <v>71391</v>
      </c>
      <c r="F1945">
        <v>0</v>
      </c>
      <c r="G1945">
        <v>1</v>
      </c>
      <c r="H1945" s="2" t="str">
        <f ca="1">TEXT(Table1_1[[#This Row],[Dt_Customer]],"yyyy-mm-dd")</f>
        <v>2013-03-29</v>
      </c>
      <c r="I1945">
        <v>50</v>
      </c>
      <c r="J1945">
        <v>336</v>
      </c>
      <c r="K1945">
        <v>123</v>
      </c>
      <c r="L1945">
        <v>274</v>
      </c>
      <c r="M1945">
        <v>46</v>
      </c>
      <c r="N1945">
        <v>123</v>
      </c>
      <c r="O1945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f>Table1_1[[#This Row],[MntWines]]+Table1_1[[#This Row],[MntFruits]]+Table1_1[[#This Row],[MntMeatProducts]]+Table1_1[[#This Row],[MntFishProducts]]+Table1_1[[#This Row],[MntSweetProducts]]+Table1_1[[#This Row],[MntGoldProds]]</f>
        <v>1043</v>
      </c>
      <c r="AC1945">
        <f>Table1_1[[#This Row],[NumWebPurchases]]+Table1_1[[#This Row],[NumCatalogPurchases]]+Table1_1[[#This Row],[NumStorePurchases]]</f>
        <v>23</v>
      </c>
      <c r="AD1945">
        <f>ROUND(IF(Table1_1[[#This Row],[Total_Purchases]]=0,0,(Table1_1[[#This Row],[Total_Spend]]*(Table1_1[[#This Row],[NumWebPurchases]]/Table1_1[[#This Row],[Total_Purchases]]))),2)</f>
        <v>272.08999999999997</v>
      </c>
      <c r="AE1945">
        <f>ROUND(IF(Table1_1[[#This Row],[Total_Purchases]]=0,0,(Table1_1[[#This Row],[Total_Spend]]*(Table1_1[[#This Row],[NumStorePurchases]]/Table1_1[[#This Row],[Total_Purchases]]))),2)</f>
        <v>544.16999999999996</v>
      </c>
      <c r="AF1945">
        <f>ROUND(IF(Table1_1[[#This Row],[Total_Purchases]]=0,0,(Table1_1[[#This Row],[Total_Spend]]*(Table1_1[[#This Row],[NumCatalogPurchases]]/Table1_1[[#This Row],[Total_Purchases]]))),2)</f>
        <v>226.74</v>
      </c>
      <c r="AG19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45" s="6">
        <f ca="1">YEAR(TODAY())-B1945</f>
        <v>70</v>
      </c>
      <c r="AI19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45" t="s">
        <v>32</v>
      </c>
    </row>
    <row r="1946" spans="1:36" x14ac:dyDescent="0.3">
      <c r="A1946">
        <v>9905</v>
      </c>
      <c r="B1946">
        <v>1952</v>
      </c>
      <c r="C1946" t="s">
        <v>28</v>
      </c>
      <c r="D1946" t="s">
        <v>35</v>
      </c>
      <c r="E1946">
        <v>34074</v>
      </c>
      <c r="F1946">
        <v>1</v>
      </c>
      <c r="G1946">
        <v>1</v>
      </c>
      <c r="H1946" s="2" t="str">
        <f ca="1">TEXT(Table1_1[[#This Row],[Dt_Customer]],"yyyy-mm-dd")</f>
        <v>2013-07-13</v>
      </c>
      <c r="I1946">
        <v>69</v>
      </c>
      <c r="J1946">
        <v>135</v>
      </c>
      <c r="K1946">
        <v>1</v>
      </c>
      <c r="L1946">
        <v>41</v>
      </c>
      <c r="M1946">
        <v>10</v>
      </c>
      <c r="N1946">
        <v>1</v>
      </c>
      <c r="O1946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f>Table1_1[[#This Row],[MntWines]]+Table1_1[[#This Row],[MntFruits]]+Table1_1[[#This Row],[MntMeatProducts]]+Table1_1[[#This Row],[MntFishProducts]]+Table1_1[[#This Row],[MntSweetProducts]]+Table1_1[[#This Row],[MntGoldProds]]</f>
        <v>255</v>
      </c>
      <c r="AC1946">
        <f>Table1_1[[#This Row],[NumWebPurchases]]+Table1_1[[#This Row],[NumCatalogPurchases]]+Table1_1[[#This Row],[NumStorePurchases]]</f>
        <v>9</v>
      </c>
      <c r="AD1946">
        <f>ROUND(IF(Table1_1[[#This Row],[Total_Purchases]]=0,0,(Table1_1[[#This Row],[Total_Spend]]*(Table1_1[[#This Row],[NumWebPurchases]]/Table1_1[[#This Row],[Total_Purchases]]))),2)</f>
        <v>85</v>
      </c>
      <c r="AE1946">
        <f>ROUND(IF(Table1_1[[#This Row],[Total_Purchases]]=0,0,(Table1_1[[#This Row],[Total_Spend]]*(Table1_1[[#This Row],[NumStorePurchases]]/Table1_1[[#This Row],[Total_Purchases]]))),2)</f>
        <v>85</v>
      </c>
      <c r="AF1946">
        <f>ROUND(IF(Table1_1[[#This Row],[Total_Purchases]]=0,0,(Table1_1[[#This Row],[Total_Spend]]*(Table1_1[[#This Row],[NumCatalogPurchases]]/Table1_1[[#This Row],[Total_Purchases]]))),2)</f>
        <v>85</v>
      </c>
      <c r="AG19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6" s="6">
        <f ca="1">YEAR(TODAY())-B1946</f>
        <v>74</v>
      </c>
      <c r="AI19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46" t="s">
        <v>30</v>
      </c>
    </row>
    <row r="1947" spans="1:36" x14ac:dyDescent="0.3">
      <c r="A1947">
        <v>9907</v>
      </c>
      <c r="B1947">
        <v>1969</v>
      </c>
      <c r="C1947" t="s">
        <v>41</v>
      </c>
      <c r="D1947" t="s">
        <v>35</v>
      </c>
      <c r="E1947">
        <v>66476</v>
      </c>
      <c r="F1947">
        <v>0</v>
      </c>
      <c r="G1947">
        <v>1</v>
      </c>
      <c r="H1947" s="2" t="str">
        <f ca="1">TEXT(Table1_1[[#This Row],[Dt_Customer]],"yyyy-mm-dd")</f>
        <v>2013-12-04</v>
      </c>
      <c r="I1947">
        <v>80</v>
      </c>
      <c r="J1947">
        <v>742</v>
      </c>
      <c r="K1947">
        <v>28</v>
      </c>
      <c r="L1947">
        <v>152</v>
      </c>
      <c r="M1947">
        <v>25</v>
      </c>
      <c r="N1947">
        <v>9</v>
      </c>
      <c r="O1947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f>Table1_1[[#This Row],[MntWines]]+Table1_1[[#This Row],[MntFruits]]+Table1_1[[#This Row],[MntMeatProducts]]+Table1_1[[#This Row],[MntFishProducts]]+Table1_1[[#This Row],[MntSweetProducts]]+Table1_1[[#This Row],[MntGoldProds]]</f>
        <v>1013</v>
      </c>
      <c r="AC1947">
        <f>Table1_1[[#This Row],[NumWebPurchases]]+Table1_1[[#This Row],[NumCatalogPurchases]]+Table1_1[[#This Row],[NumStorePurchases]]</f>
        <v>24</v>
      </c>
      <c r="AD1947">
        <f>ROUND(IF(Table1_1[[#This Row],[Total_Purchases]]=0,0,(Table1_1[[#This Row],[Total_Spend]]*(Table1_1[[#This Row],[NumWebPurchases]]/Table1_1[[#This Row],[Total_Purchases]]))),2)</f>
        <v>253.25</v>
      </c>
      <c r="AE1947">
        <f>ROUND(IF(Table1_1[[#This Row],[Total_Purchases]]=0,0,(Table1_1[[#This Row],[Total_Spend]]*(Table1_1[[#This Row],[NumStorePurchases]]/Table1_1[[#This Row],[Total_Purchases]]))),2)</f>
        <v>422.08</v>
      </c>
      <c r="AF1947">
        <f>ROUND(IF(Table1_1[[#This Row],[Total_Purchases]]=0,0,(Table1_1[[#This Row],[Total_Spend]]*(Table1_1[[#This Row],[NumCatalogPurchases]]/Table1_1[[#This Row],[Total_Purchases]]))),2)</f>
        <v>337.67</v>
      </c>
      <c r="AG19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47" s="6">
        <f ca="1">YEAR(TODAY())-B1947</f>
        <v>57</v>
      </c>
      <c r="AI19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47" t="s">
        <v>39</v>
      </c>
    </row>
    <row r="1948" spans="1:36" x14ac:dyDescent="0.3">
      <c r="A1948">
        <v>9909</v>
      </c>
      <c r="B1948">
        <v>1996</v>
      </c>
      <c r="C1948" t="s">
        <v>38</v>
      </c>
      <c r="D1948" t="s">
        <v>33</v>
      </c>
      <c r="E1948">
        <v>7500</v>
      </c>
      <c r="F1948">
        <v>0</v>
      </c>
      <c r="G1948">
        <v>0</v>
      </c>
      <c r="H1948" s="2" t="str">
        <f ca="1">TEXT(Table1_1[[#This Row],[Dt_Customer]],"yyyy-mm-dd")</f>
        <v>2012-11-09</v>
      </c>
      <c r="I1948">
        <v>24</v>
      </c>
      <c r="J1948">
        <v>3</v>
      </c>
      <c r="K1948">
        <v>18</v>
      </c>
      <c r="L1948">
        <v>14</v>
      </c>
      <c r="M1948">
        <v>15</v>
      </c>
      <c r="N1948">
        <v>22</v>
      </c>
      <c r="O1948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f>Table1_1[[#This Row],[MntWines]]+Table1_1[[#This Row],[MntFruits]]+Table1_1[[#This Row],[MntMeatProducts]]+Table1_1[[#This Row],[MntFishProducts]]+Table1_1[[#This Row],[MntSweetProducts]]+Table1_1[[#This Row],[MntGoldProds]]</f>
        <v>122</v>
      </c>
      <c r="AC1948">
        <f>Table1_1[[#This Row],[NumWebPurchases]]+Table1_1[[#This Row],[NumCatalogPurchases]]+Table1_1[[#This Row],[NumStorePurchases]]</f>
        <v>7</v>
      </c>
      <c r="AD1948">
        <f>ROUND(IF(Table1_1[[#This Row],[Total_Purchases]]=0,0,(Table1_1[[#This Row],[Total_Spend]]*(Table1_1[[#This Row],[NumWebPurchases]]/Table1_1[[#This Row],[Total_Purchases]]))),2)</f>
        <v>52.29</v>
      </c>
      <c r="AE1948">
        <f>ROUND(IF(Table1_1[[#This Row],[Total_Purchases]]=0,0,(Table1_1[[#This Row],[Total_Spend]]*(Table1_1[[#This Row],[NumStorePurchases]]/Table1_1[[#This Row],[Total_Purchases]]))),2)</f>
        <v>52.29</v>
      </c>
      <c r="AF1948">
        <f>ROUND(IF(Table1_1[[#This Row],[Total_Purchases]]=0,0,(Table1_1[[#This Row],[Total_Spend]]*(Table1_1[[#This Row],[NumCatalogPurchases]]/Table1_1[[#This Row],[Total_Purchases]]))),2)</f>
        <v>17.43</v>
      </c>
      <c r="AG19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8" s="6">
        <f ca="1">YEAR(TODAY())-B1948</f>
        <v>30</v>
      </c>
      <c r="AI19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48" t="s">
        <v>36</v>
      </c>
    </row>
    <row r="1949" spans="1:36" x14ac:dyDescent="0.3">
      <c r="A1949">
        <v>9916</v>
      </c>
      <c r="B1949">
        <v>1954</v>
      </c>
      <c r="C1949" t="s">
        <v>28</v>
      </c>
      <c r="D1949" t="s">
        <v>33</v>
      </c>
      <c r="E1949">
        <v>38998</v>
      </c>
      <c r="F1949">
        <v>1</v>
      </c>
      <c r="G1949">
        <v>1</v>
      </c>
      <c r="H1949" s="2" t="str">
        <f ca="1">TEXT(Table1_1[[#This Row],[Dt_Customer]],"yyyy-mm-dd")</f>
        <v>2012-11-03</v>
      </c>
      <c r="I1949">
        <v>92</v>
      </c>
      <c r="J1949">
        <v>34</v>
      </c>
      <c r="K1949">
        <v>1</v>
      </c>
      <c r="L1949">
        <v>14</v>
      </c>
      <c r="M1949">
        <v>0</v>
      </c>
      <c r="N1949">
        <v>0</v>
      </c>
      <c r="O1949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949">
        <f>Table1_1[[#This Row],[NumWebPurchases]]+Table1_1[[#This Row],[NumCatalogPurchases]]+Table1_1[[#This Row],[NumStorePurchases]]</f>
        <v>5</v>
      </c>
      <c r="AD1949">
        <f>ROUND(IF(Table1_1[[#This Row],[Total_Purchases]]=0,0,(Table1_1[[#This Row],[Total_Spend]]*(Table1_1[[#This Row],[NumWebPurchases]]/Table1_1[[#This Row],[Total_Purchases]]))),2)</f>
        <v>21.6</v>
      </c>
      <c r="AE1949">
        <f>ROUND(IF(Table1_1[[#This Row],[Total_Purchases]]=0,0,(Table1_1[[#This Row],[Total_Spend]]*(Table1_1[[#This Row],[NumStorePurchases]]/Table1_1[[#This Row],[Total_Purchases]]))),2)</f>
        <v>32.4</v>
      </c>
      <c r="AF1949">
        <f>ROUND(IF(Table1_1[[#This Row],[Total_Purchases]]=0,0,(Table1_1[[#This Row],[Total_Spend]]*(Table1_1[[#This Row],[NumCatalogPurchases]]/Table1_1[[#This Row],[Total_Purchases]]))),2)</f>
        <v>0</v>
      </c>
      <c r="AG19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49" s="6">
        <f ca="1">YEAR(TODAY())-B1949</f>
        <v>72</v>
      </c>
      <c r="AI19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49" t="s">
        <v>43</v>
      </c>
    </row>
    <row r="1950" spans="1:36" x14ac:dyDescent="0.3">
      <c r="A1950">
        <v>9923</v>
      </c>
      <c r="B1950">
        <v>1972</v>
      </c>
      <c r="C1950" t="s">
        <v>41</v>
      </c>
      <c r="D1950" t="s">
        <v>31</v>
      </c>
      <c r="E1950">
        <v>46423</v>
      </c>
      <c r="F1950">
        <v>1</v>
      </c>
      <c r="G1950">
        <v>1</v>
      </c>
      <c r="H1950" s="2" t="str">
        <f ca="1">TEXT(Table1_1[[#This Row],[Dt_Customer]],"yyyy-mm-dd")</f>
        <v>2013-09-18</v>
      </c>
      <c r="I1950">
        <v>6</v>
      </c>
      <c r="J1950">
        <v>68</v>
      </c>
      <c r="K1950">
        <v>0</v>
      </c>
      <c r="L1950">
        <v>16</v>
      </c>
      <c r="M1950">
        <v>0</v>
      </c>
      <c r="N1950">
        <v>0</v>
      </c>
      <c r="O1950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1950">
        <f>Table1_1[[#This Row],[NumWebPurchases]]+Table1_1[[#This Row],[NumCatalogPurchases]]+Table1_1[[#This Row],[NumStorePurchases]]</f>
        <v>6</v>
      </c>
      <c r="AD1950">
        <f>ROUND(IF(Table1_1[[#This Row],[Total_Purchases]]=0,0,(Table1_1[[#This Row],[Total_Spend]]*(Table1_1[[#This Row],[NumWebPurchases]]/Table1_1[[#This Row],[Total_Purchases]]))),2)</f>
        <v>30.67</v>
      </c>
      <c r="AE1950">
        <f>ROUND(IF(Table1_1[[#This Row],[Total_Purchases]]=0,0,(Table1_1[[#This Row],[Total_Spend]]*(Table1_1[[#This Row],[NumStorePurchases]]/Table1_1[[#This Row],[Total_Purchases]]))),2)</f>
        <v>61.33</v>
      </c>
      <c r="AF1950">
        <f>ROUND(IF(Table1_1[[#This Row],[Total_Purchases]]=0,0,(Table1_1[[#This Row],[Total_Spend]]*(Table1_1[[#This Row],[NumCatalogPurchases]]/Table1_1[[#This Row],[Total_Purchases]]))),2)</f>
        <v>0</v>
      </c>
      <c r="AG19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50" s="6">
        <f ca="1">YEAR(TODAY())-B1950</f>
        <v>54</v>
      </c>
      <c r="AI19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50" t="s">
        <v>30</v>
      </c>
    </row>
    <row r="1951" spans="1:36" x14ac:dyDescent="0.3">
      <c r="A1951">
        <v>9925</v>
      </c>
      <c r="B1951">
        <v>1981</v>
      </c>
      <c r="C1951" t="s">
        <v>37</v>
      </c>
      <c r="D1951" t="s">
        <v>35</v>
      </c>
      <c r="E1951">
        <v>39665</v>
      </c>
      <c r="F1951">
        <v>1</v>
      </c>
      <c r="G1951">
        <v>0</v>
      </c>
      <c r="H1951" s="2" t="str">
        <f ca="1">TEXT(Table1_1[[#This Row],[Dt_Customer]],"yyyy-mm-dd")</f>
        <v>2013-05-25</v>
      </c>
      <c r="I1951">
        <v>97</v>
      </c>
      <c r="J1951">
        <v>127</v>
      </c>
      <c r="K1951">
        <v>1</v>
      </c>
      <c r="L1951">
        <v>56</v>
      </c>
      <c r="M1951">
        <v>0</v>
      </c>
      <c r="N1951">
        <v>1</v>
      </c>
      <c r="O1951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f>Table1_1[[#This Row],[MntWines]]+Table1_1[[#This Row],[MntFruits]]+Table1_1[[#This Row],[MntMeatProducts]]+Table1_1[[#This Row],[MntFishProducts]]+Table1_1[[#This Row],[MntSweetProducts]]+Table1_1[[#This Row],[MntGoldProds]]</f>
        <v>216</v>
      </c>
      <c r="AC1951">
        <f>Table1_1[[#This Row],[NumWebPurchases]]+Table1_1[[#This Row],[NumCatalogPurchases]]+Table1_1[[#This Row],[NumStorePurchases]]</f>
        <v>9</v>
      </c>
      <c r="AD1951">
        <f>ROUND(IF(Table1_1[[#This Row],[Total_Purchases]]=0,0,(Table1_1[[#This Row],[Total_Spend]]*(Table1_1[[#This Row],[NumWebPurchases]]/Table1_1[[#This Row],[Total_Purchases]]))),2)</f>
        <v>96</v>
      </c>
      <c r="AE1951">
        <f>ROUND(IF(Table1_1[[#This Row],[Total_Purchases]]=0,0,(Table1_1[[#This Row],[Total_Spend]]*(Table1_1[[#This Row],[NumStorePurchases]]/Table1_1[[#This Row],[Total_Purchases]]))),2)</f>
        <v>72</v>
      </c>
      <c r="AF1951">
        <f>ROUND(IF(Table1_1[[#This Row],[Total_Purchases]]=0,0,(Table1_1[[#This Row],[Total_Spend]]*(Table1_1[[#This Row],[NumCatalogPurchases]]/Table1_1[[#This Row],[Total_Purchases]]))),2)</f>
        <v>48</v>
      </c>
      <c r="AG19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51" s="6">
        <f ca="1">YEAR(TODAY())-B1951</f>
        <v>45</v>
      </c>
      <c r="AI19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51" t="s">
        <v>30</v>
      </c>
    </row>
    <row r="1952" spans="1:36" x14ac:dyDescent="0.3">
      <c r="A1952">
        <v>9930</v>
      </c>
      <c r="B1952">
        <v>1944</v>
      </c>
      <c r="C1952" t="s">
        <v>37</v>
      </c>
      <c r="D1952" t="s">
        <v>31</v>
      </c>
      <c r="E1952">
        <v>82716</v>
      </c>
      <c r="F1952">
        <v>0</v>
      </c>
      <c r="G1952">
        <v>0</v>
      </c>
      <c r="H1952" s="2" t="str">
        <f ca="1">TEXT(Table1_1[[#This Row],[Dt_Customer]],"yyyy-mm-dd")</f>
        <v>2013-11-05</v>
      </c>
      <c r="I1952">
        <v>8</v>
      </c>
      <c r="J1952">
        <v>606</v>
      </c>
      <c r="K1952">
        <v>148</v>
      </c>
      <c r="L1952">
        <v>228</v>
      </c>
      <c r="M1952">
        <v>15</v>
      </c>
      <c r="N1952">
        <v>148</v>
      </c>
      <c r="O195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f>Table1_1[[#This Row],[MntWines]]+Table1_1[[#This Row],[MntFruits]]+Table1_1[[#This Row],[MntMeatProducts]]+Table1_1[[#This Row],[MntFishProducts]]+Table1_1[[#This Row],[MntSweetProducts]]+Table1_1[[#This Row],[MntGoldProds]]</f>
        <v>1167</v>
      </c>
      <c r="AC1952">
        <f>Table1_1[[#This Row],[NumWebPurchases]]+Table1_1[[#This Row],[NumCatalogPurchases]]+Table1_1[[#This Row],[NumStorePurchases]]</f>
        <v>27</v>
      </c>
      <c r="AD1952">
        <f>ROUND(IF(Table1_1[[#This Row],[Total_Purchases]]=0,0,(Table1_1[[#This Row],[Total_Spend]]*(Table1_1[[#This Row],[NumWebPurchases]]/Table1_1[[#This Row],[Total_Purchases]]))),2)</f>
        <v>259.33</v>
      </c>
      <c r="AE1952">
        <f>ROUND(IF(Table1_1[[#This Row],[Total_Purchases]]=0,0,(Table1_1[[#This Row],[Total_Spend]]*(Table1_1[[#This Row],[NumStorePurchases]]/Table1_1[[#This Row],[Total_Purchases]]))),2)</f>
        <v>561.89</v>
      </c>
      <c r="AF1952">
        <f>ROUND(IF(Table1_1[[#This Row],[Total_Purchases]]=0,0,(Table1_1[[#This Row],[Total_Spend]]*(Table1_1[[#This Row],[NumCatalogPurchases]]/Table1_1[[#This Row],[Total_Purchases]]))),2)</f>
        <v>345.78</v>
      </c>
      <c r="AG195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2" s="6">
        <f ca="1">YEAR(TODAY())-B1952</f>
        <v>82</v>
      </c>
      <c r="AI19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52" t="s">
        <v>32</v>
      </c>
    </row>
    <row r="1953" spans="1:36" x14ac:dyDescent="0.3">
      <c r="A1953">
        <v>9931</v>
      </c>
      <c r="B1953">
        <v>1963</v>
      </c>
      <c r="C1953" t="s">
        <v>37</v>
      </c>
      <c r="D1953" t="s">
        <v>33</v>
      </c>
      <c r="E1953">
        <v>4023</v>
      </c>
      <c r="F1953">
        <v>1</v>
      </c>
      <c r="G1953">
        <v>1</v>
      </c>
      <c r="H1953" s="2" t="str">
        <f ca="1">TEXT(Table1_1[[#This Row],[Dt_Customer]],"yyyy-mm-dd")</f>
        <v>2014-06-23</v>
      </c>
      <c r="I1953">
        <v>29</v>
      </c>
      <c r="J1953">
        <v>5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f>Table1_1[[#This Row],[MntWines]]+Table1_1[[#This Row],[MntFruits]]+Table1_1[[#This Row],[MntMeatProducts]]+Table1_1[[#This Row],[MntFishProducts]]+Table1_1[[#This Row],[MntSweetProducts]]+Table1_1[[#This Row],[MntGoldProds]]</f>
        <v>9</v>
      </c>
      <c r="AC1953">
        <f>Table1_1[[#This Row],[NumWebPurchases]]+Table1_1[[#This Row],[NumCatalogPurchases]]+Table1_1[[#This Row],[NumStorePurchases]]</f>
        <v>0</v>
      </c>
      <c r="AD1953">
        <f>ROUND(IF(Table1_1[[#This Row],[Total_Purchases]]=0,0,(Table1_1[[#This Row],[Total_Spend]]*(Table1_1[[#This Row],[NumWebPurchases]]/Table1_1[[#This Row],[Total_Purchases]]))),2)</f>
        <v>0</v>
      </c>
      <c r="AE1953">
        <f>ROUND(IF(Table1_1[[#This Row],[Total_Purchases]]=0,0,(Table1_1[[#This Row],[Total_Spend]]*(Table1_1[[#This Row],[NumStorePurchases]]/Table1_1[[#This Row],[Total_Purchases]]))),2)</f>
        <v>0</v>
      </c>
      <c r="AF1953">
        <f>ROUND(IF(Table1_1[[#This Row],[Total_Purchases]]=0,0,(Table1_1[[#This Row],[Total_Spend]]*(Table1_1[[#This Row],[NumCatalogPurchases]]/Table1_1[[#This Row],[Total_Purchases]]))),2)</f>
        <v>0</v>
      </c>
      <c r="AG19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53" s="6">
        <f ca="1">YEAR(TODAY())-B1953</f>
        <v>63</v>
      </c>
      <c r="AI19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53" t="s">
        <v>30</v>
      </c>
    </row>
    <row r="1954" spans="1:36" x14ac:dyDescent="0.3">
      <c r="A1954">
        <v>9937</v>
      </c>
      <c r="B1954">
        <v>1979</v>
      </c>
      <c r="C1954" t="s">
        <v>28</v>
      </c>
      <c r="D1954" t="s">
        <v>31</v>
      </c>
      <c r="E1954">
        <v>70337</v>
      </c>
      <c r="F1954">
        <v>0</v>
      </c>
      <c r="G1954">
        <v>0</v>
      </c>
      <c r="H1954" s="2" t="str">
        <f ca="1">TEXT(Table1_1[[#This Row],[Dt_Customer]],"yyyy-mm-dd")</f>
        <v>2014-01-02</v>
      </c>
      <c r="I1954">
        <v>75</v>
      </c>
      <c r="J1954">
        <v>187</v>
      </c>
      <c r="K1954">
        <v>81</v>
      </c>
      <c r="L1954">
        <v>149</v>
      </c>
      <c r="M1954">
        <v>25</v>
      </c>
      <c r="N1954">
        <v>43</v>
      </c>
      <c r="O1954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f>Table1_1[[#This Row],[MntWines]]+Table1_1[[#This Row],[MntFruits]]+Table1_1[[#This Row],[MntMeatProducts]]+Table1_1[[#This Row],[MntFishProducts]]+Table1_1[[#This Row],[MntSweetProducts]]+Table1_1[[#This Row],[MntGoldProds]]</f>
        <v>576</v>
      </c>
      <c r="AC1954">
        <f>Table1_1[[#This Row],[NumWebPurchases]]+Table1_1[[#This Row],[NumCatalogPurchases]]+Table1_1[[#This Row],[NumStorePurchases]]</f>
        <v>16</v>
      </c>
      <c r="AD1954">
        <f>ROUND(IF(Table1_1[[#This Row],[Total_Purchases]]=0,0,(Table1_1[[#This Row],[Total_Spend]]*(Table1_1[[#This Row],[NumWebPurchases]]/Table1_1[[#This Row],[Total_Purchases]]))),2)</f>
        <v>72</v>
      </c>
      <c r="AE1954">
        <f>ROUND(IF(Table1_1[[#This Row],[Total_Purchases]]=0,0,(Table1_1[[#This Row],[Total_Spend]]*(Table1_1[[#This Row],[NumStorePurchases]]/Table1_1[[#This Row],[Total_Purchases]]))),2)</f>
        <v>432</v>
      </c>
      <c r="AF1954">
        <f>ROUND(IF(Table1_1[[#This Row],[Total_Purchases]]=0,0,(Table1_1[[#This Row],[Total_Spend]]*(Table1_1[[#This Row],[NumCatalogPurchases]]/Table1_1[[#This Row],[Total_Purchases]]))),2)</f>
        <v>72</v>
      </c>
      <c r="AG19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4" s="6">
        <f ca="1">YEAR(TODAY())-B1954</f>
        <v>47</v>
      </c>
      <c r="AI19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54" t="s">
        <v>34</v>
      </c>
    </row>
    <row r="1955" spans="1:36" x14ac:dyDescent="0.3">
      <c r="A1955">
        <v>9938</v>
      </c>
      <c r="B1955">
        <v>1954</v>
      </c>
      <c r="C1955" t="s">
        <v>28</v>
      </c>
      <c r="D1955" t="s">
        <v>33</v>
      </c>
      <c r="E1955">
        <v>80067</v>
      </c>
      <c r="F1955">
        <v>0</v>
      </c>
      <c r="G1955">
        <v>0</v>
      </c>
      <c r="H1955" s="2" t="str">
        <f ca="1">TEXT(Table1_1[[#This Row],[Dt_Customer]],"yyyy-mm-dd")</f>
        <v>2013-09-19</v>
      </c>
      <c r="I1955">
        <v>82</v>
      </c>
      <c r="J1955">
        <v>519</v>
      </c>
      <c r="K1955">
        <v>17</v>
      </c>
      <c r="L1955">
        <v>813</v>
      </c>
      <c r="M1955">
        <v>27</v>
      </c>
      <c r="N1955">
        <v>173</v>
      </c>
      <c r="O1955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f>Table1_1[[#This Row],[MntWines]]+Table1_1[[#This Row],[MntFruits]]+Table1_1[[#This Row],[MntMeatProducts]]+Table1_1[[#This Row],[MntFishProducts]]+Table1_1[[#This Row],[MntSweetProducts]]+Table1_1[[#This Row],[MntGoldProds]]</f>
        <v>1600</v>
      </c>
      <c r="AC1955">
        <f>Table1_1[[#This Row],[NumWebPurchases]]+Table1_1[[#This Row],[NumCatalogPurchases]]+Table1_1[[#This Row],[NumStorePurchases]]</f>
        <v>16</v>
      </c>
      <c r="AD1955">
        <f>ROUND(IF(Table1_1[[#This Row],[Total_Purchases]]=0,0,(Table1_1[[#This Row],[Total_Spend]]*(Table1_1[[#This Row],[NumWebPurchases]]/Table1_1[[#This Row],[Total_Purchases]]))),2)</f>
        <v>400</v>
      </c>
      <c r="AE1955">
        <f>ROUND(IF(Table1_1[[#This Row],[Total_Purchases]]=0,0,(Table1_1[[#This Row],[Total_Spend]]*(Table1_1[[#This Row],[NumStorePurchases]]/Table1_1[[#This Row],[Total_Purchases]]))),2)</f>
        <v>600</v>
      </c>
      <c r="AF1955">
        <f>ROUND(IF(Table1_1[[#This Row],[Total_Purchases]]=0,0,(Table1_1[[#This Row],[Total_Spend]]*(Table1_1[[#This Row],[NumCatalogPurchases]]/Table1_1[[#This Row],[Total_Purchases]]))),2)</f>
        <v>600</v>
      </c>
      <c r="AG19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5" s="6">
        <f ca="1">YEAR(TODAY())-B1955</f>
        <v>72</v>
      </c>
      <c r="AI19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55" t="s">
        <v>40</v>
      </c>
    </row>
    <row r="1956" spans="1:36" x14ac:dyDescent="0.3">
      <c r="A1956">
        <v>9940</v>
      </c>
      <c r="B1956">
        <v>1958</v>
      </c>
      <c r="C1956" t="s">
        <v>28</v>
      </c>
      <c r="D1956" t="s">
        <v>35</v>
      </c>
      <c r="E1956">
        <v>64961</v>
      </c>
      <c r="F1956">
        <v>0</v>
      </c>
      <c r="G1956">
        <v>1</v>
      </c>
      <c r="H1956" s="2" t="str">
        <f ca="1">TEXT(Table1_1[[#This Row],[Dt_Customer]],"yyyy-mm-dd")</f>
        <v>2012-12-23</v>
      </c>
      <c r="I1956">
        <v>97</v>
      </c>
      <c r="J1956">
        <v>382</v>
      </c>
      <c r="K1956">
        <v>114</v>
      </c>
      <c r="L1956">
        <v>276</v>
      </c>
      <c r="M1956">
        <v>75</v>
      </c>
      <c r="N1956">
        <v>124</v>
      </c>
      <c r="O1956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f>Table1_1[[#This Row],[MntWines]]+Table1_1[[#This Row],[MntFruits]]+Table1_1[[#This Row],[MntMeatProducts]]+Table1_1[[#This Row],[MntFishProducts]]+Table1_1[[#This Row],[MntSweetProducts]]+Table1_1[[#This Row],[MntGoldProds]]</f>
        <v>1009</v>
      </c>
      <c r="AC1956">
        <f>Table1_1[[#This Row],[NumWebPurchases]]+Table1_1[[#This Row],[NumCatalogPurchases]]+Table1_1[[#This Row],[NumStorePurchases]]</f>
        <v>14</v>
      </c>
      <c r="AD1956">
        <f>ROUND(IF(Table1_1[[#This Row],[Total_Purchases]]=0,0,(Table1_1[[#This Row],[Total_Spend]]*(Table1_1[[#This Row],[NumWebPurchases]]/Table1_1[[#This Row],[Total_Purchases]]))),2)</f>
        <v>432.43</v>
      </c>
      <c r="AE1956">
        <f>ROUND(IF(Table1_1[[#This Row],[Total_Purchases]]=0,0,(Table1_1[[#This Row],[Total_Spend]]*(Table1_1[[#This Row],[NumStorePurchases]]/Table1_1[[#This Row],[Total_Purchases]]))),2)</f>
        <v>288.29000000000002</v>
      </c>
      <c r="AF1956">
        <f>ROUND(IF(Table1_1[[#This Row],[Total_Purchases]]=0,0,(Table1_1[[#This Row],[Total_Spend]]*(Table1_1[[#This Row],[NumCatalogPurchases]]/Table1_1[[#This Row],[Total_Purchases]]))),2)</f>
        <v>288.29000000000002</v>
      </c>
      <c r="AG19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6" s="6">
        <f ca="1">YEAR(TODAY())-B1956</f>
        <v>68</v>
      </c>
      <c r="AI19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56" t="s">
        <v>43</v>
      </c>
    </row>
    <row r="1957" spans="1:36" x14ac:dyDescent="0.3">
      <c r="A1957">
        <v>9949</v>
      </c>
      <c r="B1957">
        <v>1976</v>
      </c>
      <c r="C1957" t="s">
        <v>28</v>
      </c>
      <c r="D1957" t="s">
        <v>33</v>
      </c>
      <c r="E1957">
        <v>59809</v>
      </c>
      <c r="F1957">
        <v>0</v>
      </c>
      <c r="G1957">
        <v>2</v>
      </c>
      <c r="H1957" s="2" t="str">
        <f ca="1">TEXT(Table1_1[[#This Row],[Dt_Customer]],"yyyy-mm-dd")</f>
        <v>2012-10-18</v>
      </c>
      <c r="I1957">
        <v>36</v>
      </c>
      <c r="J1957">
        <v>598</v>
      </c>
      <c r="K1957">
        <v>16</v>
      </c>
      <c r="L1957">
        <v>141</v>
      </c>
      <c r="M1957">
        <v>32</v>
      </c>
      <c r="N1957">
        <v>41</v>
      </c>
      <c r="O1957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f>Table1_1[[#This Row],[MntWines]]+Table1_1[[#This Row],[MntFruits]]+Table1_1[[#This Row],[MntMeatProducts]]+Table1_1[[#This Row],[MntFishProducts]]+Table1_1[[#This Row],[MntSweetProducts]]+Table1_1[[#This Row],[MntGoldProds]]</f>
        <v>877</v>
      </c>
      <c r="AC1957">
        <f>Table1_1[[#This Row],[NumWebPurchases]]+Table1_1[[#This Row],[NumCatalogPurchases]]+Table1_1[[#This Row],[NumStorePurchases]]</f>
        <v>12</v>
      </c>
      <c r="AD1957">
        <f>ROUND(IF(Table1_1[[#This Row],[Total_Purchases]]=0,0,(Table1_1[[#This Row],[Total_Spend]]*(Table1_1[[#This Row],[NumWebPurchases]]/Table1_1[[#This Row],[Total_Purchases]]))),2)</f>
        <v>219.25</v>
      </c>
      <c r="AE1957">
        <f>ROUND(IF(Table1_1[[#This Row],[Total_Purchases]]=0,0,(Table1_1[[#This Row],[Total_Spend]]*(Table1_1[[#This Row],[NumStorePurchases]]/Table1_1[[#This Row],[Total_Purchases]]))),2)</f>
        <v>438.5</v>
      </c>
      <c r="AF1957">
        <f>ROUND(IF(Table1_1[[#This Row],[Total_Purchases]]=0,0,(Table1_1[[#This Row],[Total_Spend]]*(Table1_1[[#This Row],[NumCatalogPurchases]]/Table1_1[[#This Row],[Total_Purchases]]))),2)</f>
        <v>219.25</v>
      </c>
      <c r="AG195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7" s="6">
        <f ca="1">YEAR(TODAY())-B1957</f>
        <v>50</v>
      </c>
      <c r="AI19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57" t="s">
        <v>32</v>
      </c>
    </row>
    <row r="1958" spans="1:36" x14ac:dyDescent="0.3">
      <c r="A1958">
        <v>9952</v>
      </c>
      <c r="B1958">
        <v>1947</v>
      </c>
      <c r="C1958" t="s">
        <v>41</v>
      </c>
      <c r="D1958" t="s">
        <v>35</v>
      </c>
      <c r="E1958">
        <v>78093</v>
      </c>
      <c r="F1958">
        <v>0</v>
      </c>
      <c r="G1958">
        <v>0</v>
      </c>
      <c r="H1958" s="2" t="str">
        <f ca="1">TEXT(Table1_1[[#This Row],[Dt_Customer]],"yyyy-mm-dd")</f>
        <v>2013-12-11</v>
      </c>
      <c r="I1958">
        <v>53</v>
      </c>
      <c r="J1958">
        <v>368</v>
      </c>
      <c r="K1958">
        <v>32</v>
      </c>
      <c r="L1958">
        <v>639</v>
      </c>
      <c r="M1958">
        <v>13</v>
      </c>
      <c r="N1958">
        <v>43</v>
      </c>
      <c r="O1958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f>Table1_1[[#This Row],[MntWines]]+Table1_1[[#This Row],[MntFruits]]+Table1_1[[#This Row],[MntMeatProducts]]+Table1_1[[#This Row],[MntFishProducts]]+Table1_1[[#This Row],[MntSweetProducts]]+Table1_1[[#This Row],[MntGoldProds]]</f>
        <v>1105</v>
      </c>
      <c r="AC1958">
        <f>Table1_1[[#This Row],[NumWebPurchases]]+Table1_1[[#This Row],[NumCatalogPurchases]]+Table1_1[[#This Row],[NumStorePurchases]]</f>
        <v>16</v>
      </c>
      <c r="AD1958">
        <f>ROUND(IF(Table1_1[[#This Row],[Total_Purchases]]=0,0,(Table1_1[[#This Row],[Total_Spend]]*(Table1_1[[#This Row],[NumWebPurchases]]/Table1_1[[#This Row],[Total_Purchases]]))),2)</f>
        <v>276.25</v>
      </c>
      <c r="AE1958">
        <f>ROUND(IF(Table1_1[[#This Row],[Total_Purchases]]=0,0,(Table1_1[[#This Row],[Total_Spend]]*(Table1_1[[#This Row],[NumStorePurchases]]/Table1_1[[#This Row],[Total_Purchases]]))),2)</f>
        <v>345.31</v>
      </c>
      <c r="AF1958">
        <f>ROUND(IF(Table1_1[[#This Row],[Total_Purchases]]=0,0,(Table1_1[[#This Row],[Total_Spend]]*(Table1_1[[#This Row],[NumCatalogPurchases]]/Table1_1[[#This Row],[Total_Purchases]]))),2)</f>
        <v>483.44</v>
      </c>
      <c r="AG19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58" s="6">
        <f ca="1">YEAR(TODAY())-B1958</f>
        <v>79</v>
      </c>
      <c r="AI19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58" t="s">
        <v>43</v>
      </c>
    </row>
    <row r="1959" spans="1:36" x14ac:dyDescent="0.3">
      <c r="A1959">
        <v>9955</v>
      </c>
      <c r="B1959">
        <v>1954</v>
      </c>
      <c r="C1959" t="s">
        <v>28</v>
      </c>
      <c r="D1959" t="s">
        <v>35</v>
      </c>
      <c r="E1959">
        <v>39898</v>
      </c>
      <c r="F1959">
        <v>0</v>
      </c>
      <c r="G1959">
        <v>1</v>
      </c>
      <c r="H1959" s="2" t="str">
        <f ca="1">TEXT(Table1_1[[#This Row],[Dt_Customer]],"yyyy-mm-dd")</f>
        <v>2013-02-12</v>
      </c>
      <c r="I1959">
        <v>20</v>
      </c>
      <c r="J1959">
        <v>69</v>
      </c>
      <c r="K1959">
        <v>8</v>
      </c>
      <c r="L1959">
        <v>26</v>
      </c>
      <c r="M1959">
        <v>12</v>
      </c>
      <c r="N1959">
        <v>7</v>
      </c>
      <c r="O1959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f>Table1_1[[#This Row],[MntWines]]+Table1_1[[#This Row],[MntFruits]]+Table1_1[[#This Row],[MntMeatProducts]]+Table1_1[[#This Row],[MntFishProducts]]+Table1_1[[#This Row],[MntSweetProducts]]+Table1_1[[#This Row],[MntGoldProds]]</f>
        <v>134</v>
      </c>
      <c r="AC1959">
        <f>Table1_1[[#This Row],[NumWebPurchases]]+Table1_1[[#This Row],[NumCatalogPurchases]]+Table1_1[[#This Row],[NumStorePurchases]]</f>
        <v>7</v>
      </c>
      <c r="AD1959">
        <f>ROUND(IF(Table1_1[[#This Row],[Total_Purchases]]=0,0,(Table1_1[[#This Row],[Total_Spend]]*(Table1_1[[#This Row],[NumWebPurchases]]/Table1_1[[#This Row],[Total_Purchases]]))),2)</f>
        <v>57.43</v>
      </c>
      <c r="AE1959">
        <f>ROUND(IF(Table1_1[[#This Row],[Total_Purchases]]=0,0,(Table1_1[[#This Row],[Total_Spend]]*(Table1_1[[#This Row],[NumStorePurchases]]/Table1_1[[#This Row],[Total_Purchases]]))),2)</f>
        <v>76.569999999999993</v>
      </c>
      <c r="AF1959">
        <f>ROUND(IF(Table1_1[[#This Row],[Total_Purchases]]=0,0,(Table1_1[[#This Row],[Total_Spend]]*(Table1_1[[#This Row],[NumCatalogPurchases]]/Table1_1[[#This Row],[Total_Purchases]]))),2)</f>
        <v>0</v>
      </c>
      <c r="AG19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59" s="6">
        <f ca="1">YEAR(TODAY())-B1959</f>
        <v>72</v>
      </c>
      <c r="AI19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59" t="s">
        <v>30</v>
      </c>
    </row>
    <row r="1960" spans="1:36" x14ac:dyDescent="0.3">
      <c r="A1960">
        <v>9958</v>
      </c>
      <c r="B1960">
        <v>1972</v>
      </c>
      <c r="C1960" t="s">
        <v>28</v>
      </c>
      <c r="D1960" t="s">
        <v>33</v>
      </c>
      <c r="E1960">
        <v>65685</v>
      </c>
      <c r="F1960">
        <v>0</v>
      </c>
      <c r="G1960">
        <v>1</v>
      </c>
      <c r="H1960" s="2" t="str">
        <f ca="1">TEXT(Table1_1[[#This Row],[Dt_Customer]],"yyyy-mm-dd")</f>
        <v>2014-03-29</v>
      </c>
      <c r="I1960">
        <v>54</v>
      </c>
      <c r="J1960">
        <v>642</v>
      </c>
      <c r="K1960">
        <v>14</v>
      </c>
      <c r="L1960">
        <v>49</v>
      </c>
      <c r="M1960">
        <v>0</v>
      </c>
      <c r="N1960">
        <v>7</v>
      </c>
      <c r="O1960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f>Table1_1[[#This Row],[MntWines]]+Table1_1[[#This Row],[MntFruits]]+Table1_1[[#This Row],[MntMeatProducts]]+Table1_1[[#This Row],[MntFishProducts]]+Table1_1[[#This Row],[MntSweetProducts]]+Table1_1[[#This Row],[MntGoldProds]]</f>
        <v>769</v>
      </c>
      <c r="AC1960">
        <f>Table1_1[[#This Row],[NumWebPurchases]]+Table1_1[[#This Row],[NumCatalogPurchases]]+Table1_1[[#This Row],[NumStorePurchases]]</f>
        <v>20</v>
      </c>
      <c r="AD1960">
        <f>ROUND(IF(Table1_1[[#This Row],[Total_Purchases]]=0,0,(Table1_1[[#This Row],[Total_Spend]]*(Table1_1[[#This Row],[NumWebPurchases]]/Table1_1[[#This Row],[Total_Purchases]]))),2)</f>
        <v>346.05</v>
      </c>
      <c r="AE1960">
        <f>ROUND(IF(Table1_1[[#This Row],[Total_Purchases]]=0,0,(Table1_1[[#This Row],[Total_Spend]]*(Table1_1[[#This Row],[NumStorePurchases]]/Table1_1[[#This Row],[Total_Purchases]]))),2)</f>
        <v>346.05</v>
      </c>
      <c r="AF1960">
        <f>ROUND(IF(Table1_1[[#This Row],[Total_Purchases]]=0,0,(Table1_1[[#This Row],[Total_Spend]]*(Table1_1[[#This Row],[NumCatalogPurchases]]/Table1_1[[#This Row],[Total_Purchases]]))),2)</f>
        <v>76.900000000000006</v>
      </c>
      <c r="AG196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0" s="6">
        <f ca="1">YEAR(TODAY())-B1960</f>
        <v>54</v>
      </c>
      <c r="AI19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60" t="s">
        <v>36</v>
      </c>
    </row>
    <row r="1961" spans="1:36" x14ac:dyDescent="0.3">
      <c r="A1961">
        <v>9960</v>
      </c>
      <c r="B1961">
        <v>1991</v>
      </c>
      <c r="C1961" t="s">
        <v>44</v>
      </c>
      <c r="D1961" t="s">
        <v>31</v>
      </c>
      <c r="E1961">
        <v>26868</v>
      </c>
      <c r="F1961">
        <v>1</v>
      </c>
      <c r="G1961">
        <v>0</v>
      </c>
      <c r="H1961" s="2" t="str">
        <f ca="1">TEXT(Table1_1[[#This Row],[Dt_Customer]],"yyyy-mm-dd")</f>
        <v>2014-04-30</v>
      </c>
      <c r="I1961">
        <v>52</v>
      </c>
      <c r="J1961">
        <v>0</v>
      </c>
      <c r="K1961">
        <v>0</v>
      </c>
      <c r="L1961">
        <v>1</v>
      </c>
      <c r="M1961">
        <v>8</v>
      </c>
      <c r="N1961">
        <v>3</v>
      </c>
      <c r="O1961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f>Table1_1[[#This Row],[MntWines]]+Table1_1[[#This Row],[MntFruits]]+Table1_1[[#This Row],[MntMeatProducts]]+Table1_1[[#This Row],[MntFishProducts]]+Table1_1[[#This Row],[MntSweetProducts]]+Table1_1[[#This Row],[MntGoldProds]]</f>
        <v>14</v>
      </c>
      <c r="AC1961">
        <f>Table1_1[[#This Row],[NumWebPurchases]]+Table1_1[[#This Row],[NumCatalogPurchases]]+Table1_1[[#This Row],[NumStorePurchases]]</f>
        <v>3</v>
      </c>
      <c r="AD1961">
        <f>ROUND(IF(Table1_1[[#This Row],[Total_Purchases]]=0,0,(Table1_1[[#This Row],[Total_Spend]]*(Table1_1[[#This Row],[NumWebPurchases]]/Table1_1[[#This Row],[Total_Purchases]]))),2)</f>
        <v>4.67</v>
      </c>
      <c r="AE1961">
        <f>ROUND(IF(Table1_1[[#This Row],[Total_Purchases]]=0,0,(Table1_1[[#This Row],[Total_Spend]]*(Table1_1[[#This Row],[NumStorePurchases]]/Table1_1[[#This Row],[Total_Purchases]]))),2)</f>
        <v>9.33</v>
      </c>
      <c r="AF1961">
        <f>ROUND(IF(Table1_1[[#This Row],[Total_Purchases]]=0,0,(Table1_1[[#This Row],[Total_Spend]]*(Table1_1[[#This Row],[NumCatalogPurchases]]/Table1_1[[#This Row],[Total_Purchases]]))),2)</f>
        <v>0</v>
      </c>
      <c r="AG19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61" s="6">
        <f ca="1">YEAR(TODAY())-B1961</f>
        <v>35</v>
      </c>
      <c r="AI19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61" t="s">
        <v>43</v>
      </c>
    </row>
    <row r="1962" spans="1:36" x14ac:dyDescent="0.3">
      <c r="A1962">
        <v>9964</v>
      </c>
      <c r="B1962">
        <v>1979</v>
      </c>
      <c r="C1962" t="s">
        <v>28</v>
      </c>
      <c r="D1962" t="s">
        <v>31</v>
      </c>
      <c r="E1962">
        <v>61825</v>
      </c>
      <c r="F1962">
        <v>0</v>
      </c>
      <c r="G1962">
        <v>1</v>
      </c>
      <c r="H1962" s="2" t="str">
        <f ca="1">TEXT(Table1_1[[#This Row],[Dt_Customer]],"yyyy-mm-dd")</f>
        <v>2013-08-07</v>
      </c>
      <c r="I1962">
        <v>56</v>
      </c>
      <c r="J1962">
        <v>162</v>
      </c>
      <c r="K1962">
        <v>50</v>
      </c>
      <c r="L1962">
        <v>100</v>
      </c>
      <c r="M1962">
        <v>55</v>
      </c>
      <c r="N1962">
        <v>30</v>
      </c>
      <c r="O196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f>Table1_1[[#This Row],[MntWines]]+Table1_1[[#This Row],[MntFruits]]+Table1_1[[#This Row],[MntMeatProducts]]+Table1_1[[#This Row],[MntFishProducts]]+Table1_1[[#This Row],[MntSweetProducts]]+Table1_1[[#This Row],[MntGoldProds]]</f>
        <v>424</v>
      </c>
      <c r="AC1962">
        <f>Table1_1[[#This Row],[NumWebPurchases]]+Table1_1[[#This Row],[NumCatalogPurchases]]+Table1_1[[#This Row],[NumStorePurchases]]</f>
        <v>14</v>
      </c>
      <c r="AD1962">
        <f>ROUND(IF(Table1_1[[#This Row],[Total_Purchases]]=0,0,(Table1_1[[#This Row],[Total_Spend]]*(Table1_1[[#This Row],[NumWebPurchases]]/Table1_1[[#This Row],[Total_Purchases]]))),2)</f>
        <v>121.14</v>
      </c>
      <c r="AE1962">
        <f>ROUND(IF(Table1_1[[#This Row],[Total_Purchases]]=0,0,(Table1_1[[#This Row],[Total_Spend]]*(Table1_1[[#This Row],[NumStorePurchases]]/Table1_1[[#This Row],[Total_Purchases]]))),2)</f>
        <v>242.29</v>
      </c>
      <c r="AF1962">
        <f>ROUND(IF(Table1_1[[#This Row],[Total_Purchases]]=0,0,(Table1_1[[#This Row],[Total_Spend]]*(Table1_1[[#This Row],[NumCatalogPurchases]]/Table1_1[[#This Row],[Total_Purchases]]))),2)</f>
        <v>60.57</v>
      </c>
      <c r="AG196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2" s="6">
        <f ca="1">YEAR(TODAY())-B1962</f>
        <v>47</v>
      </c>
      <c r="AI19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62" t="s">
        <v>30</v>
      </c>
    </row>
    <row r="1963" spans="1:36" x14ac:dyDescent="0.3">
      <c r="A1963">
        <v>9967</v>
      </c>
      <c r="B1963">
        <v>1974</v>
      </c>
      <c r="C1963" t="s">
        <v>28</v>
      </c>
      <c r="D1963" t="s">
        <v>29</v>
      </c>
      <c r="E1963">
        <v>53034</v>
      </c>
      <c r="F1963">
        <v>1</v>
      </c>
      <c r="G1963">
        <v>1</v>
      </c>
      <c r="H1963" s="2" t="str">
        <f ca="1">TEXT(Table1_1[[#This Row],[Dt_Customer]],"yyyy-mm-dd")</f>
        <v>2013-05-30</v>
      </c>
      <c r="I1963">
        <v>30</v>
      </c>
      <c r="J1963">
        <v>160</v>
      </c>
      <c r="K1963">
        <v>15</v>
      </c>
      <c r="L1963">
        <v>196</v>
      </c>
      <c r="M1963">
        <v>15</v>
      </c>
      <c r="N1963">
        <v>11</v>
      </c>
      <c r="O1963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f>Table1_1[[#This Row],[MntWines]]+Table1_1[[#This Row],[MntFruits]]+Table1_1[[#This Row],[MntMeatProducts]]+Table1_1[[#This Row],[MntFishProducts]]+Table1_1[[#This Row],[MntSweetProducts]]+Table1_1[[#This Row],[MntGoldProds]]</f>
        <v>447</v>
      </c>
      <c r="AC1963">
        <f>Table1_1[[#This Row],[NumWebPurchases]]+Table1_1[[#This Row],[NumCatalogPurchases]]+Table1_1[[#This Row],[NumStorePurchases]]</f>
        <v>14</v>
      </c>
      <c r="AD1963">
        <f>ROUND(IF(Table1_1[[#This Row],[Total_Purchases]]=0,0,(Table1_1[[#This Row],[Total_Spend]]*(Table1_1[[#This Row],[NumWebPurchases]]/Table1_1[[#This Row],[Total_Purchases]]))),2)</f>
        <v>191.57</v>
      </c>
      <c r="AE1963">
        <f>ROUND(IF(Table1_1[[#This Row],[Total_Purchases]]=0,0,(Table1_1[[#This Row],[Total_Spend]]*(Table1_1[[#This Row],[NumStorePurchases]]/Table1_1[[#This Row],[Total_Purchases]]))),2)</f>
        <v>223.5</v>
      </c>
      <c r="AF1963">
        <f>ROUND(IF(Table1_1[[#This Row],[Total_Purchases]]=0,0,(Table1_1[[#This Row],[Total_Spend]]*(Table1_1[[#This Row],[NumCatalogPurchases]]/Table1_1[[#This Row],[Total_Purchases]]))),2)</f>
        <v>31.93</v>
      </c>
      <c r="AG196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3" s="6">
        <f ca="1">YEAR(TODAY())-B1963</f>
        <v>52</v>
      </c>
      <c r="AI19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63" t="s">
        <v>34</v>
      </c>
    </row>
    <row r="1964" spans="1:36" x14ac:dyDescent="0.3">
      <c r="A1964">
        <v>9970</v>
      </c>
      <c r="B1964">
        <v>1977</v>
      </c>
      <c r="C1964" t="s">
        <v>28</v>
      </c>
      <c r="D1964" t="s">
        <v>35</v>
      </c>
      <c r="E1964">
        <v>55375</v>
      </c>
      <c r="F1964">
        <v>0</v>
      </c>
      <c r="G1964">
        <v>1</v>
      </c>
      <c r="H1964" s="2" t="str">
        <f ca="1">TEXT(Table1_1[[#This Row],[Dt_Customer]],"yyyy-mm-dd")</f>
        <v>2013-10-17</v>
      </c>
      <c r="I1964">
        <v>3</v>
      </c>
      <c r="J1964">
        <v>42</v>
      </c>
      <c r="K1964">
        <v>11</v>
      </c>
      <c r="L1964">
        <v>57</v>
      </c>
      <c r="M1964">
        <v>10</v>
      </c>
      <c r="N1964">
        <v>28</v>
      </c>
      <c r="O1964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f>Table1_1[[#This Row],[MntWines]]+Table1_1[[#This Row],[MntFruits]]+Table1_1[[#This Row],[MntMeatProducts]]+Table1_1[[#This Row],[MntFishProducts]]+Table1_1[[#This Row],[MntSweetProducts]]+Table1_1[[#This Row],[MntGoldProds]]</f>
        <v>162</v>
      </c>
      <c r="AC1964">
        <f>Table1_1[[#This Row],[NumWebPurchases]]+Table1_1[[#This Row],[NumCatalogPurchases]]+Table1_1[[#This Row],[NumStorePurchases]]</f>
        <v>8</v>
      </c>
      <c r="AD1964">
        <f>ROUND(IF(Table1_1[[#This Row],[Total_Purchases]]=0,0,(Table1_1[[#This Row],[Total_Spend]]*(Table1_1[[#This Row],[NumWebPurchases]]/Table1_1[[#This Row],[Total_Purchases]]))),2)</f>
        <v>20.25</v>
      </c>
      <c r="AE1964">
        <f>ROUND(IF(Table1_1[[#This Row],[Total_Purchases]]=0,0,(Table1_1[[#This Row],[Total_Spend]]*(Table1_1[[#This Row],[NumStorePurchases]]/Table1_1[[#This Row],[Total_Purchases]]))),2)</f>
        <v>121.5</v>
      </c>
      <c r="AF1964">
        <f>ROUND(IF(Table1_1[[#This Row],[Total_Purchases]]=0,0,(Table1_1[[#This Row],[Total_Spend]]*(Table1_1[[#This Row],[NumCatalogPurchases]]/Table1_1[[#This Row],[Total_Purchases]]))),2)</f>
        <v>20.25</v>
      </c>
      <c r="AG196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4" s="6">
        <f ca="1">YEAR(TODAY())-B1964</f>
        <v>49</v>
      </c>
      <c r="AI19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64" t="s">
        <v>32</v>
      </c>
    </row>
    <row r="1965" spans="1:36" x14ac:dyDescent="0.3">
      <c r="A1965">
        <v>9971</v>
      </c>
      <c r="B1965">
        <v>1964</v>
      </c>
      <c r="C1965" t="s">
        <v>37</v>
      </c>
      <c r="D1965" t="s">
        <v>33</v>
      </c>
      <c r="E1965">
        <v>65526</v>
      </c>
      <c r="F1965">
        <v>0</v>
      </c>
      <c r="G1965">
        <v>1</v>
      </c>
      <c r="H1965" s="2" t="str">
        <f ca="1">TEXT(Table1_1[[#This Row],[Dt_Customer]],"yyyy-mm-dd")</f>
        <v>2014-04-11</v>
      </c>
      <c r="I1965">
        <v>22</v>
      </c>
      <c r="J1965">
        <v>397</v>
      </c>
      <c r="K1965">
        <v>19</v>
      </c>
      <c r="L1965">
        <v>69</v>
      </c>
      <c r="M1965">
        <v>12</v>
      </c>
      <c r="N1965">
        <v>0</v>
      </c>
      <c r="O1965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f>Table1_1[[#This Row],[MntWines]]+Table1_1[[#This Row],[MntFruits]]+Table1_1[[#This Row],[MntMeatProducts]]+Table1_1[[#This Row],[MntFishProducts]]+Table1_1[[#This Row],[MntSweetProducts]]+Table1_1[[#This Row],[MntGoldProds]]</f>
        <v>506</v>
      </c>
      <c r="AC1965">
        <f>Table1_1[[#This Row],[NumWebPurchases]]+Table1_1[[#This Row],[NumCatalogPurchases]]+Table1_1[[#This Row],[NumStorePurchases]]</f>
        <v>16</v>
      </c>
      <c r="AD1965">
        <f>ROUND(IF(Table1_1[[#This Row],[Total_Purchases]]=0,0,(Table1_1[[#This Row],[Total_Spend]]*(Table1_1[[#This Row],[NumWebPurchases]]/Table1_1[[#This Row],[Total_Purchases]]))),2)</f>
        <v>126.5</v>
      </c>
      <c r="AE1965">
        <f>ROUND(IF(Table1_1[[#This Row],[Total_Purchases]]=0,0,(Table1_1[[#This Row],[Total_Spend]]*(Table1_1[[#This Row],[NumStorePurchases]]/Table1_1[[#This Row],[Total_Purchases]]))),2)</f>
        <v>253</v>
      </c>
      <c r="AF1965">
        <f>ROUND(IF(Table1_1[[#This Row],[Total_Purchases]]=0,0,(Table1_1[[#This Row],[Total_Spend]]*(Table1_1[[#This Row],[NumCatalogPurchases]]/Table1_1[[#This Row],[Total_Purchases]]))),2)</f>
        <v>126.5</v>
      </c>
      <c r="AG19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5" s="6">
        <f ca="1">YEAR(TODAY())-B1965</f>
        <v>62</v>
      </c>
      <c r="AI19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65" t="s">
        <v>43</v>
      </c>
    </row>
    <row r="1966" spans="1:36" x14ac:dyDescent="0.3">
      <c r="A1966">
        <v>9972</v>
      </c>
      <c r="B1966">
        <v>1955</v>
      </c>
      <c r="C1966" t="s">
        <v>37</v>
      </c>
      <c r="D1966" t="s">
        <v>35</v>
      </c>
      <c r="E1966">
        <v>46015</v>
      </c>
      <c r="F1966">
        <v>1</v>
      </c>
      <c r="G1966">
        <v>1</v>
      </c>
      <c r="H1966" s="2" t="str">
        <f ca="1">TEXT(Table1_1[[#This Row],[Dt_Customer]],"yyyy-mm-dd")</f>
        <v>2014-04-13</v>
      </c>
      <c r="I1966">
        <v>25</v>
      </c>
      <c r="J1966">
        <v>38</v>
      </c>
      <c r="K1966">
        <v>0</v>
      </c>
      <c r="L1966">
        <v>2</v>
      </c>
      <c r="M1966">
        <v>0</v>
      </c>
      <c r="N1966">
        <v>0</v>
      </c>
      <c r="O1966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1966">
        <f>Table1_1[[#This Row],[NumWebPurchases]]+Table1_1[[#This Row],[NumCatalogPurchases]]+Table1_1[[#This Row],[NumStorePurchases]]</f>
        <v>4</v>
      </c>
      <c r="AD1966">
        <f>ROUND(IF(Table1_1[[#This Row],[Total_Purchases]]=0,0,(Table1_1[[#This Row],[Total_Spend]]*(Table1_1[[#This Row],[NumWebPurchases]]/Table1_1[[#This Row],[Total_Purchases]]))),2)</f>
        <v>11.5</v>
      </c>
      <c r="AE1966">
        <f>ROUND(IF(Table1_1[[#This Row],[Total_Purchases]]=0,0,(Table1_1[[#This Row],[Total_Spend]]*(Table1_1[[#This Row],[NumStorePurchases]]/Table1_1[[#This Row],[Total_Purchases]]))),2)</f>
        <v>34.5</v>
      </c>
      <c r="AF1966">
        <f>ROUND(IF(Table1_1[[#This Row],[Total_Purchases]]=0,0,(Table1_1[[#This Row],[Total_Spend]]*(Table1_1[[#This Row],[NumCatalogPurchases]]/Table1_1[[#This Row],[Total_Purchases]]))),2)</f>
        <v>0</v>
      </c>
      <c r="AG19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66" s="6">
        <f ca="1">YEAR(TODAY())-B1966</f>
        <v>71</v>
      </c>
      <c r="AI19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66" t="s">
        <v>43</v>
      </c>
    </row>
    <row r="1967" spans="1:36" x14ac:dyDescent="0.3">
      <c r="A1967">
        <v>9973</v>
      </c>
      <c r="B1967">
        <v>1963</v>
      </c>
      <c r="C1967" t="s">
        <v>28</v>
      </c>
      <c r="D1967" t="s">
        <v>33</v>
      </c>
      <c r="E1967">
        <v>50437</v>
      </c>
      <c r="F1967">
        <v>0</v>
      </c>
      <c r="G1967">
        <v>2</v>
      </c>
      <c r="H1967" s="2" t="str">
        <f ca="1">TEXT(Table1_1[[#This Row],[Dt_Customer]],"yyyy-mm-dd")</f>
        <v>2012-10-17</v>
      </c>
      <c r="I1967">
        <v>28</v>
      </c>
      <c r="J1967">
        <v>370</v>
      </c>
      <c r="K1967">
        <v>9</v>
      </c>
      <c r="L1967">
        <v>92</v>
      </c>
      <c r="M1967">
        <v>6</v>
      </c>
      <c r="N1967">
        <v>9</v>
      </c>
      <c r="O1967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f>Table1_1[[#This Row],[MntWines]]+Table1_1[[#This Row],[MntFruits]]+Table1_1[[#This Row],[MntMeatProducts]]+Table1_1[[#This Row],[MntFishProducts]]+Table1_1[[#This Row],[MntSweetProducts]]+Table1_1[[#This Row],[MntGoldProds]]</f>
        <v>490</v>
      </c>
      <c r="AC1967">
        <f>Table1_1[[#This Row],[NumWebPurchases]]+Table1_1[[#This Row],[NumCatalogPurchases]]+Table1_1[[#This Row],[NumStorePurchases]]</f>
        <v>16</v>
      </c>
      <c r="AD1967">
        <f>ROUND(IF(Table1_1[[#This Row],[Total_Purchases]]=0,0,(Table1_1[[#This Row],[Total_Spend]]*(Table1_1[[#This Row],[NumWebPurchases]]/Table1_1[[#This Row],[Total_Purchases]]))),2)</f>
        <v>214.38</v>
      </c>
      <c r="AE1967">
        <f>ROUND(IF(Table1_1[[#This Row],[Total_Purchases]]=0,0,(Table1_1[[#This Row],[Total_Spend]]*(Table1_1[[#This Row],[NumStorePurchases]]/Table1_1[[#This Row],[Total_Purchases]]))),2)</f>
        <v>245</v>
      </c>
      <c r="AF1967">
        <f>ROUND(IF(Table1_1[[#This Row],[Total_Purchases]]=0,0,(Table1_1[[#This Row],[Total_Spend]]*(Table1_1[[#This Row],[NumCatalogPurchases]]/Table1_1[[#This Row],[Total_Purchases]]))),2)</f>
        <v>30.63</v>
      </c>
      <c r="AG19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7" s="6">
        <f ca="1">YEAR(TODAY())-B1967</f>
        <v>63</v>
      </c>
      <c r="AI19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67" t="s">
        <v>30</v>
      </c>
    </row>
    <row r="1968" spans="1:36" x14ac:dyDescent="0.3">
      <c r="A1968">
        <v>9974</v>
      </c>
      <c r="B1968">
        <v>1974</v>
      </c>
      <c r="C1968" t="s">
        <v>28</v>
      </c>
      <c r="D1968" t="s">
        <v>33</v>
      </c>
      <c r="E1968">
        <v>30631</v>
      </c>
      <c r="F1968">
        <v>1</v>
      </c>
      <c r="G1968">
        <v>0</v>
      </c>
      <c r="H1968" s="2" t="str">
        <f ca="1">TEXT(Table1_1[[#This Row],[Dt_Customer]],"yyyy-mm-dd")</f>
        <v>2013-07-12</v>
      </c>
      <c r="I1968">
        <v>75</v>
      </c>
      <c r="J1968">
        <v>15</v>
      </c>
      <c r="K1968">
        <v>6</v>
      </c>
      <c r="L1968">
        <v>20</v>
      </c>
      <c r="M1968">
        <v>4</v>
      </c>
      <c r="N1968">
        <v>5</v>
      </c>
      <c r="O1968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1968">
        <f>Table1_1[[#This Row],[NumWebPurchases]]+Table1_1[[#This Row],[NumCatalogPurchases]]+Table1_1[[#This Row],[NumStorePurchases]]</f>
        <v>6</v>
      </c>
      <c r="AD1968">
        <f>ROUND(IF(Table1_1[[#This Row],[Total_Purchases]]=0,0,(Table1_1[[#This Row],[Total_Spend]]*(Table1_1[[#This Row],[NumWebPurchases]]/Table1_1[[#This Row],[Total_Purchases]]))),2)</f>
        <v>35</v>
      </c>
      <c r="AE1968">
        <f>ROUND(IF(Table1_1[[#This Row],[Total_Purchases]]=0,0,(Table1_1[[#This Row],[Total_Spend]]*(Table1_1[[#This Row],[NumStorePurchases]]/Table1_1[[#This Row],[Total_Purchases]]))),2)</f>
        <v>23.33</v>
      </c>
      <c r="AF1968">
        <f>ROUND(IF(Table1_1[[#This Row],[Total_Purchases]]=0,0,(Table1_1[[#This Row],[Total_Spend]]*(Table1_1[[#This Row],[NumCatalogPurchases]]/Table1_1[[#This Row],[Total_Purchases]]))),2)</f>
        <v>11.67</v>
      </c>
      <c r="AG19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68" s="6">
        <f ca="1">YEAR(TODAY())-B1968</f>
        <v>52</v>
      </c>
      <c r="AI19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68" t="s">
        <v>43</v>
      </c>
    </row>
    <row r="1969" spans="1:36" x14ac:dyDescent="0.3">
      <c r="A1969">
        <v>9977</v>
      </c>
      <c r="B1969">
        <v>1973</v>
      </c>
      <c r="C1969" t="s">
        <v>28</v>
      </c>
      <c r="D1969" t="s">
        <v>29</v>
      </c>
      <c r="E1969">
        <v>78901</v>
      </c>
      <c r="F1969">
        <v>0</v>
      </c>
      <c r="G1969">
        <v>1</v>
      </c>
      <c r="H1969" s="2" t="str">
        <f ca="1">TEXT(Table1_1[[#This Row],[Dt_Customer]],"yyyy-mm-dd")</f>
        <v>2013-09-17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f>Table1_1[[#This Row],[MntWines]]+Table1_1[[#This Row],[MntFruits]]+Table1_1[[#This Row],[MntMeatProducts]]+Table1_1[[#This Row],[MntFishProducts]]+Table1_1[[#This Row],[MntSweetProducts]]+Table1_1[[#This Row],[MntGoldProds]]</f>
        <v>734</v>
      </c>
      <c r="AC1969">
        <f>Table1_1[[#This Row],[NumWebPurchases]]+Table1_1[[#This Row],[NumCatalogPurchases]]+Table1_1[[#This Row],[NumStorePurchases]]</f>
        <v>17</v>
      </c>
      <c r="AD1969">
        <f>ROUND(IF(Table1_1[[#This Row],[Total_Purchases]]=0,0,(Table1_1[[#This Row],[Total_Spend]]*(Table1_1[[#This Row],[NumWebPurchases]]/Table1_1[[#This Row],[Total_Purchases]]))),2)</f>
        <v>388.59</v>
      </c>
      <c r="AE1969">
        <f>ROUND(IF(Table1_1[[#This Row],[Total_Purchases]]=0,0,(Table1_1[[#This Row],[Total_Spend]]*(Table1_1[[#This Row],[NumStorePurchases]]/Table1_1[[#This Row],[Total_Purchases]]))),2)</f>
        <v>215.88</v>
      </c>
      <c r="AF1969">
        <f>ROUND(IF(Table1_1[[#This Row],[Total_Purchases]]=0,0,(Table1_1[[#This Row],[Total_Spend]]*(Table1_1[[#This Row],[NumCatalogPurchases]]/Table1_1[[#This Row],[Total_Purchases]]))),2)</f>
        <v>129.53</v>
      </c>
      <c r="AG19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69" s="6">
        <f ca="1">YEAR(TODAY())-B1969</f>
        <v>53</v>
      </c>
      <c r="AI19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69" t="s">
        <v>34</v>
      </c>
    </row>
    <row r="1970" spans="1:36" x14ac:dyDescent="0.3">
      <c r="A1970">
        <v>9984</v>
      </c>
      <c r="B1970">
        <v>1981</v>
      </c>
      <c r="C1970" t="s">
        <v>38</v>
      </c>
      <c r="D1970" t="s">
        <v>33</v>
      </c>
      <c r="E1970">
        <v>56337</v>
      </c>
      <c r="F1970">
        <v>1</v>
      </c>
      <c r="G1970">
        <v>1</v>
      </c>
      <c r="H1970" s="2" t="str">
        <f ca="1">TEXT(Table1_1[[#This Row],[Dt_Customer]],"yyyy-mm-dd")</f>
        <v>2013-03-27</v>
      </c>
      <c r="I1970">
        <v>25</v>
      </c>
      <c r="J1970">
        <v>349</v>
      </c>
      <c r="K1970">
        <v>16</v>
      </c>
      <c r="L1970">
        <v>144</v>
      </c>
      <c r="M1970">
        <v>28</v>
      </c>
      <c r="N1970">
        <v>5</v>
      </c>
      <c r="O1970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1</v>
      </c>
      <c r="AA1970">
        <v>0</v>
      </c>
      <c r="AB1970">
        <f>Table1_1[[#This Row],[MntWines]]+Table1_1[[#This Row],[MntFruits]]+Table1_1[[#This Row],[MntMeatProducts]]+Table1_1[[#This Row],[MntFishProducts]]+Table1_1[[#This Row],[MntSweetProducts]]+Table1_1[[#This Row],[MntGoldProds]]</f>
        <v>724</v>
      </c>
      <c r="AC1970">
        <f>Table1_1[[#This Row],[NumWebPurchases]]+Table1_1[[#This Row],[NumCatalogPurchases]]+Table1_1[[#This Row],[NumStorePurchases]]</f>
        <v>17</v>
      </c>
      <c r="AD1970">
        <f>ROUND(IF(Table1_1[[#This Row],[Total_Purchases]]=0,0,(Table1_1[[#This Row],[Total_Spend]]*(Table1_1[[#This Row],[NumWebPurchases]]/Table1_1[[#This Row],[Total_Purchases]]))),2)</f>
        <v>340.71</v>
      </c>
      <c r="AE1970">
        <f>ROUND(IF(Table1_1[[#This Row],[Total_Purchases]]=0,0,(Table1_1[[#This Row],[Total_Spend]]*(Table1_1[[#This Row],[NumStorePurchases]]/Table1_1[[#This Row],[Total_Purchases]]))),2)</f>
        <v>170.35</v>
      </c>
      <c r="AF1970">
        <f>ROUND(IF(Table1_1[[#This Row],[Total_Purchases]]=0,0,(Table1_1[[#This Row],[Total_Spend]]*(Table1_1[[#This Row],[NumCatalogPurchases]]/Table1_1[[#This Row],[Total_Purchases]]))),2)</f>
        <v>212.94</v>
      </c>
      <c r="AG197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70" s="6">
        <f ca="1">YEAR(TODAY())-B1970</f>
        <v>45</v>
      </c>
      <c r="AI19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0" t="s">
        <v>30</v>
      </c>
    </row>
    <row r="1971" spans="1:36" x14ac:dyDescent="0.3">
      <c r="A1971">
        <v>9986</v>
      </c>
      <c r="B1971">
        <v>1982</v>
      </c>
      <c r="C1971" t="s">
        <v>28</v>
      </c>
      <c r="D1971" t="s">
        <v>35</v>
      </c>
      <c r="E1971">
        <v>19444</v>
      </c>
      <c r="F1971">
        <v>1</v>
      </c>
      <c r="G1971">
        <v>0</v>
      </c>
      <c r="H1971" s="2" t="str">
        <f ca="1">TEXT(Table1_1[[#This Row],[Dt_Customer]],"yyyy-mm-dd")</f>
        <v>2014-02-22</v>
      </c>
      <c r="I1971">
        <v>8</v>
      </c>
      <c r="J1971">
        <v>16</v>
      </c>
      <c r="K1971">
        <v>0</v>
      </c>
      <c r="L1971">
        <v>23</v>
      </c>
      <c r="M1971">
        <v>3</v>
      </c>
      <c r="N1971">
        <v>2</v>
      </c>
      <c r="O1971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f>Table1_1[[#This Row],[MntWines]]+Table1_1[[#This Row],[MntFruits]]+Table1_1[[#This Row],[MntMeatProducts]]+Table1_1[[#This Row],[MntFishProducts]]+Table1_1[[#This Row],[MntSweetProducts]]+Table1_1[[#This Row],[MntGoldProds]]</f>
        <v>54</v>
      </c>
      <c r="AC1971">
        <f>Table1_1[[#This Row],[NumWebPurchases]]+Table1_1[[#This Row],[NumCatalogPurchases]]+Table1_1[[#This Row],[NumStorePurchases]]</f>
        <v>7</v>
      </c>
      <c r="AD1971">
        <f>ROUND(IF(Table1_1[[#This Row],[Total_Purchases]]=0,0,(Table1_1[[#This Row],[Total_Spend]]*(Table1_1[[#This Row],[NumWebPurchases]]/Table1_1[[#This Row],[Total_Purchases]]))),2)</f>
        <v>30.86</v>
      </c>
      <c r="AE1971">
        <f>ROUND(IF(Table1_1[[#This Row],[Total_Purchases]]=0,0,(Table1_1[[#This Row],[Total_Spend]]*(Table1_1[[#This Row],[NumStorePurchases]]/Table1_1[[#This Row],[Total_Purchases]]))),2)</f>
        <v>15.43</v>
      </c>
      <c r="AF1971">
        <f>ROUND(IF(Table1_1[[#This Row],[Total_Purchases]]=0,0,(Table1_1[[#This Row],[Total_Spend]]*(Table1_1[[#This Row],[NumCatalogPurchases]]/Table1_1[[#This Row],[Total_Purchases]]))),2)</f>
        <v>7.71</v>
      </c>
      <c r="AG19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71" s="6">
        <f ca="1">YEAR(TODAY())-B1971</f>
        <v>44</v>
      </c>
      <c r="AI19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1" t="s">
        <v>43</v>
      </c>
    </row>
    <row r="1972" spans="1:36" x14ac:dyDescent="0.3">
      <c r="A1972">
        <v>9988</v>
      </c>
      <c r="B1972">
        <v>1976</v>
      </c>
      <c r="C1972" t="s">
        <v>41</v>
      </c>
      <c r="D1972" t="s">
        <v>31</v>
      </c>
      <c r="E1972">
        <v>70379</v>
      </c>
      <c r="F1972">
        <v>0</v>
      </c>
      <c r="G1972">
        <v>1</v>
      </c>
      <c r="H1972" s="2" t="str">
        <f ca="1">TEXT(Table1_1[[#This Row],[Dt_Customer]],"yyyy-mm-dd")</f>
        <v>2013-03-03</v>
      </c>
      <c r="I1972">
        <v>84</v>
      </c>
      <c r="J1972">
        <v>553</v>
      </c>
      <c r="K1972">
        <v>25</v>
      </c>
      <c r="L1972">
        <v>142</v>
      </c>
      <c r="M1972">
        <v>65</v>
      </c>
      <c r="N1972">
        <v>67</v>
      </c>
      <c r="O197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f>Table1_1[[#This Row],[MntWines]]+Table1_1[[#This Row],[MntFruits]]+Table1_1[[#This Row],[MntMeatProducts]]+Table1_1[[#This Row],[MntFishProducts]]+Table1_1[[#This Row],[MntSweetProducts]]+Table1_1[[#This Row],[MntGoldProds]]</f>
        <v>860</v>
      </c>
      <c r="AC1972">
        <f>Table1_1[[#This Row],[NumWebPurchases]]+Table1_1[[#This Row],[NumCatalogPurchases]]+Table1_1[[#This Row],[NumStorePurchases]]</f>
        <v>22</v>
      </c>
      <c r="AD1972">
        <f>ROUND(IF(Table1_1[[#This Row],[Total_Purchases]]=0,0,(Table1_1[[#This Row],[Total_Spend]]*(Table1_1[[#This Row],[NumWebPurchases]]/Table1_1[[#This Row],[Total_Purchases]]))),2)</f>
        <v>234.55</v>
      </c>
      <c r="AE1972">
        <f>ROUND(IF(Table1_1[[#This Row],[Total_Purchases]]=0,0,(Table1_1[[#This Row],[Total_Spend]]*(Table1_1[[#This Row],[NumStorePurchases]]/Table1_1[[#This Row],[Total_Purchases]]))),2)</f>
        <v>508.18</v>
      </c>
      <c r="AF1972">
        <f>ROUND(IF(Table1_1[[#This Row],[Total_Purchases]]=0,0,(Table1_1[[#This Row],[Total_Spend]]*(Table1_1[[#This Row],[NumCatalogPurchases]]/Table1_1[[#This Row],[Total_Purchases]]))),2)</f>
        <v>117.27</v>
      </c>
      <c r="AG19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72" s="6">
        <f ca="1">YEAR(TODAY())-B1972</f>
        <v>50</v>
      </c>
      <c r="AI19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2" t="s">
        <v>32</v>
      </c>
    </row>
    <row r="1973" spans="1:36" x14ac:dyDescent="0.3">
      <c r="A1973">
        <v>9999</v>
      </c>
      <c r="B1973">
        <v>1965</v>
      </c>
      <c r="C1973" t="s">
        <v>28</v>
      </c>
      <c r="D1973" t="s">
        <v>35</v>
      </c>
      <c r="E1973">
        <v>75276</v>
      </c>
      <c r="F1973">
        <v>0</v>
      </c>
      <c r="G1973">
        <v>0</v>
      </c>
      <c r="H1973" s="2" t="str">
        <f ca="1">TEXT(Table1_1[[#This Row],[Dt_Customer]],"yyyy-mm-dd")</f>
        <v>2012-09-27</v>
      </c>
      <c r="I1973">
        <v>2</v>
      </c>
      <c r="J1973">
        <v>610</v>
      </c>
      <c r="K1973">
        <v>105</v>
      </c>
      <c r="L1973">
        <v>125</v>
      </c>
      <c r="M1973">
        <v>137</v>
      </c>
      <c r="N1973">
        <v>42</v>
      </c>
      <c r="O1973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f>Table1_1[[#This Row],[MntWines]]+Table1_1[[#This Row],[MntFruits]]+Table1_1[[#This Row],[MntMeatProducts]]+Table1_1[[#This Row],[MntFishProducts]]+Table1_1[[#This Row],[MntSweetProducts]]+Table1_1[[#This Row],[MntGoldProds]]</f>
        <v>1040</v>
      </c>
      <c r="AC1973">
        <f>Table1_1[[#This Row],[NumWebPurchases]]+Table1_1[[#This Row],[NumCatalogPurchases]]+Table1_1[[#This Row],[NumStorePurchases]]</f>
        <v>22</v>
      </c>
      <c r="AD1973">
        <f>ROUND(IF(Table1_1[[#This Row],[Total_Purchases]]=0,0,(Table1_1[[#This Row],[Total_Spend]]*(Table1_1[[#This Row],[NumWebPurchases]]/Table1_1[[#This Row],[Total_Purchases]]))),2)</f>
        <v>425.45</v>
      </c>
      <c r="AE1973">
        <f>ROUND(IF(Table1_1[[#This Row],[Total_Purchases]]=0,0,(Table1_1[[#This Row],[Total_Spend]]*(Table1_1[[#This Row],[NumStorePurchases]]/Table1_1[[#This Row],[Total_Purchases]]))),2)</f>
        <v>425.45</v>
      </c>
      <c r="AF1973">
        <f>ROUND(IF(Table1_1[[#This Row],[Total_Purchases]]=0,0,(Table1_1[[#This Row],[Total_Spend]]*(Table1_1[[#This Row],[NumCatalogPurchases]]/Table1_1[[#This Row],[Total_Purchases]]))),2)</f>
        <v>189.09</v>
      </c>
      <c r="AG19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73" s="6">
        <f ca="1">YEAR(TODAY())-B1973</f>
        <v>61</v>
      </c>
      <c r="AI19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73" t="s">
        <v>30</v>
      </c>
    </row>
    <row r="1974" spans="1:36" x14ac:dyDescent="0.3">
      <c r="A1974">
        <v>10001</v>
      </c>
      <c r="B1974">
        <v>1985</v>
      </c>
      <c r="C1974" t="s">
        <v>38</v>
      </c>
      <c r="D1974" t="s">
        <v>35</v>
      </c>
      <c r="E1974">
        <v>7500</v>
      </c>
      <c r="F1974">
        <v>1</v>
      </c>
      <c r="G1974">
        <v>0</v>
      </c>
      <c r="H1974" s="2" t="str">
        <f ca="1">TEXT(Table1_1[[#This Row],[Dt_Customer]],"yyyy-mm-dd")</f>
        <v>2012-08-01</v>
      </c>
      <c r="I1974">
        <v>98</v>
      </c>
      <c r="J1974">
        <v>5</v>
      </c>
      <c r="K1974">
        <v>17</v>
      </c>
      <c r="L1974">
        <v>17</v>
      </c>
      <c r="M1974">
        <v>13</v>
      </c>
      <c r="N1974">
        <v>14</v>
      </c>
      <c r="O1974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f>Table1_1[[#This Row],[MntWines]]+Table1_1[[#This Row],[MntFruits]]+Table1_1[[#This Row],[MntMeatProducts]]+Table1_1[[#This Row],[MntFishProducts]]+Table1_1[[#This Row],[MntSweetProducts]]+Table1_1[[#This Row],[MntGoldProds]]</f>
        <v>100</v>
      </c>
      <c r="AC1974">
        <f>Table1_1[[#This Row],[NumWebPurchases]]+Table1_1[[#This Row],[NumCatalogPurchases]]+Table1_1[[#This Row],[NumStorePurchases]]</f>
        <v>6</v>
      </c>
      <c r="AD1974">
        <f>ROUND(IF(Table1_1[[#This Row],[Total_Purchases]]=0,0,(Table1_1[[#This Row],[Total_Spend]]*(Table1_1[[#This Row],[NumWebPurchases]]/Table1_1[[#This Row],[Total_Purchases]]))),2)</f>
        <v>33.33</v>
      </c>
      <c r="AE1974">
        <f>ROUND(IF(Table1_1[[#This Row],[Total_Purchases]]=0,0,(Table1_1[[#This Row],[Total_Spend]]*(Table1_1[[#This Row],[NumStorePurchases]]/Table1_1[[#This Row],[Total_Purchases]]))),2)</f>
        <v>50</v>
      </c>
      <c r="AF1974">
        <f>ROUND(IF(Table1_1[[#This Row],[Total_Purchases]]=0,0,(Table1_1[[#This Row],[Total_Spend]]*(Table1_1[[#This Row],[NumCatalogPurchases]]/Table1_1[[#This Row],[Total_Purchases]]))),2)</f>
        <v>16.670000000000002</v>
      </c>
      <c r="AG19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74" s="6">
        <f ca="1">YEAR(TODAY())-B1974</f>
        <v>41</v>
      </c>
      <c r="AI19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4" t="s">
        <v>30</v>
      </c>
    </row>
    <row r="1975" spans="1:36" x14ac:dyDescent="0.3">
      <c r="A1975">
        <v>10010</v>
      </c>
      <c r="B1975">
        <v>1953</v>
      </c>
      <c r="C1975" t="s">
        <v>37</v>
      </c>
      <c r="D1975" t="s">
        <v>29</v>
      </c>
      <c r="E1975">
        <v>36957</v>
      </c>
      <c r="F1975">
        <v>1</v>
      </c>
      <c r="G1975">
        <v>1</v>
      </c>
      <c r="H1975" s="2" t="str">
        <f ca="1">TEXT(Table1_1[[#This Row],[Dt_Customer]],"yyyy-mm-dd")</f>
        <v>2012-09-06</v>
      </c>
      <c r="I1975">
        <v>43</v>
      </c>
      <c r="J1975">
        <v>100</v>
      </c>
      <c r="K1975">
        <v>2</v>
      </c>
      <c r="L1975">
        <v>16</v>
      </c>
      <c r="M1975">
        <v>2</v>
      </c>
      <c r="N1975">
        <v>1</v>
      </c>
      <c r="O1975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f>Table1_1[[#This Row],[MntWines]]+Table1_1[[#This Row],[MntFruits]]+Table1_1[[#This Row],[MntMeatProducts]]+Table1_1[[#This Row],[MntFishProducts]]+Table1_1[[#This Row],[MntSweetProducts]]+Table1_1[[#This Row],[MntGoldProds]]</f>
        <v>152</v>
      </c>
      <c r="AC1975">
        <f>Table1_1[[#This Row],[NumWebPurchases]]+Table1_1[[#This Row],[NumCatalogPurchases]]+Table1_1[[#This Row],[NumStorePurchases]]</f>
        <v>7</v>
      </c>
      <c r="AD1975">
        <f>ROUND(IF(Table1_1[[#This Row],[Total_Purchases]]=0,0,(Table1_1[[#This Row],[Total_Spend]]*(Table1_1[[#This Row],[NumWebPurchases]]/Table1_1[[#This Row],[Total_Purchases]]))),2)</f>
        <v>65.14</v>
      </c>
      <c r="AE1975">
        <f>ROUND(IF(Table1_1[[#This Row],[Total_Purchases]]=0,0,(Table1_1[[#This Row],[Total_Spend]]*(Table1_1[[#This Row],[NumStorePurchases]]/Table1_1[[#This Row],[Total_Purchases]]))),2)</f>
        <v>43.43</v>
      </c>
      <c r="AF1975">
        <f>ROUND(IF(Table1_1[[#This Row],[Total_Purchases]]=0,0,(Table1_1[[#This Row],[Total_Spend]]*(Table1_1[[#This Row],[NumCatalogPurchases]]/Table1_1[[#This Row],[Total_Purchases]]))),2)</f>
        <v>43.43</v>
      </c>
      <c r="AG197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75" s="6">
        <f ca="1">YEAR(TODAY())-B1975</f>
        <v>73</v>
      </c>
      <c r="AI19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75" t="s">
        <v>36</v>
      </c>
    </row>
    <row r="1976" spans="1:36" x14ac:dyDescent="0.3">
      <c r="A1976">
        <v>10022</v>
      </c>
      <c r="B1976">
        <v>1973</v>
      </c>
      <c r="C1976" t="s">
        <v>37</v>
      </c>
      <c r="D1976" t="s">
        <v>31</v>
      </c>
      <c r="E1976">
        <v>54466</v>
      </c>
      <c r="F1976">
        <v>1</v>
      </c>
      <c r="G1976">
        <v>1</v>
      </c>
      <c r="H1976" s="2" t="str">
        <f ca="1">TEXT(Table1_1[[#This Row],[Dt_Customer]],"yyyy-mm-dd")</f>
        <v>2014-02-09</v>
      </c>
      <c r="I1976">
        <v>78</v>
      </c>
      <c r="J1976">
        <v>12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1976">
        <f>Table1_1[[#This Row],[NumWebPurchases]]+Table1_1[[#This Row],[NumCatalogPurchases]]+Table1_1[[#This Row],[NumStorePurchases]]</f>
        <v>3</v>
      </c>
      <c r="AD1976">
        <f>ROUND(IF(Table1_1[[#This Row],[Total_Purchases]]=0,0,(Table1_1[[#This Row],[Total_Spend]]*(Table1_1[[#This Row],[NumWebPurchases]]/Table1_1[[#This Row],[Total_Purchases]]))),2)</f>
        <v>5.33</v>
      </c>
      <c r="AE1976">
        <f>ROUND(IF(Table1_1[[#This Row],[Total_Purchases]]=0,0,(Table1_1[[#This Row],[Total_Spend]]*(Table1_1[[#This Row],[NumStorePurchases]]/Table1_1[[#This Row],[Total_Purchases]]))),2)</f>
        <v>10.67</v>
      </c>
      <c r="AF1976">
        <f>ROUND(IF(Table1_1[[#This Row],[Total_Purchases]]=0,0,(Table1_1[[#This Row],[Total_Spend]]*(Table1_1[[#This Row],[NumCatalogPurchases]]/Table1_1[[#This Row],[Total_Purchases]]))),2)</f>
        <v>0</v>
      </c>
      <c r="AG19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76" s="6">
        <f ca="1">YEAR(TODAY())-B1976</f>
        <v>53</v>
      </c>
      <c r="AI19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6" t="s">
        <v>30</v>
      </c>
    </row>
    <row r="1977" spans="1:36" x14ac:dyDescent="0.3">
      <c r="A1977">
        <v>10031</v>
      </c>
      <c r="B1977">
        <v>1976</v>
      </c>
      <c r="C1977" t="s">
        <v>37</v>
      </c>
      <c r="D1977" t="s">
        <v>33</v>
      </c>
      <c r="E1977">
        <v>16927</v>
      </c>
      <c r="F1977">
        <v>1</v>
      </c>
      <c r="G1977">
        <v>1</v>
      </c>
      <c r="H1977" s="2" t="str">
        <f ca="1">TEXT(Table1_1[[#This Row],[Dt_Customer]],"yyyy-mm-dd")</f>
        <v>2013-02-10</v>
      </c>
      <c r="I1977">
        <v>50</v>
      </c>
      <c r="J1977">
        <v>20</v>
      </c>
      <c r="K1977">
        <v>2</v>
      </c>
      <c r="L1977">
        <v>23</v>
      </c>
      <c r="M1977">
        <v>3</v>
      </c>
      <c r="N1977">
        <v>1</v>
      </c>
      <c r="O1977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1977">
        <f>Table1_1[[#This Row],[NumWebPurchases]]+Table1_1[[#This Row],[NumCatalogPurchases]]+Table1_1[[#This Row],[NumStorePurchases]]</f>
        <v>7</v>
      </c>
      <c r="AD1977">
        <f>ROUND(IF(Table1_1[[#This Row],[Total_Purchases]]=0,0,(Table1_1[[#This Row],[Total_Spend]]*(Table1_1[[#This Row],[NumWebPurchases]]/Table1_1[[#This Row],[Total_Purchases]]))),2)</f>
        <v>22.71</v>
      </c>
      <c r="AE1977">
        <f>ROUND(IF(Table1_1[[#This Row],[Total_Purchases]]=0,0,(Table1_1[[#This Row],[Total_Spend]]*(Table1_1[[#This Row],[NumStorePurchases]]/Table1_1[[#This Row],[Total_Purchases]]))),2)</f>
        <v>30.29</v>
      </c>
      <c r="AF1977">
        <f>ROUND(IF(Table1_1[[#This Row],[Total_Purchases]]=0,0,(Table1_1[[#This Row],[Total_Spend]]*(Table1_1[[#This Row],[NumCatalogPurchases]]/Table1_1[[#This Row],[Total_Purchases]]))),2)</f>
        <v>0</v>
      </c>
      <c r="AG197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77" s="6">
        <f ca="1">YEAR(TODAY())-B1977</f>
        <v>50</v>
      </c>
      <c r="AI19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7" t="s">
        <v>43</v>
      </c>
    </row>
    <row r="1978" spans="1:36" x14ac:dyDescent="0.3">
      <c r="A1978">
        <v>10032</v>
      </c>
      <c r="B1978">
        <v>1976</v>
      </c>
      <c r="C1978" t="s">
        <v>28</v>
      </c>
      <c r="D1978" t="s">
        <v>29</v>
      </c>
      <c r="E1978">
        <v>12571</v>
      </c>
      <c r="F1978">
        <v>1</v>
      </c>
      <c r="G1978">
        <v>0</v>
      </c>
      <c r="H1978" s="2" t="str">
        <f ca="1">TEXT(Table1_1[[#This Row],[Dt_Customer]],"yyyy-mm-dd")</f>
        <v>2014-01-18</v>
      </c>
      <c r="I1978">
        <v>86</v>
      </c>
      <c r="J1978">
        <v>3</v>
      </c>
      <c r="K1978">
        <v>5</v>
      </c>
      <c r="L1978">
        <v>14</v>
      </c>
      <c r="M1978">
        <v>2</v>
      </c>
      <c r="N1978">
        <v>12</v>
      </c>
      <c r="O1978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1978">
        <f>Table1_1[[#This Row],[NumWebPurchases]]+Table1_1[[#This Row],[NumCatalogPurchases]]+Table1_1[[#This Row],[NumStorePurchases]]</f>
        <v>7</v>
      </c>
      <c r="AD1978">
        <f>ROUND(IF(Table1_1[[#This Row],[Total_Purchases]]=0,0,(Table1_1[[#This Row],[Total_Spend]]*(Table1_1[[#This Row],[NumWebPurchases]]/Table1_1[[#This Row],[Total_Purchases]]))),2)</f>
        <v>22.71</v>
      </c>
      <c r="AE1978">
        <f>ROUND(IF(Table1_1[[#This Row],[Total_Purchases]]=0,0,(Table1_1[[#This Row],[Total_Spend]]*(Table1_1[[#This Row],[NumStorePurchases]]/Table1_1[[#This Row],[Total_Purchases]]))),2)</f>
        <v>22.71</v>
      </c>
      <c r="AF1978">
        <f>ROUND(IF(Table1_1[[#This Row],[Total_Purchases]]=0,0,(Table1_1[[#This Row],[Total_Spend]]*(Table1_1[[#This Row],[NumCatalogPurchases]]/Table1_1[[#This Row],[Total_Purchases]]))),2)</f>
        <v>7.57</v>
      </c>
      <c r="AG19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78" s="6">
        <f ca="1">YEAR(TODAY())-B1978</f>
        <v>50</v>
      </c>
      <c r="AI19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8" t="s">
        <v>43</v>
      </c>
    </row>
    <row r="1979" spans="1:36" x14ac:dyDescent="0.3">
      <c r="A1979">
        <v>10033</v>
      </c>
      <c r="B1979">
        <v>1973</v>
      </c>
      <c r="C1979" t="s">
        <v>38</v>
      </c>
      <c r="D1979" t="s">
        <v>29</v>
      </c>
      <c r="E1979">
        <v>31163</v>
      </c>
      <c r="F1979">
        <v>1</v>
      </c>
      <c r="G1979">
        <v>0</v>
      </c>
      <c r="H1979" s="2" t="str">
        <f ca="1">TEXT(Table1_1[[#This Row],[Dt_Customer]],"yyyy-mm-dd")</f>
        <v>2014-02-13</v>
      </c>
      <c r="I1979">
        <v>54</v>
      </c>
      <c r="J1979">
        <v>2</v>
      </c>
      <c r="K1979">
        <v>3</v>
      </c>
      <c r="L1979">
        <v>10</v>
      </c>
      <c r="M1979">
        <v>11</v>
      </c>
      <c r="N1979">
        <v>2</v>
      </c>
      <c r="O1979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1979">
        <f>Table1_1[[#This Row],[NumWebPurchases]]+Table1_1[[#This Row],[NumCatalogPurchases]]+Table1_1[[#This Row],[NumStorePurchases]]</f>
        <v>4</v>
      </c>
      <c r="AD1979">
        <f>ROUND(IF(Table1_1[[#This Row],[Total_Purchases]]=0,0,(Table1_1[[#This Row],[Total_Spend]]*(Table1_1[[#This Row],[NumWebPurchases]]/Table1_1[[#This Row],[Total_Purchases]]))),2)</f>
        <v>9.5</v>
      </c>
      <c r="AE1979">
        <f>ROUND(IF(Table1_1[[#This Row],[Total_Purchases]]=0,0,(Table1_1[[#This Row],[Total_Spend]]*(Table1_1[[#This Row],[NumStorePurchases]]/Table1_1[[#This Row],[Total_Purchases]]))),2)</f>
        <v>28.5</v>
      </c>
      <c r="AF1979">
        <f>ROUND(IF(Table1_1[[#This Row],[Total_Purchases]]=0,0,(Table1_1[[#This Row],[Total_Spend]]*(Table1_1[[#This Row],[NumCatalogPurchases]]/Table1_1[[#This Row],[Total_Purchases]]))),2)</f>
        <v>0</v>
      </c>
      <c r="AG197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79" s="6">
        <f ca="1">YEAR(TODAY())-B1979</f>
        <v>53</v>
      </c>
      <c r="AI19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79" t="s">
        <v>39</v>
      </c>
    </row>
    <row r="1980" spans="1:36" x14ac:dyDescent="0.3">
      <c r="A1980">
        <v>10037</v>
      </c>
      <c r="B1980">
        <v>1993</v>
      </c>
      <c r="C1980" t="s">
        <v>28</v>
      </c>
      <c r="D1980" t="s">
        <v>31</v>
      </c>
      <c r="E1980">
        <v>74293</v>
      </c>
      <c r="F1980">
        <v>0</v>
      </c>
      <c r="G1980">
        <v>0</v>
      </c>
      <c r="H1980" s="2" t="str">
        <f ca="1">TEXT(Table1_1[[#This Row],[Dt_Customer]],"yyyy-mm-dd")</f>
        <v>2014-05-04</v>
      </c>
      <c r="I1980">
        <v>66</v>
      </c>
      <c r="J1980">
        <v>375</v>
      </c>
      <c r="K1980">
        <v>152</v>
      </c>
      <c r="L1980">
        <v>335</v>
      </c>
      <c r="M1980">
        <v>93</v>
      </c>
      <c r="N1980">
        <v>91</v>
      </c>
      <c r="O1980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f>Table1_1[[#This Row],[MntWines]]+Table1_1[[#This Row],[MntFruits]]+Table1_1[[#This Row],[MntMeatProducts]]+Table1_1[[#This Row],[MntFishProducts]]+Table1_1[[#This Row],[MntSweetProducts]]+Table1_1[[#This Row],[MntGoldProds]]</f>
        <v>1127</v>
      </c>
      <c r="AC1980">
        <f>Table1_1[[#This Row],[NumWebPurchases]]+Table1_1[[#This Row],[NumCatalogPurchases]]+Table1_1[[#This Row],[NumStorePurchases]]</f>
        <v>15</v>
      </c>
      <c r="AD1980">
        <f>ROUND(IF(Table1_1[[#This Row],[Total_Purchases]]=0,0,(Table1_1[[#This Row],[Total_Spend]]*(Table1_1[[#This Row],[NumWebPurchases]]/Table1_1[[#This Row],[Total_Purchases]]))),2)</f>
        <v>375.67</v>
      </c>
      <c r="AE1980">
        <f>ROUND(IF(Table1_1[[#This Row],[Total_Purchases]]=0,0,(Table1_1[[#This Row],[Total_Spend]]*(Table1_1[[#This Row],[NumStorePurchases]]/Table1_1[[#This Row],[Total_Purchases]]))),2)</f>
        <v>450.8</v>
      </c>
      <c r="AF1980">
        <f>ROUND(IF(Table1_1[[#This Row],[Total_Purchases]]=0,0,(Table1_1[[#This Row],[Total_Spend]]*(Table1_1[[#This Row],[NumCatalogPurchases]]/Table1_1[[#This Row],[Total_Purchases]]))),2)</f>
        <v>300.52999999999997</v>
      </c>
      <c r="AG19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80" s="6">
        <f ca="1">YEAR(TODAY())-B1980</f>
        <v>33</v>
      </c>
      <c r="AI19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80" t="s">
        <v>43</v>
      </c>
    </row>
    <row r="1981" spans="1:36" x14ac:dyDescent="0.3">
      <c r="A1981">
        <v>10057</v>
      </c>
      <c r="B1981">
        <v>1951</v>
      </c>
      <c r="C1981" t="s">
        <v>28</v>
      </c>
      <c r="D1981" t="s">
        <v>31</v>
      </c>
      <c r="E1981">
        <v>72282</v>
      </c>
      <c r="F1981">
        <v>0</v>
      </c>
      <c r="G1981">
        <v>0</v>
      </c>
      <c r="H1981" s="2" t="str">
        <f ca="1">TEXT(Table1_1[[#This Row],[Dt_Customer]],"yyyy-mm-dd")</f>
        <v>2013-07-19</v>
      </c>
      <c r="I1981">
        <v>70</v>
      </c>
      <c r="J1981">
        <v>503</v>
      </c>
      <c r="K1981">
        <v>27</v>
      </c>
      <c r="L1981">
        <v>419</v>
      </c>
      <c r="M1981">
        <v>90</v>
      </c>
      <c r="N1981">
        <v>139</v>
      </c>
      <c r="O1981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f>Table1_1[[#This Row],[MntWines]]+Table1_1[[#This Row],[MntFruits]]+Table1_1[[#This Row],[MntMeatProducts]]+Table1_1[[#This Row],[MntFishProducts]]+Table1_1[[#This Row],[MntSweetProducts]]+Table1_1[[#This Row],[MntGoldProds]]</f>
        <v>1331</v>
      </c>
      <c r="AC1981">
        <f>Table1_1[[#This Row],[NumWebPurchases]]+Table1_1[[#This Row],[NumCatalogPurchases]]+Table1_1[[#This Row],[NumStorePurchases]]</f>
        <v>21</v>
      </c>
      <c r="AD1981">
        <f>ROUND(IF(Table1_1[[#This Row],[Total_Purchases]]=0,0,(Table1_1[[#This Row],[Total_Spend]]*(Table1_1[[#This Row],[NumWebPurchases]]/Table1_1[[#This Row],[Total_Purchases]]))),2)</f>
        <v>316.89999999999998</v>
      </c>
      <c r="AE1981">
        <f>ROUND(IF(Table1_1[[#This Row],[Total_Purchases]]=0,0,(Table1_1[[#This Row],[Total_Spend]]*(Table1_1[[#This Row],[NumStorePurchases]]/Table1_1[[#This Row],[Total_Purchases]]))),2)</f>
        <v>570.42999999999995</v>
      </c>
      <c r="AF1981">
        <f>ROUND(IF(Table1_1[[#This Row],[Total_Purchases]]=0,0,(Table1_1[[#This Row],[Total_Spend]]*(Table1_1[[#This Row],[NumCatalogPurchases]]/Table1_1[[#This Row],[Total_Purchases]]))),2)</f>
        <v>443.67</v>
      </c>
      <c r="AG19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81" s="6">
        <f ca="1">YEAR(TODAY())-B1981</f>
        <v>75</v>
      </c>
      <c r="AI19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81" t="s">
        <v>30</v>
      </c>
    </row>
    <row r="1982" spans="1:36" x14ac:dyDescent="0.3">
      <c r="A1982">
        <v>10061</v>
      </c>
      <c r="B1982">
        <v>1950</v>
      </c>
      <c r="C1982" t="s">
        <v>28</v>
      </c>
      <c r="D1982" t="s">
        <v>33</v>
      </c>
      <c r="E1982">
        <v>59462</v>
      </c>
      <c r="F1982">
        <v>0</v>
      </c>
      <c r="G1982">
        <v>1</v>
      </c>
      <c r="H1982" s="2" t="str">
        <f ca="1">TEXT(Table1_1[[#This Row],[Dt_Customer]],"yyyy-mm-dd")</f>
        <v>2013-01-05</v>
      </c>
      <c r="I1982">
        <v>29</v>
      </c>
      <c r="J1982">
        <v>724</v>
      </c>
      <c r="K1982">
        <v>17</v>
      </c>
      <c r="L1982">
        <v>143</v>
      </c>
      <c r="M1982">
        <v>0</v>
      </c>
      <c r="N1982">
        <v>8</v>
      </c>
      <c r="O198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f>Table1_1[[#This Row],[MntWines]]+Table1_1[[#This Row],[MntFruits]]+Table1_1[[#This Row],[MntMeatProducts]]+Table1_1[[#This Row],[MntFishProducts]]+Table1_1[[#This Row],[MntSweetProducts]]+Table1_1[[#This Row],[MntGoldProds]]</f>
        <v>1088</v>
      </c>
      <c r="AC1982">
        <f>Table1_1[[#This Row],[NumWebPurchases]]+Table1_1[[#This Row],[NumCatalogPurchases]]+Table1_1[[#This Row],[NumStorePurchases]]</f>
        <v>23</v>
      </c>
      <c r="AD1982">
        <f>ROUND(IF(Table1_1[[#This Row],[Total_Purchases]]=0,0,(Table1_1[[#This Row],[Total_Spend]]*(Table1_1[[#This Row],[NumWebPurchases]]/Table1_1[[#This Row],[Total_Purchases]]))),2)</f>
        <v>425.74</v>
      </c>
      <c r="AE1982">
        <f>ROUND(IF(Table1_1[[#This Row],[Total_Purchases]]=0,0,(Table1_1[[#This Row],[Total_Spend]]*(Table1_1[[#This Row],[NumStorePurchases]]/Table1_1[[#This Row],[Total_Purchases]]))),2)</f>
        <v>567.65</v>
      </c>
      <c r="AF1982">
        <f>ROUND(IF(Table1_1[[#This Row],[Total_Purchases]]=0,0,(Table1_1[[#This Row],[Total_Spend]]*(Table1_1[[#This Row],[NumCatalogPurchases]]/Table1_1[[#This Row],[Total_Purchases]]))),2)</f>
        <v>94.61</v>
      </c>
      <c r="AG19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82" s="6">
        <f ca="1">YEAR(TODAY())-B1982</f>
        <v>76</v>
      </c>
      <c r="AI19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82" t="s">
        <v>34</v>
      </c>
    </row>
    <row r="1983" spans="1:36" x14ac:dyDescent="0.3">
      <c r="A1983">
        <v>10065</v>
      </c>
      <c r="B1983">
        <v>1970</v>
      </c>
      <c r="C1983" t="s">
        <v>38</v>
      </c>
      <c r="D1983" t="s">
        <v>33</v>
      </c>
      <c r="E1983">
        <v>15315</v>
      </c>
      <c r="F1983">
        <v>0</v>
      </c>
      <c r="G1983">
        <v>0</v>
      </c>
      <c r="H1983" s="2" t="str">
        <f ca="1">TEXT(Table1_1[[#This Row],[Dt_Customer]],"yyyy-mm-dd")</f>
        <v>2013-08-03</v>
      </c>
      <c r="I1983">
        <v>27</v>
      </c>
      <c r="J1983">
        <v>7</v>
      </c>
      <c r="K1983">
        <v>4</v>
      </c>
      <c r="L1983">
        <v>13</v>
      </c>
      <c r="M1983">
        <v>15</v>
      </c>
      <c r="N1983">
        <v>8</v>
      </c>
      <c r="O1983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1983">
        <f>Table1_1[[#This Row],[NumWebPurchases]]+Table1_1[[#This Row],[NumCatalogPurchases]]+Table1_1[[#This Row],[NumStorePurchases]]</f>
        <v>6</v>
      </c>
      <c r="AD1983">
        <f>ROUND(IF(Table1_1[[#This Row],[Total_Purchases]]=0,0,(Table1_1[[#This Row],[Total_Spend]]*(Table1_1[[#This Row],[NumWebPurchases]]/Table1_1[[#This Row],[Total_Purchases]]))),2)</f>
        <v>21.33</v>
      </c>
      <c r="AE1983">
        <f>ROUND(IF(Table1_1[[#This Row],[Total_Purchases]]=0,0,(Table1_1[[#This Row],[Total_Spend]]*(Table1_1[[#This Row],[NumStorePurchases]]/Table1_1[[#This Row],[Total_Purchases]]))),2)</f>
        <v>42.67</v>
      </c>
      <c r="AF1983">
        <f>ROUND(IF(Table1_1[[#This Row],[Total_Purchases]]=0,0,(Table1_1[[#This Row],[Total_Spend]]*(Table1_1[[#This Row],[NumCatalogPurchases]]/Table1_1[[#This Row],[Total_Purchases]]))),2)</f>
        <v>0</v>
      </c>
      <c r="AG19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83" s="6">
        <f ca="1">YEAR(TODAY())-B1983</f>
        <v>56</v>
      </c>
      <c r="AI19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83" t="s">
        <v>30</v>
      </c>
    </row>
    <row r="1984" spans="1:36" x14ac:dyDescent="0.3">
      <c r="A1984">
        <v>10067</v>
      </c>
      <c r="B1984">
        <v>1976</v>
      </c>
      <c r="C1984" t="s">
        <v>38</v>
      </c>
      <c r="D1984" t="s">
        <v>35</v>
      </c>
      <c r="E1984">
        <v>25176</v>
      </c>
      <c r="F1984">
        <v>1</v>
      </c>
      <c r="G1984">
        <v>1</v>
      </c>
      <c r="H1984" s="2" t="str">
        <f ca="1">TEXT(Table1_1[[#This Row],[Dt_Customer]],"yyyy-mm-dd")</f>
        <v>2013-08-10</v>
      </c>
      <c r="I1984">
        <v>79</v>
      </c>
      <c r="J1984">
        <v>4</v>
      </c>
      <c r="K1984">
        <v>0</v>
      </c>
      <c r="L1984">
        <v>4</v>
      </c>
      <c r="M1984">
        <v>0</v>
      </c>
      <c r="N1984">
        <v>0</v>
      </c>
      <c r="O1984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f>Table1_1[[#This Row],[MntWines]]+Table1_1[[#This Row],[MntFruits]]+Table1_1[[#This Row],[MntMeatProducts]]+Table1_1[[#This Row],[MntFishProducts]]+Table1_1[[#This Row],[MntSweetProducts]]+Table1_1[[#This Row],[MntGoldProds]]</f>
        <v>13</v>
      </c>
      <c r="AC1984">
        <f>Table1_1[[#This Row],[NumWebPurchases]]+Table1_1[[#This Row],[NumCatalogPurchases]]+Table1_1[[#This Row],[NumStorePurchases]]</f>
        <v>3</v>
      </c>
      <c r="AD1984">
        <f>ROUND(IF(Table1_1[[#This Row],[Total_Purchases]]=0,0,(Table1_1[[#This Row],[Total_Spend]]*(Table1_1[[#This Row],[NumWebPurchases]]/Table1_1[[#This Row],[Total_Purchases]]))),2)</f>
        <v>4.33</v>
      </c>
      <c r="AE1984">
        <f>ROUND(IF(Table1_1[[#This Row],[Total_Purchases]]=0,0,(Table1_1[[#This Row],[Total_Spend]]*(Table1_1[[#This Row],[NumStorePurchases]]/Table1_1[[#This Row],[Total_Purchases]]))),2)</f>
        <v>8.67</v>
      </c>
      <c r="AF1984">
        <f>ROUND(IF(Table1_1[[#This Row],[Total_Purchases]]=0,0,(Table1_1[[#This Row],[Total_Spend]]*(Table1_1[[#This Row],[NumCatalogPurchases]]/Table1_1[[#This Row],[Total_Purchases]]))),2)</f>
        <v>0</v>
      </c>
      <c r="AG19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84" s="6">
        <f ca="1">YEAR(TODAY())-B1984</f>
        <v>50</v>
      </c>
      <c r="AI19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84" t="s">
        <v>39</v>
      </c>
    </row>
    <row r="1985" spans="1:36" x14ac:dyDescent="0.3">
      <c r="A1985">
        <v>10069</v>
      </c>
      <c r="B1985">
        <v>1988</v>
      </c>
      <c r="C1985" t="s">
        <v>44</v>
      </c>
      <c r="D1985" t="s">
        <v>35</v>
      </c>
      <c r="E1985">
        <v>13724</v>
      </c>
      <c r="F1985">
        <v>1</v>
      </c>
      <c r="G1985">
        <v>0</v>
      </c>
      <c r="H1985" s="2" t="str">
        <f ca="1">TEXT(Table1_1[[#This Row],[Dt_Customer]],"yyyy-mm-dd")</f>
        <v>2012-08-31</v>
      </c>
      <c r="I1985">
        <v>43</v>
      </c>
      <c r="J1985">
        <v>2</v>
      </c>
      <c r="K1985">
        <v>7</v>
      </c>
      <c r="L1985">
        <v>5</v>
      </c>
      <c r="M1985">
        <v>2</v>
      </c>
      <c r="N1985">
        <v>15</v>
      </c>
      <c r="O1985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f>Table1_1[[#This Row],[MntWines]]+Table1_1[[#This Row],[MntFruits]]+Table1_1[[#This Row],[MntMeatProducts]]+Table1_1[[#This Row],[MntFishProducts]]+Table1_1[[#This Row],[MntSweetProducts]]+Table1_1[[#This Row],[MntGoldProds]]</f>
        <v>58</v>
      </c>
      <c r="AC1985">
        <f>Table1_1[[#This Row],[NumWebPurchases]]+Table1_1[[#This Row],[NumCatalogPurchases]]+Table1_1[[#This Row],[NumStorePurchases]]</f>
        <v>4</v>
      </c>
      <c r="AD1985">
        <f>ROUND(IF(Table1_1[[#This Row],[Total_Purchases]]=0,0,(Table1_1[[#This Row],[Total_Spend]]*(Table1_1[[#This Row],[NumWebPurchases]]/Table1_1[[#This Row],[Total_Purchases]]))),2)</f>
        <v>29</v>
      </c>
      <c r="AE1985">
        <f>ROUND(IF(Table1_1[[#This Row],[Total_Purchases]]=0,0,(Table1_1[[#This Row],[Total_Spend]]*(Table1_1[[#This Row],[NumStorePurchases]]/Table1_1[[#This Row],[Total_Purchases]]))),2)</f>
        <v>29</v>
      </c>
      <c r="AF1985">
        <f>ROUND(IF(Table1_1[[#This Row],[Total_Purchases]]=0,0,(Table1_1[[#This Row],[Total_Spend]]*(Table1_1[[#This Row],[NumCatalogPurchases]]/Table1_1[[#This Row],[Total_Purchases]]))),2)</f>
        <v>0</v>
      </c>
      <c r="AG19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85" s="6">
        <f ca="1">YEAR(TODAY())-B1985</f>
        <v>38</v>
      </c>
      <c r="AI19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1985" t="s">
        <v>43</v>
      </c>
    </row>
    <row r="1986" spans="1:36" x14ac:dyDescent="0.3">
      <c r="A1986">
        <v>10084</v>
      </c>
      <c r="B1986">
        <v>1972</v>
      </c>
      <c r="C1986" t="s">
        <v>28</v>
      </c>
      <c r="D1986" t="s">
        <v>33</v>
      </c>
      <c r="E1986">
        <v>24434</v>
      </c>
      <c r="F1986">
        <v>2</v>
      </c>
      <c r="G1986">
        <v>0</v>
      </c>
      <c r="H1986" s="2" t="str">
        <f ca="1">TEXT(Table1_1[[#This Row],[Dt_Customer]],"yyyy-mm-dd")</f>
        <v>2014-05-18</v>
      </c>
      <c r="I1986">
        <v>9</v>
      </c>
      <c r="J1986">
        <v>3</v>
      </c>
      <c r="K1986">
        <v>2</v>
      </c>
      <c r="L1986">
        <v>8</v>
      </c>
      <c r="M1986">
        <v>20</v>
      </c>
      <c r="N1986">
        <v>0</v>
      </c>
      <c r="O1986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1986">
        <f>Table1_1[[#This Row],[NumWebPurchases]]+Table1_1[[#This Row],[NumCatalogPurchases]]+Table1_1[[#This Row],[NumStorePurchases]]</f>
        <v>5</v>
      </c>
      <c r="AD1986">
        <f>ROUND(IF(Table1_1[[#This Row],[Total_Purchases]]=0,0,(Table1_1[[#This Row],[Total_Spend]]*(Table1_1[[#This Row],[NumWebPurchases]]/Table1_1[[#This Row],[Total_Purchases]]))),2)</f>
        <v>20</v>
      </c>
      <c r="AE1986">
        <f>ROUND(IF(Table1_1[[#This Row],[Total_Purchases]]=0,0,(Table1_1[[#This Row],[Total_Spend]]*(Table1_1[[#This Row],[NumStorePurchases]]/Table1_1[[#This Row],[Total_Purchases]]))),2)</f>
        <v>20</v>
      </c>
      <c r="AF1986">
        <f>ROUND(IF(Table1_1[[#This Row],[Total_Purchases]]=0,0,(Table1_1[[#This Row],[Total_Spend]]*(Table1_1[[#This Row],[NumCatalogPurchases]]/Table1_1[[#This Row],[Total_Purchases]]))),2)</f>
        <v>10</v>
      </c>
      <c r="AG19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86" s="6">
        <f ca="1">YEAR(TODAY())-B1986</f>
        <v>54</v>
      </c>
      <c r="AI19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86" t="s">
        <v>40</v>
      </c>
    </row>
    <row r="1987" spans="1:36" x14ac:dyDescent="0.3">
      <c r="A1987">
        <v>10089</v>
      </c>
      <c r="B1987">
        <v>1974</v>
      </c>
      <c r="C1987" t="s">
        <v>28</v>
      </c>
      <c r="D1987" t="s">
        <v>29</v>
      </c>
      <c r="E1987">
        <v>102692</v>
      </c>
      <c r="F1987">
        <v>0</v>
      </c>
      <c r="G1987">
        <v>0</v>
      </c>
      <c r="H1987" s="2" t="str">
        <f ca="1">TEXT(Table1_1[[#This Row],[Dt_Customer]],"yyyy-mm-dd")</f>
        <v>2013-04-05</v>
      </c>
      <c r="I1987">
        <v>5</v>
      </c>
      <c r="J1987">
        <v>168</v>
      </c>
      <c r="K1987">
        <v>148</v>
      </c>
      <c r="L1987">
        <v>444</v>
      </c>
      <c r="M1987">
        <v>32</v>
      </c>
      <c r="N1987">
        <v>172</v>
      </c>
      <c r="O1987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0</v>
      </c>
      <c r="AB1987">
        <f>Table1_1[[#This Row],[MntWines]]+Table1_1[[#This Row],[MntFruits]]+Table1_1[[#This Row],[MntMeatProducts]]+Table1_1[[#This Row],[MntFishProducts]]+Table1_1[[#This Row],[MntSweetProducts]]+Table1_1[[#This Row],[MntGoldProds]]</f>
        <v>1112</v>
      </c>
      <c r="AC1987">
        <f>Table1_1[[#This Row],[NumWebPurchases]]+Table1_1[[#This Row],[NumCatalogPurchases]]+Table1_1[[#This Row],[NumStorePurchases]]</f>
        <v>28</v>
      </c>
      <c r="AD1987">
        <f>ROUND(IF(Table1_1[[#This Row],[Total_Purchases]]=0,0,(Table1_1[[#This Row],[Total_Spend]]*(Table1_1[[#This Row],[NumWebPurchases]]/Table1_1[[#This Row],[Total_Purchases]]))),2)</f>
        <v>238.29</v>
      </c>
      <c r="AE1987">
        <f>ROUND(IF(Table1_1[[#This Row],[Total_Purchases]]=0,0,(Table1_1[[#This Row],[Total_Spend]]*(Table1_1[[#This Row],[NumStorePurchases]]/Table1_1[[#This Row],[Total_Purchases]]))),2)</f>
        <v>516.29</v>
      </c>
      <c r="AF1987">
        <f>ROUND(IF(Table1_1[[#This Row],[Total_Purchases]]=0,0,(Table1_1[[#This Row],[Total_Spend]]*(Table1_1[[#This Row],[NumCatalogPurchases]]/Table1_1[[#This Row],[Total_Purchases]]))),2)</f>
        <v>357.43</v>
      </c>
      <c r="AG1987" t="str">
        <f xml:space="preserve"> IF(Table1_1[[#This Row],[ Income ]]&lt;50000, "Low income", IF(Table1_1[[#This Row],[ Income ]]&lt; 100000, "Lower middle", IF(Table1_1[[#This Row],[ Income ]]&lt; 150000, "Upper middle", "High income")))</f>
        <v>Upper middle</v>
      </c>
      <c r="AH1987" s="6">
        <f ca="1">YEAR(TODAY())-B1987</f>
        <v>52</v>
      </c>
      <c r="AI19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87" t="s">
        <v>43</v>
      </c>
    </row>
    <row r="1988" spans="1:36" x14ac:dyDescent="0.3">
      <c r="A1988">
        <v>10091</v>
      </c>
      <c r="B1988">
        <v>1956</v>
      </c>
      <c r="C1988" t="s">
        <v>28</v>
      </c>
      <c r="D1988" t="s">
        <v>31</v>
      </c>
      <c r="E1988">
        <v>60230</v>
      </c>
      <c r="F1988">
        <v>0</v>
      </c>
      <c r="G1988">
        <v>1</v>
      </c>
      <c r="H1988" s="2" t="str">
        <f ca="1">TEXT(Table1_1[[#This Row],[Dt_Customer]],"yyyy-mm-dd")</f>
        <v>2013-05-20</v>
      </c>
      <c r="I1988">
        <v>78</v>
      </c>
      <c r="J1988">
        <v>520</v>
      </c>
      <c r="K1988">
        <v>20</v>
      </c>
      <c r="L1988">
        <v>367</v>
      </c>
      <c r="M1988">
        <v>39</v>
      </c>
      <c r="N1988">
        <v>81</v>
      </c>
      <c r="O1988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f>Table1_1[[#This Row],[MntWines]]+Table1_1[[#This Row],[MntFruits]]+Table1_1[[#This Row],[MntMeatProducts]]+Table1_1[[#This Row],[MntFishProducts]]+Table1_1[[#This Row],[MntSweetProducts]]+Table1_1[[#This Row],[MntGoldProds]]</f>
        <v>1067</v>
      </c>
      <c r="AC1988">
        <f>Table1_1[[#This Row],[NumWebPurchases]]+Table1_1[[#This Row],[NumCatalogPurchases]]+Table1_1[[#This Row],[NumStorePurchases]]</f>
        <v>15</v>
      </c>
      <c r="AD1988">
        <f>ROUND(IF(Table1_1[[#This Row],[Total_Purchases]]=0,0,(Table1_1[[#This Row],[Total_Spend]]*(Table1_1[[#This Row],[NumWebPurchases]]/Table1_1[[#This Row],[Total_Purchases]]))),2)</f>
        <v>426.8</v>
      </c>
      <c r="AE1988">
        <f>ROUND(IF(Table1_1[[#This Row],[Total_Purchases]]=0,0,(Table1_1[[#This Row],[Total_Spend]]*(Table1_1[[#This Row],[NumStorePurchases]]/Table1_1[[#This Row],[Total_Purchases]]))),2)</f>
        <v>426.8</v>
      </c>
      <c r="AF1988">
        <f>ROUND(IF(Table1_1[[#This Row],[Total_Purchases]]=0,0,(Table1_1[[#This Row],[Total_Spend]]*(Table1_1[[#This Row],[NumCatalogPurchases]]/Table1_1[[#This Row],[Total_Purchases]]))),2)</f>
        <v>213.4</v>
      </c>
      <c r="AG198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88" s="6">
        <f ca="1">YEAR(TODAY())-B1988</f>
        <v>70</v>
      </c>
      <c r="AI19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88" t="s">
        <v>30</v>
      </c>
    </row>
    <row r="1989" spans="1:36" x14ac:dyDescent="0.3">
      <c r="A1989">
        <v>10092</v>
      </c>
      <c r="B1989">
        <v>1954</v>
      </c>
      <c r="C1989" t="s">
        <v>28</v>
      </c>
      <c r="D1989" t="s">
        <v>29</v>
      </c>
      <c r="E1989">
        <v>70044</v>
      </c>
      <c r="F1989">
        <v>0</v>
      </c>
      <c r="G1989">
        <v>1</v>
      </c>
      <c r="H1989" s="2" t="str">
        <f ca="1">TEXT(Table1_1[[#This Row],[Dt_Customer]],"yyyy-mm-dd")</f>
        <v>2013-02-18</v>
      </c>
      <c r="I1989">
        <v>46</v>
      </c>
      <c r="J1989">
        <v>1073</v>
      </c>
      <c r="K1989">
        <v>0</v>
      </c>
      <c r="L1989">
        <v>250</v>
      </c>
      <c r="M1989">
        <v>153</v>
      </c>
      <c r="N1989">
        <v>14</v>
      </c>
      <c r="O1989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f>Table1_1[[#This Row],[MntWines]]+Table1_1[[#This Row],[MntFruits]]+Table1_1[[#This Row],[MntMeatProducts]]+Table1_1[[#This Row],[MntFishProducts]]+Table1_1[[#This Row],[MntSweetProducts]]+Table1_1[[#This Row],[MntGoldProds]]</f>
        <v>1504</v>
      </c>
      <c r="AC1989">
        <f>Table1_1[[#This Row],[NumWebPurchases]]+Table1_1[[#This Row],[NumCatalogPurchases]]+Table1_1[[#This Row],[NumStorePurchases]]</f>
        <v>22</v>
      </c>
      <c r="AD1989">
        <f>ROUND(IF(Table1_1[[#This Row],[Total_Purchases]]=0,0,(Table1_1[[#This Row],[Total_Spend]]*(Table1_1[[#This Row],[NumWebPurchases]]/Table1_1[[#This Row],[Total_Purchases]]))),2)</f>
        <v>478.55</v>
      </c>
      <c r="AE1989">
        <f>ROUND(IF(Table1_1[[#This Row],[Total_Purchases]]=0,0,(Table1_1[[#This Row],[Total_Spend]]*(Table1_1[[#This Row],[NumStorePurchases]]/Table1_1[[#This Row],[Total_Purchases]]))),2)</f>
        <v>341.82</v>
      </c>
      <c r="AF1989">
        <f>ROUND(IF(Table1_1[[#This Row],[Total_Purchases]]=0,0,(Table1_1[[#This Row],[Total_Spend]]*(Table1_1[[#This Row],[NumCatalogPurchases]]/Table1_1[[#This Row],[Total_Purchases]]))),2)</f>
        <v>683.64</v>
      </c>
      <c r="AG19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89" s="6">
        <f ca="1">YEAR(TODAY())-B1989</f>
        <v>72</v>
      </c>
      <c r="AI19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89" t="s">
        <v>30</v>
      </c>
    </row>
    <row r="1990" spans="1:36" x14ac:dyDescent="0.3">
      <c r="A1990">
        <v>10095</v>
      </c>
      <c r="B1990">
        <v>1975</v>
      </c>
      <c r="C1990" t="s">
        <v>37</v>
      </c>
      <c r="D1990" t="s">
        <v>29</v>
      </c>
      <c r="E1990">
        <v>74165</v>
      </c>
      <c r="F1990">
        <v>0</v>
      </c>
      <c r="G1990">
        <v>0</v>
      </c>
      <c r="H1990" s="2" t="str">
        <f ca="1">TEXT(Table1_1[[#This Row],[Dt_Customer]],"yyyy-mm-dd")</f>
        <v>2013-05-01</v>
      </c>
      <c r="I1990">
        <v>9</v>
      </c>
      <c r="J1990">
        <v>1001</v>
      </c>
      <c r="K1990">
        <v>12</v>
      </c>
      <c r="L1990">
        <v>240</v>
      </c>
      <c r="M1990">
        <v>16</v>
      </c>
      <c r="N1990">
        <v>12</v>
      </c>
      <c r="O1990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f>Table1_1[[#This Row],[MntWines]]+Table1_1[[#This Row],[MntFruits]]+Table1_1[[#This Row],[MntMeatProducts]]+Table1_1[[#This Row],[MntFishProducts]]+Table1_1[[#This Row],[MntSweetProducts]]+Table1_1[[#This Row],[MntGoldProds]]</f>
        <v>1293</v>
      </c>
      <c r="AC1990">
        <f>Table1_1[[#This Row],[NumWebPurchases]]+Table1_1[[#This Row],[NumCatalogPurchases]]+Table1_1[[#This Row],[NumStorePurchases]]</f>
        <v>19</v>
      </c>
      <c r="AD1990">
        <f>ROUND(IF(Table1_1[[#This Row],[Total_Purchases]]=0,0,(Table1_1[[#This Row],[Total_Spend]]*(Table1_1[[#This Row],[NumWebPurchases]]/Table1_1[[#This Row],[Total_Purchases]]))),2)</f>
        <v>340.26</v>
      </c>
      <c r="AE1990">
        <f>ROUND(IF(Table1_1[[#This Row],[Total_Purchases]]=0,0,(Table1_1[[#This Row],[Total_Spend]]*(Table1_1[[#This Row],[NumStorePurchases]]/Table1_1[[#This Row],[Total_Purchases]]))),2)</f>
        <v>680.53</v>
      </c>
      <c r="AF1990">
        <f>ROUND(IF(Table1_1[[#This Row],[Total_Purchases]]=0,0,(Table1_1[[#This Row],[Total_Spend]]*(Table1_1[[#This Row],[NumCatalogPurchases]]/Table1_1[[#This Row],[Total_Purchases]]))),2)</f>
        <v>272.20999999999998</v>
      </c>
      <c r="AG19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0" s="6">
        <f ca="1">YEAR(TODAY())-B1990</f>
        <v>51</v>
      </c>
      <c r="AI19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90" t="s">
        <v>32</v>
      </c>
    </row>
    <row r="1991" spans="1:36" x14ac:dyDescent="0.3">
      <c r="A1991">
        <v>10099</v>
      </c>
      <c r="B1991">
        <v>1984</v>
      </c>
      <c r="C1991" t="s">
        <v>28</v>
      </c>
      <c r="D1991" t="s">
        <v>33</v>
      </c>
      <c r="E1991">
        <v>55434</v>
      </c>
      <c r="F1991">
        <v>1</v>
      </c>
      <c r="G1991">
        <v>0</v>
      </c>
      <c r="H1991" s="2" t="str">
        <f ca="1">TEXT(Table1_1[[#This Row],[Dt_Customer]],"yyyy-mm-dd")</f>
        <v>2013-10-05</v>
      </c>
      <c r="I1991">
        <v>21</v>
      </c>
      <c r="J1991">
        <v>238</v>
      </c>
      <c r="K1991">
        <v>115</v>
      </c>
      <c r="L1991">
        <v>215</v>
      </c>
      <c r="M1991">
        <v>169</v>
      </c>
      <c r="N1991">
        <v>69</v>
      </c>
      <c r="O1991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f>Table1_1[[#This Row],[MntWines]]+Table1_1[[#This Row],[MntFruits]]+Table1_1[[#This Row],[MntMeatProducts]]+Table1_1[[#This Row],[MntFishProducts]]+Table1_1[[#This Row],[MntSweetProducts]]+Table1_1[[#This Row],[MntGoldProds]]</f>
        <v>882</v>
      </c>
      <c r="AC1991">
        <f>Table1_1[[#This Row],[NumWebPurchases]]+Table1_1[[#This Row],[NumCatalogPurchases]]+Table1_1[[#This Row],[NumStorePurchases]]</f>
        <v>21</v>
      </c>
      <c r="AD1991">
        <f>ROUND(IF(Table1_1[[#This Row],[Total_Purchases]]=0,0,(Table1_1[[#This Row],[Total_Spend]]*(Table1_1[[#This Row],[NumWebPurchases]]/Table1_1[[#This Row],[Total_Purchases]]))),2)</f>
        <v>210</v>
      </c>
      <c r="AE1991">
        <f>ROUND(IF(Table1_1[[#This Row],[Total_Purchases]]=0,0,(Table1_1[[#This Row],[Total_Spend]]*(Table1_1[[#This Row],[NumStorePurchases]]/Table1_1[[#This Row],[Total_Purchases]]))),2)</f>
        <v>546</v>
      </c>
      <c r="AF1991">
        <f>ROUND(IF(Table1_1[[#This Row],[Total_Purchases]]=0,0,(Table1_1[[#This Row],[Total_Spend]]*(Table1_1[[#This Row],[NumCatalogPurchases]]/Table1_1[[#This Row],[Total_Purchases]]))),2)</f>
        <v>126</v>
      </c>
      <c r="AG19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1" s="6">
        <f ca="1">YEAR(TODAY())-B1991</f>
        <v>42</v>
      </c>
      <c r="AI19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91" t="s">
        <v>43</v>
      </c>
    </row>
    <row r="1992" spans="1:36" x14ac:dyDescent="0.3">
      <c r="A1992">
        <v>10102</v>
      </c>
      <c r="B1992">
        <v>1966</v>
      </c>
      <c r="C1992" t="s">
        <v>28</v>
      </c>
      <c r="D1992" t="s">
        <v>42</v>
      </c>
      <c r="E1992">
        <v>79946</v>
      </c>
      <c r="F1992">
        <v>0</v>
      </c>
      <c r="G1992">
        <v>0</v>
      </c>
      <c r="H1992" s="2" t="str">
        <f ca="1">TEXT(Table1_1[[#This Row],[Dt_Customer]],"yyyy-mm-dd")</f>
        <v>2014-05-12</v>
      </c>
      <c r="I1992">
        <v>19</v>
      </c>
      <c r="J1992">
        <v>395</v>
      </c>
      <c r="K1992">
        <v>183</v>
      </c>
      <c r="L1992">
        <v>565</v>
      </c>
      <c r="M1992">
        <v>166</v>
      </c>
      <c r="N1992">
        <v>141</v>
      </c>
      <c r="O199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f>Table1_1[[#This Row],[MntWines]]+Table1_1[[#This Row],[MntFruits]]+Table1_1[[#This Row],[MntMeatProducts]]+Table1_1[[#This Row],[MntFishProducts]]+Table1_1[[#This Row],[MntSweetProducts]]+Table1_1[[#This Row],[MntGoldProds]]</f>
        <v>1478</v>
      </c>
      <c r="AC1992">
        <f>Table1_1[[#This Row],[NumWebPurchases]]+Table1_1[[#This Row],[NumCatalogPurchases]]+Table1_1[[#This Row],[NumStorePurchases]]</f>
        <v>21</v>
      </c>
      <c r="AD1992">
        <f>ROUND(IF(Table1_1[[#This Row],[Total_Purchases]]=0,0,(Table1_1[[#This Row],[Total_Spend]]*(Table1_1[[#This Row],[NumWebPurchases]]/Table1_1[[#This Row],[Total_Purchases]]))),2)</f>
        <v>351.9</v>
      </c>
      <c r="AE1992">
        <f>ROUND(IF(Table1_1[[#This Row],[Total_Purchases]]=0,0,(Table1_1[[#This Row],[Total_Spend]]*(Table1_1[[#This Row],[NumStorePurchases]]/Table1_1[[#This Row],[Total_Purchases]]))),2)</f>
        <v>351.9</v>
      </c>
      <c r="AF1992">
        <f>ROUND(IF(Table1_1[[#This Row],[Total_Purchases]]=0,0,(Table1_1[[#This Row],[Total_Spend]]*(Table1_1[[#This Row],[NumCatalogPurchases]]/Table1_1[[#This Row],[Total_Purchases]]))),2)</f>
        <v>774.19</v>
      </c>
      <c r="AG19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2" s="6">
        <f ca="1">YEAR(TODAY())-B1992</f>
        <v>60</v>
      </c>
      <c r="AI19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92" t="s">
        <v>43</v>
      </c>
    </row>
    <row r="1993" spans="1:36" x14ac:dyDescent="0.3">
      <c r="A1993">
        <v>10104</v>
      </c>
      <c r="B1993">
        <v>1974</v>
      </c>
      <c r="C1993" t="s">
        <v>28</v>
      </c>
      <c r="D1993" t="s">
        <v>35</v>
      </c>
      <c r="E1993">
        <v>33590</v>
      </c>
      <c r="F1993">
        <v>2</v>
      </c>
      <c r="G1993">
        <v>1</v>
      </c>
      <c r="H1993" s="2" t="str">
        <f ca="1">TEXT(Table1_1[[#This Row],[Dt_Customer]],"yyyy-mm-dd")</f>
        <v>2013-11-03</v>
      </c>
      <c r="I1993">
        <v>65</v>
      </c>
      <c r="J1993">
        <v>4</v>
      </c>
      <c r="K1993">
        <v>0</v>
      </c>
      <c r="L1993">
        <v>2</v>
      </c>
      <c r="M1993">
        <v>0</v>
      </c>
      <c r="N1993">
        <v>0</v>
      </c>
      <c r="O1993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f>Table1_1[[#This Row],[MntWines]]+Table1_1[[#This Row],[MntFruits]]+Table1_1[[#This Row],[MntMeatProducts]]+Table1_1[[#This Row],[MntFishProducts]]+Table1_1[[#This Row],[MntSweetProducts]]+Table1_1[[#This Row],[MntGoldProds]]</f>
        <v>8</v>
      </c>
      <c r="AC1993">
        <f>Table1_1[[#This Row],[NumWebPurchases]]+Table1_1[[#This Row],[NumCatalogPurchases]]+Table1_1[[#This Row],[NumStorePurchases]]</f>
        <v>3</v>
      </c>
      <c r="AD1993">
        <f>ROUND(IF(Table1_1[[#This Row],[Total_Purchases]]=0,0,(Table1_1[[#This Row],[Total_Spend]]*(Table1_1[[#This Row],[NumWebPurchases]]/Table1_1[[#This Row],[Total_Purchases]]))),2)</f>
        <v>2.67</v>
      </c>
      <c r="AE1993">
        <f>ROUND(IF(Table1_1[[#This Row],[Total_Purchases]]=0,0,(Table1_1[[#This Row],[Total_Spend]]*(Table1_1[[#This Row],[NumStorePurchases]]/Table1_1[[#This Row],[Total_Purchases]]))),2)</f>
        <v>5.33</v>
      </c>
      <c r="AF1993">
        <f>ROUND(IF(Table1_1[[#This Row],[Total_Purchases]]=0,0,(Table1_1[[#This Row],[Total_Spend]]*(Table1_1[[#This Row],[NumCatalogPurchases]]/Table1_1[[#This Row],[Total_Purchases]]))),2)</f>
        <v>0</v>
      </c>
      <c r="AG199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93" s="6">
        <f ca="1">YEAR(TODAY())-B1993</f>
        <v>52</v>
      </c>
      <c r="AI19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93" t="s">
        <v>32</v>
      </c>
    </row>
    <row r="1994" spans="1:36" x14ac:dyDescent="0.3">
      <c r="A1994">
        <v>10120</v>
      </c>
      <c r="B1994">
        <v>1955</v>
      </c>
      <c r="C1994" t="s">
        <v>28</v>
      </c>
      <c r="D1994" t="s">
        <v>35</v>
      </c>
      <c r="E1994">
        <v>38946</v>
      </c>
      <c r="F1994">
        <v>0</v>
      </c>
      <c r="G1994">
        <v>1</v>
      </c>
      <c r="H1994" s="2" t="str">
        <f ca="1">TEXT(Table1_1[[#This Row],[Dt_Customer]],"yyyy-mm-dd")</f>
        <v>2013-10-24</v>
      </c>
      <c r="I1994">
        <v>84</v>
      </c>
      <c r="J1994">
        <v>116</v>
      </c>
      <c r="K1994">
        <v>6</v>
      </c>
      <c r="L1994">
        <v>82</v>
      </c>
      <c r="M1994">
        <v>6</v>
      </c>
      <c r="N1994">
        <v>6</v>
      </c>
      <c r="O1994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f>Table1_1[[#This Row],[MntWines]]+Table1_1[[#This Row],[MntFruits]]+Table1_1[[#This Row],[MntMeatProducts]]+Table1_1[[#This Row],[MntFishProducts]]+Table1_1[[#This Row],[MntSweetProducts]]+Table1_1[[#This Row],[MntGoldProds]]</f>
        <v>257</v>
      </c>
      <c r="AC1994">
        <f>Table1_1[[#This Row],[NumWebPurchases]]+Table1_1[[#This Row],[NumCatalogPurchases]]+Table1_1[[#This Row],[NumStorePurchases]]</f>
        <v>10</v>
      </c>
      <c r="AD1994">
        <f>ROUND(IF(Table1_1[[#This Row],[Total_Purchases]]=0,0,(Table1_1[[#This Row],[Total_Spend]]*(Table1_1[[#This Row],[NumWebPurchases]]/Table1_1[[#This Row],[Total_Purchases]]))),2)</f>
        <v>77.099999999999994</v>
      </c>
      <c r="AE1994">
        <f>ROUND(IF(Table1_1[[#This Row],[Total_Purchases]]=0,0,(Table1_1[[#This Row],[Total_Spend]]*(Table1_1[[#This Row],[NumStorePurchases]]/Table1_1[[#This Row],[Total_Purchases]]))),2)</f>
        <v>154.19999999999999</v>
      </c>
      <c r="AF1994">
        <f>ROUND(IF(Table1_1[[#This Row],[Total_Purchases]]=0,0,(Table1_1[[#This Row],[Total_Spend]]*(Table1_1[[#This Row],[NumCatalogPurchases]]/Table1_1[[#This Row],[Total_Purchases]]))),2)</f>
        <v>25.7</v>
      </c>
      <c r="AG19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1994" s="6">
        <f ca="1">YEAR(TODAY())-B1994</f>
        <v>71</v>
      </c>
      <c r="AI19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1994" t="s">
        <v>34</v>
      </c>
    </row>
    <row r="1995" spans="1:36" x14ac:dyDescent="0.3">
      <c r="A1995">
        <v>10127</v>
      </c>
      <c r="B1995">
        <v>1965</v>
      </c>
      <c r="C1995" t="s">
        <v>28</v>
      </c>
      <c r="D1995" t="s">
        <v>33</v>
      </c>
      <c r="E1995">
        <v>58692</v>
      </c>
      <c r="F1995">
        <v>0</v>
      </c>
      <c r="G1995">
        <v>1</v>
      </c>
      <c r="H1995" s="2" t="str">
        <f ca="1">TEXT(Table1_1[[#This Row],[Dt_Customer]],"yyyy-mm-dd")</f>
        <v>2014-04-06</v>
      </c>
      <c r="I1995">
        <v>21</v>
      </c>
      <c r="J1995">
        <v>301</v>
      </c>
      <c r="K1995">
        <v>11</v>
      </c>
      <c r="L1995">
        <v>61</v>
      </c>
      <c r="M1995">
        <v>4</v>
      </c>
      <c r="N1995">
        <v>7</v>
      </c>
      <c r="O1995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f>Table1_1[[#This Row],[MntWines]]+Table1_1[[#This Row],[MntFruits]]+Table1_1[[#This Row],[MntMeatProducts]]+Table1_1[[#This Row],[MntFishProducts]]+Table1_1[[#This Row],[MntSweetProducts]]+Table1_1[[#This Row],[MntGoldProds]]</f>
        <v>395</v>
      </c>
      <c r="AC1995">
        <f>Table1_1[[#This Row],[NumWebPurchases]]+Table1_1[[#This Row],[NumCatalogPurchases]]+Table1_1[[#This Row],[NumStorePurchases]]</f>
        <v>14</v>
      </c>
      <c r="AD1995">
        <f>ROUND(IF(Table1_1[[#This Row],[Total_Purchases]]=0,0,(Table1_1[[#This Row],[Total_Spend]]*(Table1_1[[#This Row],[NumWebPurchases]]/Table1_1[[#This Row],[Total_Purchases]]))),2)</f>
        <v>225.71</v>
      </c>
      <c r="AE1995">
        <f>ROUND(IF(Table1_1[[#This Row],[Total_Purchases]]=0,0,(Table1_1[[#This Row],[Total_Spend]]*(Table1_1[[#This Row],[NumStorePurchases]]/Table1_1[[#This Row],[Total_Purchases]]))),2)</f>
        <v>112.86</v>
      </c>
      <c r="AF1995">
        <f>ROUND(IF(Table1_1[[#This Row],[Total_Purchases]]=0,0,(Table1_1[[#This Row],[Total_Spend]]*(Table1_1[[#This Row],[NumCatalogPurchases]]/Table1_1[[#This Row],[Total_Purchases]]))),2)</f>
        <v>56.43</v>
      </c>
      <c r="AG19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5" s="6">
        <f ca="1">YEAR(TODAY())-B1995</f>
        <v>61</v>
      </c>
      <c r="AI19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95" t="s">
        <v>32</v>
      </c>
    </row>
    <row r="1996" spans="1:36" x14ac:dyDescent="0.3">
      <c r="A1996">
        <v>10128</v>
      </c>
      <c r="B1996">
        <v>1958</v>
      </c>
      <c r="C1996" t="s">
        <v>28</v>
      </c>
      <c r="D1996" t="s">
        <v>35</v>
      </c>
      <c r="E1996">
        <v>53977</v>
      </c>
      <c r="F1996">
        <v>0</v>
      </c>
      <c r="G1996">
        <v>1</v>
      </c>
      <c r="H1996" s="2" t="str">
        <f ca="1">TEXT(Table1_1[[#This Row],[Dt_Customer]],"yyyy-mm-dd")</f>
        <v>2013-06-08</v>
      </c>
      <c r="I1996">
        <v>21</v>
      </c>
      <c r="J1996">
        <v>620</v>
      </c>
      <c r="K1996">
        <v>16</v>
      </c>
      <c r="L1996">
        <v>165</v>
      </c>
      <c r="M1996">
        <v>0</v>
      </c>
      <c r="N1996">
        <v>24</v>
      </c>
      <c r="O1996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f>Table1_1[[#This Row],[MntWines]]+Table1_1[[#This Row],[MntFruits]]+Table1_1[[#This Row],[MntMeatProducts]]+Table1_1[[#This Row],[MntFishProducts]]+Table1_1[[#This Row],[MntSweetProducts]]+Table1_1[[#This Row],[MntGoldProds]]</f>
        <v>907</v>
      </c>
      <c r="AC1996">
        <f>Table1_1[[#This Row],[NumWebPurchases]]+Table1_1[[#This Row],[NumCatalogPurchases]]+Table1_1[[#This Row],[NumStorePurchases]]</f>
        <v>22</v>
      </c>
      <c r="AD1996">
        <f>ROUND(IF(Table1_1[[#This Row],[Total_Purchases]]=0,0,(Table1_1[[#This Row],[Total_Spend]]*(Table1_1[[#This Row],[NumWebPurchases]]/Table1_1[[#This Row],[Total_Purchases]]))),2)</f>
        <v>206.14</v>
      </c>
      <c r="AE1996">
        <f>ROUND(IF(Table1_1[[#This Row],[Total_Purchases]]=0,0,(Table1_1[[#This Row],[Total_Spend]]*(Table1_1[[#This Row],[NumStorePurchases]]/Table1_1[[#This Row],[Total_Purchases]]))),2)</f>
        <v>494.73</v>
      </c>
      <c r="AF1996">
        <f>ROUND(IF(Table1_1[[#This Row],[Total_Purchases]]=0,0,(Table1_1[[#This Row],[Total_Spend]]*(Table1_1[[#This Row],[NumCatalogPurchases]]/Table1_1[[#This Row],[Total_Purchases]]))),2)</f>
        <v>206.14</v>
      </c>
      <c r="AG19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6" s="6">
        <f ca="1">YEAR(TODAY())-B1996</f>
        <v>68</v>
      </c>
      <c r="AI19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96" t="s">
        <v>32</v>
      </c>
    </row>
    <row r="1997" spans="1:36" x14ac:dyDescent="0.3">
      <c r="A1997">
        <v>10129</v>
      </c>
      <c r="B1997">
        <v>1966</v>
      </c>
      <c r="C1997" t="s">
        <v>28</v>
      </c>
      <c r="D1997" t="s">
        <v>35</v>
      </c>
      <c r="E1997">
        <v>82427</v>
      </c>
      <c r="F1997">
        <v>0</v>
      </c>
      <c r="G1997">
        <v>0</v>
      </c>
      <c r="H1997" s="2" t="str">
        <f ca="1">TEXT(Table1_1[[#This Row],[Dt_Customer]],"yyyy-mm-dd")</f>
        <v>2014-03-12</v>
      </c>
      <c r="I1997">
        <v>35</v>
      </c>
      <c r="J1997">
        <v>482</v>
      </c>
      <c r="K1997">
        <v>147</v>
      </c>
      <c r="L1997">
        <v>509</v>
      </c>
      <c r="M1997">
        <v>104</v>
      </c>
      <c r="N1997">
        <v>107</v>
      </c>
      <c r="O1997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f>Table1_1[[#This Row],[MntWines]]+Table1_1[[#This Row],[MntFruits]]+Table1_1[[#This Row],[MntMeatProducts]]+Table1_1[[#This Row],[MntFishProducts]]+Table1_1[[#This Row],[MntSweetProducts]]+Table1_1[[#This Row],[MntGoldProds]]</f>
        <v>1456</v>
      </c>
      <c r="AC1997">
        <f>Table1_1[[#This Row],[NumWebPurchases]]+Table1_1[[#This Row],[NumCatalogPurchases]]+Table1_1[[#This Row],[NumStorePurchases]]</f>
        <v>20</v>
      </c>
      <c r="AD1997">
        <f>ROUND(IF(Table1_1[[#This Row],[Total_Purchases]]=0,0,(Table1_1[[#This Row],[Total_Spend]]*(Table1_1[[#This Row],[NumWebPurchases]]/Table1_1[[#This Row],[Total_Purchases]]))),2)</f>
        <v>218.4</v>
      </c>
      <c r="AE1997">
        <f>ROUND(IF(Table1_1[[#This Row],[Total_Purchases]]=0,0,(Table1_1[[#This Row],[Total_Spend]]*(Table1_1[[#This Row],[NumStorePurchases]]/Table1_1[[#This Row],[Total_Purchases]]))),2)</f>
        <v>873.6</v>
      </c>
      <c r="AF1997">
        <f>ROUND(IF(Table1_1[[#This Row],[Total_Purchases]]=0,0,(Table1_1[[#This Row],[Total_Spend]]*(Table1_1[[#This Row],[NumCatalogPurchases]]/Table1_1[[#This Row],[Total_Purchases]]))),2)</f>
        <v>364</v>
      </c>
      <c r="AG19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7" s="6">
        <f ca="1">YEAR(TODAY())-B1997</f>
        <v>60</v>
      </c>
      <c r="AI19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97" t="s">
        <v>30</v>
      </c>
    </row>
    <row r="1998" spans="1:36" x14ac:dyDescent="0.3">
      <c r="A1998">
        <v>10133</v>
      </c>
      <c r="B1998">
        <v>1970</v>
      </c>
      <c r="C1998" t="s">
        <v>28</v>
      </c>
      <c r="D1998" t="s">
        <v>31</v>
      </c>
      <c r="E1998">
        <v>93790</v>
      </c>
      <c r="F1998">
        <v>0</v>
      </c>
      <c r="G1998">
        <v>0</v>
      </c>
      <c r="H1998" s="2" t="str">
        <f ca="1">TEXT(Table1_1[[#This Row],[Dt_Customer]],"yyyy-mm-dd")</f>
        <v>2014-02-12</v>
      </c>
      <c r="I1998">
        <v>16</v>
      </c>
      <c r="J1998">
        <v>1302</v>
      </c>
      <c r="K1998">
        <v>68</v>
      </c>
      <c r="L1998">
        <v>731</v>
      </c>
      <c r="M1998">
        <v>89</v>
      </c>
      <c r="N1998">
        <v>114</v>
      </c>
      <c r="O1998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1</v>
      </c>
      <c r="AA1998">
        <v>0</v>
      </c>
      <c r="AB1998">
        <f>Table1_1[[#This Row],[MntWines]]+Table1_1[[#This Row],[MntFruits]]+Table1_1[[#This Row],[MntMeatProducts]]+Table1_1[[#This Row],[MntFishProducts]]+Table1_1[[#This Row],[MntSweetProducts]]+Table1_1[[#This Row],[MntGoldProds]]</f>
        <v>2349</v>
      </c>
      <c r="AC1998">
        <f>Table1_1[[#This Row],[NumWebPurchases]]+Table1_1[[#This Row],[NumCatalogPurchases]]+Table1_1[[#This Row],[NumStorePurchases]]</f>
        <v>25</v>
      </c>
      <c r="AD1998">
        <f>ROUND(IF(Table1_1[[#This Row],[Total_Purchases]]=0,0,(Table1_1[[#This Row],[Total_Spend]]*(Table1_1[[#This Row],[NumWebPurchases]]/Table1_1[[#This Row],[Total_Purchases]]))),2)</f>
        <v>563.76</v>
      </c>
      <c r="AE1998">
        <f>ROUND(IF(Table1_1[[#This Row],[Total_Purchases]]=0,0,(Table1_1[[#This Row],[Total_Spend]]*(Table1_1[[#This Row],[NumStorePurchases]]/Table1_1[[#This Row],[Total_Purchases]]))),2)</f>
        <v>1127.52</v>
      </c>
      <c r="AF1998">
        <f>ROUND(IF(Table1_1[[#This Row],[Total_Purchases]]=0,0,(Table1_1[[#This Row],[Total_Spend]]*(Table1_1[[#This Row],[NumCatalogPurchases]]/Table1_1[[#This Row],[Total_Purchases]]))),2)</f>
        <v>657.72</v>
      </c>
      <c r="AG19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8" s="6">
        <f ca="1">YEAR(TODAY())-B1998</f>
        <v>56</v>
      </c>
      <c r="AI19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1998" t="s">
        <v>32</v>
      </c>
    </row>
    <row r="1999" spans="1:36" x14ac:dyDescent="0.3">
      <c r="A1999">
        <v>10140</v>
      </c>
      <c r="B1999">
        <v>1983</v>
      </c>
      <c r="C1999" t="s">
        <v>37</v>
      </c>
      <c r="D1999" t="s">
        <v>35</v>
      </c>
      <c r="E1999">
        <v>70123</v>
      </c>
      <c r="F1999">
        <v>0</v>
      </c>
      <c r="G1999">
        <v>0</v>
      </c>
      <c r="H1999" s="2" t="str">
        <f ca="1">TEXT(Table1_1[[#This Row],[Dt_Customer]],"yyyy-mm-dd")</f>
        <v>2013-09-28</v>
      </c>
      <c r="I1999">
        <v>27</v>
      </c>
      <c r="J1999">
        <v>1308</v>
      </c>
      <c r="K1999">
        <v>0</v>
      </c>
      <c r="L1999">
        <v>396</v>
      </c>
      <c r="M1999">
        <v>23</v>
      </c>
      <c r="N1999">
        <v>0</v>
      </c>
      <c r="O1999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f>Table1_1[[#This Row],[MntWines]]+Table1_1[[#This Row],[MntFruits]]+Table1_1[[#This Row],[MntMeatProducts]]+Table1_1[[#This Row],[MntFishProducts]]+Table1_1[[#This Row],[MntSweetProducts]]+Table1_1[[#This Row],[MntGoldProds]]</f>
        <v>1727</v>
      </c>
      <c r="AC1999">
        <f>Table1_1[[#This Row],[NumWebPurchases]]+Table1_1[[#This Row],[NumCatalogPurchases]]+Table1_1[[#This Row],[NumStorePurchases]]</f>
        <v>16</v>
      </c>
      <c r="AD1999">
        <f>ROUND(IF(Table1_1[[#This Row],[Total_Purchases]]=0,0,(Table1_1[[#This Row],[Total_Spend]]*(Table1_1[[#This Row],[NumWebPurchases]]/Table1_1[[#This Row],[Total_Purchases]]))),2)</f>
        <v>539.69000000000005</v>
      </c>
      <c r="AE1999">
        <f>ROUND(IF(Table1_1[[#This Row],[Total_Purchases]]=0,0,(Table1_1[[#This Row],[Total_Spend]]*(Table1_1[[#This Row],[NumStorePurchases]]/Table1_1[[#This Row],[Total_Purchases]]))),2)</f>
        <v>431.75</v>
      </c>
      <c r="AF1999">
        <f>ROUND(IF(Table1_1[[#This Row],[Total_Purchases]]=0,0,(Table1_1[[#This Row],[Total_Spend]]*(Table1_1[[#This Row],[NumCatalogPurchases]]/Table1_1[[#This Row],[Total_Purchases]]))),2)</f>
        <v>755.56</v>
      </c>
      <c r="AG199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1999" s="6">
        <f ca="1">YEAR(TODAY())-B1999</f>
        <v>43</v>
      </c>
      <c r="AI19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1999" t="s">
        <v>40</v>
      </c>
    </row>
    <row r="2000" spans="1:36" x14ac:dyDescent="0.3">
      <c r="A2000">
        <v>10141</v>
      </c>
      <c r="B2000">
        <v>1960</v>
      </c>
      <c r="C2000" t="s">
        <v>41</v>
      </c>
      <c r="D2000" t="s">
        <v>29</v>
      </c>
      <c r="E2000">
        <v>39228</v>
      </c>
      <c r="F2000">
        <v>0</v>
      </c>
      <c r="G2000">
        <v>0</v>
      </c>
      <c r="H2000" s="2" t="str">
        <f ca="1">TEXT(Table1_1[[#This Row],[Dt_Customer]],"yyyy-mm-dd")</f>
        <v>2013-05-10</v>
      </c>
      <c r="I2000">
        <v>1</v>
      </c>
      <c r="J2000">
        <v>7</v>
      </c>
      <c r="K2000">
        <v>1</v>
      </c>
      <c r="L2000">
        <v>6</v>
      </c>
      <c r="M2000">
        <v>0</v>
      </c>
      <c r="N2000">
        <v>3</v>
      </c>
      <c r="O2000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2000">
        <f>Table1_1[[#This Row],[NumWebPurchases]]+Table1_1[[#This Row],[NumCatalogPurchases]]+Table1_1[[#This Row],[NumStorePurchases]]</f>
        <v>3</v>
      </c>
      <c r="AD2000">
        <f>ROUND(IF(Table1_1[[#This Row],[Total_Purchases]]=0,0,(Table1_1[[#This Row],[Total_Spend]]*(Table1_1[[#This Row],[NumWebPurchases]]/Table1_1[[#This Row],[Total_Purchases]]))),2)</f>
        <v>0</v>
      </c>
      <c r="AE2000">
        <f>ROUND(IF(Table1_1[[#This Row],[Total_Purchases]]=0,0,(Table1_1[[#This Row],[Total_Spend]]*(Table1_1[[#This Row],[NumStorePurchases]]/Table1_1[[#This Row],[Total_Purchases]]))),2)</f>
        <v>20</v>
      </c>
      <c r="AF2000">
        <f>ROUND(IF(Table1_1[[#This Row],[Total_Purchases]]=0,0,(Table1_1[[#This Row],[Total_Spend]]*(Table1_1[[#This Row],[NumCatalogPurchases]]/Table1_1[[#This Row],[Total_Purchases]]))),2)</f>
        <v>0</v>
      </c>
      <c r="AG200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00" s="6">
        <f ca="1">YEAR(TODAY())-B2000</f>
        <v>66</v>
      </c>
      <c r="AI20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00" t="s">
        <v>43</v>
      </c>
    </row>
    <row r="2001" spans="1:36" x14ac:dyDescent="0.3">
      <c r="A2001">
        <v>10142</v>
      </c>
      <c r="B2001">
        <v>1976</v>
      </c>
      <c r="C2001" t="s">
        <v>37</v>
      </c>
      <c r="D2001" t="s">
        <v>29</v>
      </c>
      <c r="E2001">
        <v>66476</v>
      </c>
      <c r="F2001">
        <v>0</v>
      </c>
      <c r="G2001">
        <v>1</v>
      </c>
      <c r="H2001" s="2" t="str">
        <f ca="1">TEXT(Table1_1[[#This Row],[Dt_Customer]],"yyyy-mm-dd")</f>
        <v>2013-03-07</v>
      </c>
      <c r="I2001">
        <v>99</v>
      </c>
      <c r="J2001">
        <v>372</v>
      </c>
      <c r="K2001">
        <v>18</v>
      </c>
      <c r="L2001">
        <v>126</v>
      </c>
      <c r="M2001">
        <v>47</v>
      </c>
      <c r="N2001">
        <v>48</v>
      </c>
      <c r="O2001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f>Table1_1[[#This Row],[MntWines]]+Table1_1[[#This Row],[MntFruits]]+Table1_1[[#This Row],[MntMeatProducts]]+Table1_1[[#This Row],[MntFishProducts]]+Table1_1[[#This Row],[MntSweetProducts]]+Table1_1[[#This Row],[MntGoldProds]]</f>
        <v>689</v>
      </c>
      <c r="AC2001">
        <f>Table1_1[[#This Row],[NumWebPurchases]]+Table1_1[[#This Row],[NumCatalogPurchases]]+Table1_1[[#This Row],[NumStorePurchases]]</f>
        <v>18</v>
      </c>
      <c r="AD2001">
        <f>ROUND(IF(Table1_1[[#This Row],[Total_Purchases]]=0,0,(Table1_1[[#This Row],[Total_Spend]]*(Table1_1[[#This Row],[NumWebPurchases]]/Table1_1[[#This Row],[Total_Purchases]]))),2)</f>
        <v>191.39</v>
      </c>
      <c r="AE2001">
        <f>ROUND(IF(Table1_1[[#This Row],[Total_Purchases]]=0,0,(Table1_1[[#This Row],[Total_Spend]]*(Table1_1[[#This Row],[NumStorePurchases]]/Table1_1[[#This Row],[Total_Purchases]]))),2)</f>
        <v>421.06</v>
      </c>
      <c r="AF2001">
        <f>ROUND(IF(Table1_1[[#This Row],[Total_Purchases]]=0,0,(Table1_1[[#This Row],[Total_Spend]]*(Table1_1[[#This Row],[NumCatalogPurchases]]/Table1_1[[#This Row],[Total_Purchases]]))),2)</f>
        <v>76.56</v>
      </c>
      <c r="AG20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1" s="6">
        <f ca="1">YEAR(TODAY())-B2001</f>
        <v>50</v>
      </c>
      <c r="AI20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01" t="s">
        <v>34</v>
      </c>
    </row>
    <row r="2002" spans="1:36" x14ac:dyDescent="0.3">
      <c r="A2002">
        <v>10144</v>
      </c>
      <c r="B2002">
        <v>1976</v>
      </c>
      <c r="C2002" t="s">
        <v>28</v>
      </c>
      <c r="D2002" t="s">
        <v>35</v>
      </c>
      <c r="E2002">
        <v>51369</v>
      </c>
      <c r="F2002">
        <v>0</v>
      </c>
      <c r="G2002">
        <v>1</v>
      </c>
      <c r="H2002" s="2" t="str">
        <f ca="1">TEXT(Table1_1[[#This Row],[Dt_Customer]],"yyyy-mm-dd")</f>
        <v>2012-10-25</v>
      </c>
      <c r="I2002">
        <v>84</v>
      </c>
      <c r="J2002">
        <v>297</v>
      </c>
      <c r="K2002">
        <v>7</v>
      </c>
      <c r="L2002">
        <v>79</v>
      </c>
      <c r="M2002">
        <v>0</v>
      </c>
      <c r="N2002">
        <v>11</v>
      </c>
      <c r="O200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f>Table1_1[[#This Row],[MntWines]]+Table1_1[[#This Row],[MntFruits]]+Table1_1[[#This Row],[MntMeatProducts]]+Table1_1[[#This Row],[MntFishProducts]]+Table1_1[[#This Row],[MntSweetProducts]]+Table1_1[[#This Row],[MntGoldProds]]</f>
        <v>576</v>
      </c>
      <c r="AC2002">
        <f>Table1_1[[#This Row],[NumWebPurchases]]+Table1_1[[#This Row],[NumCatalogPurchases]]+Table1_1[[#This Row],[NumStorePurchases]]</f>
        <v>14</v>
      </c>
      <c r="AD2002">
        <f>ROUND(IF(Table1_1[[#This Row],[Total_Purchases]]=0,0,(Table1_1[[#This Row],[Total_Spend]]*(Table1_1[[#This Row],[NumWebPurchases]]/Table1_1[[#This Row],[Total_Purchases]]))),2)</f>
        <v>329.14</v>
      </c>
      <c r="AE2002">
        <f>ROUND(IF(Table1_1[[#This Row],[Total_Purchases]]=0,0,(Table1_1[[#This Row],[Total_Spend]]*(Table1_1[[#This Row],[NumStorePurchases]]/Table1_1[[#This Row],[Total_Purchases]]))),2)</f>
        <v>164.57</v>
      </c>
      <c r="AF2002">
        <f>ROUND(IF(Table1_1[[#This Row],[Total_Purchases]]=0,0,(Table1_1[[#This Row],[Total_Spend]]*(Table1_1[[#This Row],[NumCatalogPurchases]]/Table1_1[[#This Row],[Total_Purchases]]))),2)</f>
        <v>82.29</v>
      </c>
      <c r="AG20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2" s="6">
        <f ca="1">YEAR(TODAY())-B2002</f>
        <v>50</v>
      </c>
      <c r="AI20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02" t="s">
        <v>43</v>
      </c>
    </row>
    <row r="2003" spans="1:36" x14ac:dyDescent="0.3">
      <c r="A2003">
        <v>10146</v>
      </c>
      <c r="B2003">
        <v>1972</v>
      </c>
      <c r="C2003" t="s">
        <v>37</v>
      </c>
      <c r="D2003" t="s">
        <v>35</v>
      </c>
      <c r="E2003">
        <v>38887</v>
      </c>
      <c r="F2003">
        <v>1</v>
      </c>
      <c r="G2003">
        <v>0</v>
      </c>
      <c r="H2003" s="2" t="str">
        <f ca="1">TEXT(Table1_1[[#This Row],[Dt_Customer]],"yyyy-mm-dd")</f>
        <v>2014-03-02</v>
      </c>
      <c r="I2003">
        <v>17</v>
      </c>
      <c r="J2003">
        <v>25</v>
      </c>
      <c r="K2003">
        <v>1</v>
      </c>
      <c r="L2003">
        <v>13</v>
      </c>
      <c r="M2003">
        <v>0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2003">
        <f>Table1_1[[#This Row],[NumWebPurchases]]+Table1_1[[#This Row],[NumCatalogPurchases]]+Table1_1[[#This Row],[NumStorePurchases]]</f>
        <v>4</v>
      </c>
      <c r="AD2003">
        <f>ROUND(IF(Table1_1[[#This Row],[Total_Purchases]]=0,0,(Table1_1[[#This Row],[Total_Spend]]*(Table1_1[[#This Row],[NumWebPurchases]]/Table1_1[[#This Row],[Total_Purchases]]))),2)</f>
        <v>10.5</v>
      </c>
      <c r="AE2003">
        <f>ROUND(IF(Table1_1[[#This Row],[Total_Purchases]]=0,0,(Table1_1[[#This Row],[Total_Spend]]*(Table1_1[[#This Row],[NumStorePurchases]]/Table1_1[[#This Row],[Total_Purchases]]))),2)</f>
        <v>31.5</v>
      </c>
      <c r="AF2003">
        <f>ROUND(IF(Table1_1[[#This Row],[Total_Purchases]]=0,0,(Table1_1[[#This Row],[Total_Spend]]*(Table1_1[[#This Row],[NumCatalogPurchases]]/Table1_1[[#This Row],[Total_Purchases]]))),2)</f>
        <v>0</v>
      </c>
      <c r="AG200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03" s="6">
        <f ca="1">YEAR(TODAY())-B2003</f>
        <v>54</v>
      </c>
      <c r="AI20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03" t="s">
        <v>36</v>
      </c>
    </row>
    <row r="2004" spans="1:36" x14ac:dyDescent="0.3">
      <c r="A2004">
        <v>10150</v>
      </c>
      <c r="B2004">
        <v>1961</v>
      </c>
      <c r="C2004" t="s">
        <v>28</v>
      </c>
      <c r="D2004" t="s">
        <v>31</v>
      </c>
      <c r="E2004">
        <v>86429</v>
      </c>
      <c r="F2004">
        <v>0</v>
      </c>
      <c r="G2004">
        <v>0</v>
      </c>
      <c r="H2004" s="2" t="str">
        <f ca="1">TEXT(Table1_1[[#This Row],[Dt_Customer]],"yyyy-mm-dd")</f>
        <v>2013-11-21</v>
      </c>
      <c r="I2004">
        <v>10</v>
      </c>
      <c r="J2004">
        <v>464</v>
      </c>
      <c r="K2004">
        <v>28</v>
      </c>
      <c r="L2004">
        <v>873</v>
      </c>
      <c r="M2004">
        <v>29</v>
      </c>
      <c r="N2004">
        <v>18</v>
      </c>
      <c r="O2004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f>Table1_1[[#This Row],[MntWines]]+Table1_1[[#This Row],[MntFruits]]+Table1_1[[#This Row],[MntMeatProducts]]+Table1_1[[#This Row],[MntFishProducts]]+Table1_1[[#This Row],[MntSweetProducts]]+Table1_1[[#This Row],[MntGoldProds]]</f>
        <v>1449</v>
      </c>
      <c r="AC2004">
        <f>Table1_1[[#This Row],[NumWebPurchases]]+Table1_1[[#This Row],[NumCatalogPurchases]]+Table1_1[[#This Row],[NumStorePurchases]]</f>
        <v>18</v>
      </c>
      <c r="AD2004">
        <f>ROUND(IF(Table1_1[[#This Row],[Total_Purchases]]=0,0,(Table1_1[[#This Row],[Total_Spend]]*(Table1_1[[#This Row],[NumWebPurchases]]/Table1_1[[#This Row],[Total_Purchases]]))),2)</f>
        <v>563.5</v>
      </c>
      <c r="AE2004">
        <f>ROUND(IF(Table1_1[[#This Row],[Total_Purchases]]=0,0,(Table1_1[[#This Row],[Total_Spend]]*(Table1_1[[#This Row],[NumStorePurchases]]/Table1_1[[#This Row],[Total_Purchases]]))),2)</f>
        <v>563.5</v>
      </c>
      <c r="AF2004">
        <f>ROUND(IF(Table1_1[[#This Row],[Total_Purchases]]=0,0,(Table1_1[[#This Row],[Total_Spend]]*(Table1_1[[#This Row],[NumCatalogPurchases]]/Table1_1[[#This Row],[Total_Purchases]]))),2)</f>
        <v>322</v>
      </c>
      <c r="AG20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4" s="6">
        <f ca="1">YEAR(TODAY())-B2004</f>
        <v>65</v>
      </c>
      <c r="AI20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04" t="s">
        <v>43</v>
      </c>
    </row>
    <row r="2005" spans="1:36" x14ac:dyDescent="0.3">
      <c r="A2005">
        <v>10151</v>
      </c>
      <c r="B2005">
        <v>1960</v>
      </c>
      <c r="C2005" t="s">
        <v>28</v>
      </c>
      <c r="D2005" t="s">
        <v>29</v>
      </c>
      <c r="E2005">
        <v>62204</v>
      </c>
      <c r="F2005">
        <v>0</v>
      </c>
      <c r="G2005">
        <v>2</v>
      </c>
      <c r="H2005" s="2" t="str">
        <f ca="1">TEXT(Table1_1[[#This Row],[Dt_Customer]],"yyyy-mm-dd")</f>
        <v>2012-09-12</v>
      </c>
      <c r="I2005">
        <v>38</v>
      </c>
      <c r="J2005">
        <v>317</v>
      </c>
      <c r="K2005">
        <v>46</v>
      </c>
      <c r="L2005">
        <v>247</v>
      </c>
      <c r="M2005">
        <v>151</v>
      </c>
      <c r="N2005">
        <v>46</v>
      </c>
      <c r="O2005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f>Table1_1[[#This Row],[MntWines]]+Table1_1[[#This Row],[MntFruits]]+Table1_1[[#This Row],[MntMeatProducts]]+Table1_1[[#This Row],[MntFishProducts]]+Table1_1[[#This Row],[MntSweetProducts]]+Table1_1[[#This Row],[MntGoldProds]]</f>
        <v>946</v>
      </c>
      <c r="AC2005">
        <f>Table1_1[[#This Row],[NumWebPurchases]]+Table1_1[[#This Row],[NumCatalogPurchases]]+Table1_1[[#This Row],[NumStorePurchases]]</f>
        <v>21</v>
      </c>
      <c r="AD2005">
        <f>ROUND(IF(Table1_1[[#This Row],[Total_Purchases]]=0,0,(Table1_1[[#This Row],[Total_Spend]]*(Table1_1[[#This Row],[NumWebPurchases]]/Table1_1[[#This Row],[Total_Purchases]]))),2)</f>
        <v>180.19</v>
      </c>
      <c r="AE2005">
        <f>ROUND(IF(Table1_1[[#This Row],[Total_Purchases]]=0,0,(Table1_1[[#This Row],[Total_Spend]]*(Table1_1[[#This Row],[NumStorePurchases]]/Table1_1[[#This Row],[Total_Purchases]]))),2)</f>
        <v>540.57000000000005</v>
      </c>
      <c r="AF2005">
        <f>ROUND(IF(Table1_1[[#This Row],[Total_Purchases]]=0,0,(Table1_1[[#This Row],[Total_Spend]]*(Table1_1[[#This Row],[NumCatalogPurchases]]/Table1_1[[#This Row],[Total_Purchases]]))),2)</f>
        <v>225.24</v>
      </c>
      <c r="AG20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5" s="6">
        <f ca="1">YEAR(TODAY())-B2005</f>
        <v>66</v>
      </c>
      <c r="AI20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05" t="s">
        <v>30</v>
      </c>
    </row>
    <row r="2006" spans="1:36" x14ac:dyDescent="0.3">
      <c r="A2006">
        <v>10156</v>
      </c>
      <c r="B2006">
        <v>1975</v>
      </c>
      <c r="C2006" t="s">
        <v>28</v>
      </c>
      <c r="D2006" t="s">
        <v>31</v>
      </c>
      <c r="E2006">
        <v>84196</v>
      </c>
      <c r="F2006">
        <v>0</v>
      </c>
      <c r="G2006">
        <v>1</v>
      </c>
      <c r="H2006" s="2" t="str">
        <f ca="1">TEXT(Table1_1[[#This Row],[Dt_Customer]],"yyyy-mm-dd")</f>
        <v>2013-06-03</v>
      </c>
      <c r="I2006">
        <v>56</v>
      </c>
      <c r="J2006">
        <v>215</v>
      </c>
      <c r="K2006">
        <v>63</v>
      </c>
      <c r="L2006">
        <v>507</v>
      </c>
      <c r="M2006">
        <v>231</v>
      </c>
      <c r="N2006">
        <v>31</v>
      </c>
      <c r="O2006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f>Table1_1[[#This Row],[MntWines]]+Table1_1[[#This Row],[MntFruits]]+Table1_1[[#This Row],[MntMeatProducts]]+Table1_1[[#This Row],[MntFishProducts]]+Table1_1[[#This Row],[MntSweetProducts]]+Table1_1[[#This Row],[MntGoldProds]]</f>
        <v>1237</v>
      </c>
      <c r="AC2006">
        <f>Table1_1[[#This Row],[NumWebPurchases]]+Table1_1[[#This Row],[NumCatalogPurchases]]+Table1_1[[#This Row],[NumStorePurchases]]</f>
        <v>19</v>
      </c>
      <c r="AD2006">
        <f>ROUND(IF(Table1_1[[#This Row],[Total_Purchases]]=0,0,(Table1_1[[#This Row],[Total_Spend]]*(Table1_1[[#This Row],[NumWebPurchases]]/Table1_1[[#This Row],[Total_Purchases]]))),2)</f>
        <v>520.84</v>
      </c>
      <c r="AE2006">
        <f>ROUND(IF(Table1_1[[#This Row],[Total_Purchases]]=0,0,(Table1_1[[#This Row],[Total_Spend]]*(Table1_1[[#This Row],[NumStorePurchases]]/Table1_1[[#This Row],[Total_Purchases]]))),2)</f>
        <v>455.74</v>
      </c>
      <c r="AF2006">
        <f>ROUND(IF(Table1_1[[#This Row],[Total_Purchases]]=0,0,(Table1_1[[#This Row],[Total_Spend]]*(Table1_1[[#This Row],[NumCatalogPurchases]]/Table1_1[[#This Row],[Total_Purchases]]))),2)</f>
        <v>260.42</v>
      </c>
      <c r="AG200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6" s="6">
        <f ca="1">YEAR(TODAY())-B2006</f>
        <v>51</v>
      </c>
      <c r="AI20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06" t="s">
        <v>30</v>
      </c>
    </row>
    <row r="2007" spans="1:36" x14ac:dyDescent="0.3">
      <c r="A2007">
        <v>10157</v>
      </c>
      <c r="B2007">
        <v>1965</v>
      </c>
      <c r="C2007" t="s">
        <v>28</v>
      </c>
      <c r="D2007" t="s">
        <v>31</v>
      </c>
      <c r="E2007">
        <v>59686</v>
      </c>
      <c r="F2007">
        <v>0</v>
      </c>
      <c r="G2007">
        <v>1</v>
      </c>
      <c r="H2007" s="2" t="str">
        <f ca="1">TEXT(Table1_1[[#This Row],[Dt_Customer]],"yyyy-mm-dd")</f>
        <v>2014-01-25</v>
      </c>
      <c r="I2007">
        <v>78</v>
      </c>
      <c r="J2007">
        <v>89</v>
      </c>
      <c r="K2007">
        <v>15</v>
      </c>
      <c r="L2007">
        <v>89</v>
      </c>
      <c r="M2007">
        <v>34</v>
      </c>
      <c r="N2007">
        <v>42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f>Table1_1[[#This Row],[MntWines]]+Table1_1[[#This Row],[MntFruits]]+Table1_1[[#This Row],[MntMeatProducts]]+Table1_1[[#This Row],[MntFishProducts]]+Table1_1[[#This Row],[MntSweetProducts]]+Table1_1[[#This Row],[MntGoldProds]]</f>
        <v>274</v>
      </c>
      <c r="AC2007">
        <f>Table1_1[[#This Row],[NumWebPurchases]]+Table1_1[[#This Row],[NumCatalogPurchases]]+Table1_1[[#This Row],[NumStorePurchases]]</f>
        <v>11</v>
      </c>
      <c r="AD2007">
        <f>ROUND(IF(Table1_1[[#This Row],[Total_Purchases]]=0,0,(Table1_1[[#This Row],[Total_Spend]]*(Table1_1[[#This Row],[NumWebPurchases]]/Table1_1[[#This Row],[Total_Purchases]]))),2)</f>
        <v>99.64</v>
      </c>
      <c r="AE2007">
        <f>ROUND(IF(Table1_1[[#This Row],[Total_Purchases]]=0,0,(Table1_1[[#This Row],[Total_Spend]]*(Table1_1[[#This Row],[NumStorePurchases]]/Table1_1[[#This Row],[Total_Purchases]]))),2)</f>
        <v>149.44999999999999</v>
      </c>
      <c r="AF2007">
        <f>ROUND(IF(Table1_1[[#This Row],[Total_Purchases]]=0,0,(Table1_1[[#This Row],[Total_Spend]]*(Table1_1[[#This Row],[NumCatalogPurchases]]/Table1_1[[#This Row],[Total_Purchases]]))),2)</f>
        <v>24.91</v>
      </c>
      <c r="AG20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7" s="6">
        <f ca="1">YEAR(TODAY())-B2007</f>
        <v>61</v>
      </c>
      <c r="AI20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07" t="s">
        <v>32</v>
      </c>
    </row>
    <row r="2008" spans="1:36" x14ac:dyDescent="0.3">
      <c r="A2008">
        <v>10159</v>
      </c>
      <c r="B2008">
        <v>1970</v>
      </c>
      <c r="C2008" t="s">
        <v>28</v>
      </c>
      <c r="D2008" t="s">
        <v>29</v>
      </c>
      <c r="E2008">
        <v>58710</v>
      </c>
      <c r="F2008">
        <v>0</v>
      </c>
      <c r="G2008">
        <v>1</v>
      </c>
      <c r="H2008" s="2" t="str">
        <f ca="1">TEXT(Table1_1[[#This Row],[Dt_Customer]],"yyyy-mm-dd")</f>
        <v>2013-03-31</v>
      </c>
      <c r="I2008">
        <v>77</v>
      </c>
      <c r="J2008">
        <v>440</v>
      </c>
      <c r="K2008">
        <v>81</v>
      </c>
      <c r="L2008">
        <v>368</v>
      </c>
      <c r="M2008">
        <v>0</v>
      </c>
      <c r="N2008">
        <v>122</v>
      </c>
      <c r="O2008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f>Table1_1[[#This Row],[MntWines]]+Table1_1[[#This Row],[MntFruits]]+Table1_1[[#This Row],[MntMeatProducts]]+Table1_1[[#This Row],[MntFishProducts]]+Table1_1[[#This Row],[MntSweetProducts]]+Table1_1[[#This Row],[MntGoldProds]]</f>
        <v>1185</v>
      </c>
      <c r="AC2008">
        <f>Table1_1[[#This Row],[NumWebPurchases]]+Table1_1[[#This Row],[NumCatalogPurchases]]+Table1_1[[#This Row],[NumStorePurchases]]</f>
        <v>25</v>
      </c>
      <c r="AD2008">
        <f>ROUND(IF(Table1_1[[#This Row],[Total_Purchases]]=0,0,(Table1_1[[#This Row],[Total_Spend]]*(Table1_1[[#This Row],[NumWebPurchases]]/Table1_1[[#This Row],[Total_Purchases]]))),2)</f>
        <v>521.4</v>
      </c>
      <c r="AE2008">
        <f>ROUND(IF(Table1_1[[#This Row],[Total_Purchases]]=0,0,(Table1_1[[#This Row],[Total_Spend]]*(Table1_1[[#This Row],[NumStorePurchases]]/Table1_1[[#This Row],[Total_Purchases]]))),2)</f>
        <v>426.6</v>
      </c>
      <c r="AF2008">
        <f>ROUND(IF(Table1_1[[#This Row],[Total_Purchases]]=0,0,(Table1_1[[#This Row],[Total_Spend]]*(Table1_1[[#This Row],[NumCatalogPurchases]]/Table1_1[[#This Row],[Total_Purchases]]))),2)</f>
        <v>237</v>
      </c>
      <c r="AG200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8" s="6">
        <f ca="1">YEAR(TODAY())-B2008</f>
        <v>56</v>
      </c>
      <c r="AI20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08" t="s">
        <v>36</v>
      </c>
    </row>
    <row r="2009" spans="1:36" x14ac:dyDescent="0.3">
      <c r="A2009">
        <v>10160</v>
      </c>
      <c r="B2009">
        <v>1956</v>
      </c>
      <c r="C2009" t="s">
        <v>41</v>
      </c>
      <c r="D2009" t="s">
        <v>35</v>
      </c>
      <c r="E2009">
        <v>50943</v>
      </c>
      <c r="F2009">
        <v>0</v>
      </c>
      <c r="G2009">
        <v>1</v>
      </c>
      <c r="H2009" s="2" t="str">
        <f ca="1">TEXT(Table1_1[[#This Row],[Dt_Customer]],"yyyy-mm-dd")</f>
        <v>2013-06-21</v>
      </c>
      <c r="I2009">
        <v>49</v>
      </c>
      <c r="J2009">
        <v>31</v>
      </c>
      <c r="K2009">
        <v>0</v>
      </c>
      <c r="L2009">
        <v>7</v>
      </c>
      <c r="M2009">
        <v>2</v>
      </c>
      <c r="N2009">
        <v>0</v>
      </c>
      <c r="O2009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2009">
        <f>Table1_1[[#This Row],[NumWebPurchases]]+Table1_1[[#This Row],[NumCatalogPurchases]]+Table1_1[[#This Row],[NumStorePurchases]]</f>
        <v>4</v>
      </c>
      <c r="AD2009">
        <f>ROUND(IF(Table1_1[[#This Row],[Total_Purchases]]=0,0,(Table1_1[[#This Row],[Total_Spend]]*(Table1_1[[#This Row],[NumWebPurchases]]/Table1_1[[#This Row],[Total_Purchases]]))),2)</f>
        <v>11.5</v>
      </c>
      <c r="AE2009">
        <f>ROUND(IF(Table1_1[[#This Row],[Total_Purchases]]=0,0,(Table1_1[[#This Row],[Total_Spend]]*(Table1_1[[#This Row],[NumStorePurchases]]/Table1_1[[#This Row],[Total_Purchases]]))),2)</f>
        <v>34.5</v>
      </c>
      <c r="AF2009">
        <f>ROUND(IF(Table1_1[[#This Row],[Total_Purchases]]=0,0,(Table1_1[[#This Row],[Total_Spend]]*(Table1_1[[#This Row],[NumCatalogPurchases]]/Table1_1[[#This Row],[Total_Purchases]]))),2)</f>
        <v>0</v>
      </c>
      <c r="AG200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09" s="6">
        <f ca="1">YEAR(TODAY())-B2009</f>
        <v>70</v>
      </c>
      <c r="AI20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09" t="s">
        <v>30</v>
      </c>
    </row>
    <row r="2010" spans="1:36" x14ac:dyDescent="0.3">
      <c r="A2010">
        <v>10163</v>
      </c>
      <c r="B2010">
        <v>1984</v>
      </c>
      <c r="C2010" t="s">
        <v>37</v>
      </c>
      <c r="D2010" t="s">
        <v>31</v>
      </c>
      <c r="E2010">
        <v>82733</v>
      </c>
      <c r="F2010">
        <v>0</v>
      </c>
      <c r="G2010">
        <v>0</v>
      </c>
      <c r="H2010" s="2" t="str">
        <f ca="1">TEXT(Table1_1[[#This Row],[Dt_Customer]],"yyyy-mm-dd")</f>
        <v>2013-09-10</v>
      </c>
      <c r="I2010">
        <v>28</v>
      </c>
      <c r="J2010">
        <v>712</v>
      </c>
      <c r="K2010">
        <v>50</v>
      </c>
      <c r="L2010">
        <v>420</v>
      </c>
      <c r="M2010">
        <v>65</v>
      </c>
      <c r="N2010">
        <v>38</v>
      </c>
      <c r="O2010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f>Table1_1[[#This Row],[MntWines]]+Table1_1[[#This Row],[MntFruits]]+Table1_1[[#This Row],[MntMeatProducts]]+Table1_1[[#This Row],[MntFishProducts]]+Table1_1[[#This Row],[MntSweetProducts]]+Table1_1[[#This Row],[MntGoldProds]]</f>
        <v>1323</v>
      </c>
      <c r="AC2010">
        <f>Table1_1[[#This Row],[NumWebPurchases]]+Table1_1[[#This Row],[NumCatalogPurchases]]+Table1_1[[#This Row],[NumStorePurchases]]</f>
        <v>19</v>
      </c>
      <c r="AD2010">
        <f>ROUND(IF(Table1_1[[#This Row],[Total_Purchases]]=0,0,(Table1_1[[#This Row],[Total_Spend]]*(Table1_1[[#This Row],[NumWebPurchases]]/Table1_1[[#This Row],[Total_Purchases]]))),2)</f>
        <v>557.04999999999995</v>
      </c>
      <c r="AE2010">
        <f>ROUND(IF(Table1_1[[#This Row],[Total_Purchases]]=0,0,(Table1_1[[#This Row],[Total_Spend]]*(Table1_1[[#This Row],[NumStorePurchases]]/Table1_1[[#This Row],[Total_Purchases]]))),2)</f>
        <v>487.42</v>
      </c>
      <c r="AF2010">
        <f>ROUND(IF(Table1_1[[#This Row],[Total_Purchases]]=0,0,(Table1_1[[#This Row],[Total_Spend]]*(Table1_1[[#This Row],[NumCatalogPurchases]]/Table1_1[[#This Row],[Total_Purchases]]))),2)</f>
        <v>278.52999999999997</v>
      </c>
      <c r="AG20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10" s="6">
        <f ca="1">YEAR(TODAY())-B2010</f>
        <v>42</v>
      </c>
      <c r="AI20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10" t="s">
        <v>30</v>
      </c>
    </row>
    <row r="2011" spans="1:36" x14ac:dyDescent="0.3">
      <c r="A2011">
        <v>10164</v>
      </c>
      <c r="B2011">
        <v>1958</v>
      </c>
      <c r="C2011" t="s">
        <v>28</v>
      </c>
      <c r="D2011" t="s">
        <v>31</v>
      </c>
      <c r="E2011">
        <v>94472</v>
      </c>
      <c r="F2011">
        <v>0</v>
      </c>
      <c r="G2011">
        <v>1</v>
      </c>
      <c r="H2011" s="2" t="str">
        <f ca="1">TEXT(Table1_1[[#This Row],[Dt_Customer]],"yyyy-mm-dd")</f>
        <v>2014-04-03</v>
      </c>
      <c r="I2011">
        <v>75</v>
      </c>
      <c r="J2011">
        <v>1017</v>
      </c>
      <c r="K2011">
        <v>33</v>
      </c>
      <c r="L2011">
        <v>417</v>
      </c>
      <c r="M2011">
        <v>108</v>
      </c>
      <c r="N2011">
        <v>100</v>
      </c>
      <c r="O2011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f>Table1_1[[#This Row],[MntWines]]+Table1_1[[#This Row],[MntFruits]]+Table1_1[[#This Row],[MntMeatProducts]]+Table1_1[[#This Row],[MntFishProducts]]+Table1_1[[#This Row],[MntSweetProducts]]+Table1_1[[#This Row],[MntGoldProds]]</f>
        <v>1691</v>
      </c>
      <c r="AC2011">
        <f>Table1_1[[#This Row],[NumWebPurchases]]+Table1_1[[#This Row],[NumCatalogPurchases]]+Table1_1[[#This Row],[NumStorePurchases]]</f>
        <v>15</v>
      </c>
      <c r="AD2011">
        <f>ROUND(IF(Table1_1[[#This Row],[Total_Purchases]]=0,0,(Table1_1[[#This Row],[Total_Spend]]*(Table1_1[[#This Row],[NumWebPurchases]]/Table1_1[[#This Row],[Total_Purchases]]))),2)</f>
        <v>563.66999999999996</v>
      </c>
      <c r="AE2011">
        <f>ROUND(IF(Table1_1[[#This Row],[Total_Purchases]]=0,0,(Table1_1[[#This Row],[Total_Spend]]*(Table1_1[[#This Row],[NumStorePurchases]]/Table1_1[[#This Row],[Total_Purchases]]))),2)</f>
        <v>563.66999999999996</v>
      </c>
      <c r="AF2011">
        <f>ROUND(IF(Table1_1[[#This Row],[Total_Purchases]]=0,0,(Table1_1[[#This Row],[Total_Spend]]*(Table1_1[[#This Row],[NumCatalogPurchases]]/Table1_1[[#This Row],[Total_Purchases]]))),2)</f>
        <v>563.66999999999996</v>
      </c>
      <c r="AG201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11" s="6">
        <f ca="1">YEAR(TODAY())-B2011</f>
        <v>68</v>
      </c>
      <c r="AI20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11" t="s">
        <v>30</v>
      </c>
    </row>
    <row r="2012" spans="1:36" x14ac:dyDescent="0.3">
      <c r="A2012">
        <v>10172</v>
      </c>
      <c r="B2012">
        <v>1988</v>
      </c>
      <c r="C2012" t="s">
        <v>28</v>
      </c>
      <c r="D2012" t="s">
        <v>31</v>
      </c>
      <c r="E2012">
        <v>68655</v>
      </c>
      <c r="F2012">
        <v>0</v>
      </c>
      <c r="G2012">
        <v>0</v>
      </c>
      <c r="H2012" s="2" t="str">
        <f ca="1">TEXT(Table1_1[[#This Row],[Dt_Customer]],"yyyy-mm-dd")</f>
        <v>2012-08-10</v>
      </c>
      <c r="I2012">
        <v>95</v>
      </c>
      <c r="J2012">
        <v>456</v>
      </c>
      <c r="K2012">
        <v>19</v>
      </c>
      <c r="L2012">
        <v>832</v>
      </c>
      <c r="M2012">
        <v>75</v>
      </c>
      <c r="N2012">
        <v>118</v>
      </c>
      <c r="O201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f>Table1_1[[#This Row],[MntWines]]+Table1_1[[#This Row],[MntFruits]]+Table1_1[[#This Row],[MntMeatProducts]]+Table1_1[[#This Row],[MntFishProducts]]+Table1_1[[#This Row],[MntSweetProducts]]+Table1_1[[#This Row],[MntGoldProds]]</f>
        <v>1538</v>
      </c>
      <c r="AC2012">
        <f>Table1_1[[#This Row],[NumWebPurchases]]+Table1_1[[#This Row],[NumCatalogPurchases]]+Table1_1[[#This Row],[NumStorePurchases]]</f>
        <v>20</v>
      </c>
      <c r="AD2012">
        <f>ROUND(IF(Table1_1[[#This Row],[Total_Purchases]]=0,0,(Table1_1[[#This Row],[Total_Spend]]*(Table1_1[[#This Row],[NumWebPurchases]]/Table1_1[[#This Row],[Total_Purchases]]))),2)</f>
        <v>307.60000000000002</v>
      </c>
      <c r="AE2012">
        <f>ROUND(IF(Table1_1[[#This Row],[Total_Purchases]]=0,0,(Table1_1[[#This Row],[Total_Spend]]*(Table1_1[[#This Row],[NumStorePurchases]]/Table1_1[[#This Row],[Total_Purchases]]))),2)</f>
        <v>845.9</v>
      </c>
      <c r="AF2012">
        <f>ROUND(IF(Table1_1[[#This Row],[Total_Purchases]]=0,0,(Table1_1[[#This Row],[Total_Spend]]*(Table1_1[[#This Row],[NumCatalogPurchases]]/Table1_1[[#This Row],[Total_Purchases]]))),2)</f>
        <v>384.5</v>
      </c>
      <c r="AG201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12" s="6">
        <f ca="1">YEAR(TODAY())-B2012</f>
        <v>38</v>
      </c>
      <c r="AI20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012" t="s">
        <v>30</v>
      </c>
    </row>
    <row r="2013" spans="1:36" x14ac:dyDescent="0.3">
      <c r="A2013">
        <v>10175</v>
      </c>
      <c r="B2013">
        <v>1958</v>
      </c>
      <c r="C2013" t="s">
        <v>37</v>
      </c>
      <c r="D2013" t="s">
        <v>29</v>
      </c>
      <c r="E2013">
        <v>32173</v>
      </c>
      <c r="F2013">
        <v>0</v>
      </c>
      <c r="G2013">
        <v>1</v>
      </c>
      <c r="H2013" s="2" t="str">
        <f ca="1">TEXT(Table1_1[[#This Row],[Dt_Customer]],"yyyy-mm-dd")</f>
        <v>2013-08-01</v>
      </c>
      <c r="I2013">
        <v>0</v>
      </c>
      <c r="J2013">
        <v>18</v>
      </c>
      <c r="K2013">
        <v>0</v>
      </c>
      <c r="L2013">
        <v>2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2013">
        <f>Table1_1[[#This Row],[NumWebPurchases]]+Table1_1[[#This Row],[NumCatalogPurchases]]+Table1_1[[#This Row],[NumStorePurchases]]</f>
        <v>4</v>
      </c>
      <c r="AD2013">
        <f>ROUND(IF(Table1_1[[#This Row],[Total_Purchases]]=0,0,(Table1_1[[#This Row],[Total_Spend]]*(Table1_1[[#This Row],[NumWebPurchases]]/Table1_1[[#This Row],[Total_Purchases]]))),2)</f>
        <v>5.5</v>
      </c>
      <c r="AE2013">
        <f>ROUND(IF(Table1_1[[#This Row],[Total_Purchases]]=0,0,(Table1_1[[#This Row],[Total_Spend]]*(Table1_1[[#This Row],[NumStorePurchases]]/Table1_1[[#This Row],[Total_Purchases]]))),2)</f>
        <v>16.5</v>
      </c>
      <c r="AF2013">
        <f>ROUND(IF(Table1_1[[#This Row],[Total_Purchases]]=0,0,(Table1_1[[#This Row],[Total_Spend]]*(Table1_1[[#This Row],[NumCatalogPurchases]]/Table1_1[[#This Row],[Total_Purchases]]))),2)</f>
        <v>0</v>
      </c>
      <c r="AG20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13" s="6">
        <f ca="1">YEAR(TODAY())-B2013</f>
        <v>68</v>
      </c>
      <c r="AI20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13" t="s">
        <v>30</v>
      </c>
    </row>
    <row r="2014" spans="1:36" x14ac:dyDescent="0.3">
      <c r="A2014">
        <v>10176</v>
      </c>
      <c r="B2014">
        <v>1968</v>
      </c>
      <c r="C2014" t="s">
        <v>28</v>
      </c>
      <c r="D2014" t="s">
        <v>31</v>
      </c>
      <c r="E2014">
        <v>57107</v>
      </c>
      <c r="F2014">
        <v>0</v>
      </c>
      <c r="G2014">
        <v>1</v>
      </c>
      <c r="H2014" s="2" t="str">
        <f ca="1">TEXT(Table1_1[[#This Row],[Dt_Customer]],"yyyy-mm-dd")</f>
        <v>2012-08-24</v>
      </c>
      <c r="I2014">
        <v>44</v>
      </c>
      <c r="J2014">
        <v>159</v>
      </c>
      <c r="K2014">
        <v>0</v>
      </c>
      <c r="L2014">
        <v>120</v>
      </c>
      <c r="M2014">
        <v>0</v>
      </c>
      <c r="N2014">
        <v>0</v>
      </c>
      <c r="O2014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1</v>
      </c>
      <c r="AA2014">
        <v>0</v>
      </c>
      <c r="AB2014">
        <f>Table1_1[[#This Row],[MntWines]]+Table1_1[[#This Row],[MntFruits]]+Table1_1[[#This Row],[MntMeatProducts]]+Table1_1[[#This Row],[MntFishProducts]]+Table1_1[[#This Row],[MntSweetProducts]]+Table1_1[[#This Row],[MntGoldProds]]</f>
        <v>416</v>
      </c>
      <c r="AC2014">
        <f>Table1_1[[#This Row],[NumWebPurchases]]+Table1_1[[#This Row],[NumCatalogPurchases]]+Table1_1[[#This Row],[NumStorePurchases]]</f>
        <v>16</v>
      </c>
      <c r="AD2014">
        <f>ROUND(IF(Table1_1[[#This Row],[Total_Purchases]]=0,0,(Table1_1[[#This Row],[Total_Spend]]*(Table1_1[[#This Row],[NumWebPurchases]]/Table1_1[[#This Row],[Total_Purchases]]))),2)</f>
        <v>104</v>
      </c>
      <c r="AE2014">
        <f>ROUND(IF(Table1_1[[#This Row],[Total_Purchases]]=0,0,(Table1_1[[#This Row],[Total_Spend]]*(Table1_1[[#This Row],[NumStorePurchases]]/Table1_1[[#This Row],[Total_Purchases]]))),2)</f>
        <v>208</v>
      </c>
      <c r="AF2014">
        <f>ROUND(IF(Table1_1[[#This Row],[Total_Purchases]]=0,0,(Table1_1[[#This Row],[Total_Spend]]*(Table1_1[[#This Row],[NumCatalogPurchases]]/Table1_1[[#This Row],[Total_Purchases]]))),2)</f>
        <v>104</v>
      </c>
      <c r="AG20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14" s="6">
        <f ca="1">YEAR(TODAY())-B2014</f>
        <v>58</v>
      </c>
      <c r="AI20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14" t="s">
        <v>30</v>
      </c>
    </row>
    <row r="2015" spans="1:36" x14ac:dyDescent="0.3">
      <c r="A2015">
        <v>10177</v>
      </c>
      <c r="B2015">
        <v>1954</v>
      </c>
      <c r="C2015" t="s">
        <v>28</v>
      </c>
      <c r="D2015" t="s">
        <v>29</v>
      </c>
      <c r="E2015">
        <v>72071</v>
      </c>
      <c r="F2015">
        <v>0</v>
      </c>
      <c r="G2015">
        <v>1</v>
      </c>
      <c r="H2015" s="2" t="str">
        <f ca="1">TEXT(Table1_1[[#This Row],[Dt_Customer]],"yyyy-mm-dd")</f>
        <v>2013-02-14</v>
      </c>
      <c r="I2015">
        <v>4</v>
      </c>
      <c r="J2015">
        <v>531</v>
      </c>
      <c r="K2015">
        <v>69</v>
      </c>
      <c r="L2015">
        <v>300</v>
      </c>
      <c r="M2015">
        <v>150</v>
      </c>
      <c r="N2015">
        <v>138</v>
      </c>
      <c r="O2015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f>Table1_1[[#This Row],[MntWines]]+Table1_1[[#This Row],[MntFruits]]+Table1_1[[#This Row],[MntMeatProducts]]+Table1_1[[#This Row],[MntFishProducts]]+Table1_1[[#This Row],[MntSweetProducts]]+Table1_1[[#This Row],[MntGoldProds]]</f>
        <v>1338</v>
      </c>
      <c r="AC2015">
        <f>Table1_1[[#This Row],[NumWebPurchases]]+Table1_1[[#This Row],[NumCatalogPurchases]]+Table1_1[[#This Row],[NumStorePurchases]]</f>
        <v>17</v>
      </c>
      <c r="AD2015">
        <f>ROUND(IF(Table1_1[[#This Row],[Total_Purchases]]=0,0,(Table1_1[[#This Row],[Total_Spend]]*(Table1_1[[#This Row],[NumWebPurchases]]/Table1_1[[#This Row],[Total_Purchases]]))),2)</f>
        <v>393.53</v>
      </c>
      <c r="AE2015">
        <f>ROUND(IF(Table1_1[[#This Row],[Total_Purchases]]=0,0,(Table1_1[[#This Row],[Total_Spend]]*(Table1_1[[#This Row],[NumStorePurchases]]/Table1_1[[#This Row],[Total_Purchases]]))),2)</f>
        <v>629.65</v>
      </c>
      <c r="AF2015">
        <f>ROUND(IF(Table1_1[[#This Row],[Total_Purchases]]=0,0,(Table1_1[[#This Row],[Total_Spend]]*(Table1_1[[#This Row],[NumCatalogPurchases]]/Table1_1[[#This Row],[Total_Purchases]]))),2)</f>
        <v>314.82</v>
      </c>
      <c r="AG20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15" s="6">
        <f ca="1">YEAR(TODAY())-B2015</f>
        <v>72</v>
      </c>
      <c r="AI20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15" t="s">
        <v>30</v>
      </c>
    </row>
    <row r="2016" spans="1:36" x14ac:dyDescent="0.3">
      <c r="A2016">
        <v>10196</v>
      </c>
      <c r="B2016">
        <v>1978</v>
      </c>
      <c r="C2016" t="s">
        <v>28</v>
      </c>
      <c r="D2016" t="s">
        <v>33</v>
      </c>
      <c r="E2016">
        <v>71427</v>
      </c>
      <c r="F2016">
        <v>2</v>
      </c>
      <c r="G2016">
        <v>0</v>
      </c>
      <c r="H2016" s="2" t="str">
        <f ca="1">TEXT(Table1_1[[#This Row],[Dt_Customer]],"yyyy-mm-dd")</f>
        <v>2014-03-12</v>
      </c>
      <c r="I2016">
        <v>26</v>
      </c>
      <c r="J2016">
        <v>212</v>
      </c>
      <c r="K2016">
        <v>123</v>
      </c>
      <c r="L2016">
        <v>177</v>
      </c>
      <c r="M2016">
        <v>15</v>
      </c>
      <c r="N2016">
        <v>64</v>
      </c>
      <c r="O2016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f>Table1_1[[#This Row],[MntWines]]+Table1_1[[#This Row],[MntFruits]]+Table1_1[[#This Row],[MntMeatProducts]]+Table1_1[[#This Row],[MntFishProducts]]+Table1_1[[#This Row],[MntSweetProducts]]+Table1_1[[#This Row],[MntGoldProds]]</f>
        <v>614</v>
      </c>
      <c r="AC2016">
        <f>Table1_1[[#This Row],[NumWebPurchases]]+Table1_1[[#This Row],[NumCatalogPurchases]]+Table1_1[[#This Row],[NumStorePurchases]]</f>
        <v>18</v>
      </c>
      <c r="AD2016">
        <f>ROUND(IF(Table1_1[[#This Row],[Total_Purchases]]=0,0,(Table1_1[[#This Row],[Total_Spend]]*(Table1_1[[#This Row],[NumWebPurchases]]/Table1_1[[#This Row],[Total_Purchases]]))),2)</f>
        <v>272.89</v>
      </c>
      <c r="AE2016">
        <f>ROUND(IF(Table1_1[[#This Row],[Total_Purchases]]=0,0,(Table1_1[[#This Row],[Total_Spend]]*(Table1_1[[#This Row],[NumStorePurchases]]/Table1_1[[#This Row],[Total_Purchases]]))),2)</f>
        <v>272.89</v>
      </c>
      <c r="AF2016">
        <f>ROUND(IF(Table1_1[[#This Row],[Total_Purchases]]=0,0,(Table1_1[[#This Row],[Total_Spend]]*(Table1_1[[#This Row],[NumCatalogPurchases]]/Table1_1[[#This Row],[Total_Purchases]]))),2)</f>
        <v>68.22</v>
      </c>
      <c r="AG20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16" s="6">
        <f ca="1">YEAR(TODAY())-B2016</f>
        <v>48</v>
      </c>
      <c r="AI20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16" t="s">
        <v>34</v>
      </c>
    </row>
    <row r="2017" spans="1:36" x14ac:dyDescent="0.3">
      <c r="A2017">
        <v>10203</v>
      </c>
      <c r="B2017">
        <v>1990</v>
      </c>
      <c r="C2017" t="s">
        <v>28</v>
      </c>
      <c r="D2017" t="s">
        <v>31</v>
      </c>
      <c r="E2017">
        <v>26095</v>
      </c>
      <c r="F2017">
        <v>1</v>
      </c>
      <c r="G2017">
        <v>0</v>
      </c>
      <c r="H2017" s="2" t="str">
        <f ca="1">TEXT(Table1_1[[#This Row],[Dt_Customer]],"yyyy-mm-dd")</f>
        <v>2013-06-30</v>
      </c>
      <c r="I2017">
        <v>77</v>
      </c>
      <c r="J2017">
        <v>11</v>
      </c>
      <c r="K2017">
        <v>7</v>
      </c>
      <c r="L2017">
        <v>9</v>
      </c>
      <c r="M2017">
        <v>3</v>
      </c>
      <c r="N2017">
        <v>1</v>
      </c>
      <c r="O2017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2017">
        <f>Table1_1[[#This Row],[NumWebPurchases]]+Table1_1[[#This Row],[NumCatalogPurchases]]+Table1_1[[#This Row],[NumStorePurchases]]</f>
        <v>4</v>
      </c>
      <c r="AD2017">
        <f>ROUND(IF(Table1_1[[#This Row],[Total_Purchases]]=0,0,(Table1_1[[#This Row],[Total_Spend]]*(Table1_1[[#This Row],[NumWebPurchases]]/Table1_1[[#This Row],[Total_Purchases]]))),2)</f>
        <v>10.5</v>
      </c>
      <c r="AE2017">
        <f>ROUND(IF(Table1_1[[#This Row],[Total_Purchases]]=0,0,(Table1_1[[#This Row],[Total_Spend]]*(Table1_1[[#This Row],[NumStorePurchases]]/Table1_1[[#This Row],[Total_Purchases]]))),2)</f>
        <v>31.5</v>
      </c>
      <c r="AF2017">
        <f>ROUND(IF(Table1_1[[#This Row],[Total_Purchases]]=0,0,(Table1_1[[#This Row],[Total_Spend]]*(Table1_1[[#This Row],[NumCatalogPurchases]]/Table1_1[[#This Row],[Total_Purchases]]))),2)</f>
        <v>0</v>
      </c>
      <c r="AG20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17" s="6">
        <f ca="1">YEAR(TODAY())-B2017</f>
        <v>36</v>
      </c>
      <c r="AI20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017" t="s">
        <v>30</v>
      </c>
    </row>
    <row r="2018" spans="1:36" x14ac:dyDescent="0.3">
      <c r="A2018">
        <v>10207</v>
      </c>
      <c r="B2018">
        <v>1978</v>
      </c>
      <c r="C2018" t="s">
        <v>28</v>
      </c>
      <c r="D2018" t="s">
        <v>35</v>
      </c>
      <c r="E2018">
        <v>22775</v>
      </c>
      <c r="F2018">
        <v>1</v>
      </c>
      <c r="G2018">
        <v>0</v>
      </c>
      <c r="H2018" s="2" t="str">
        <f ca="1">TEXT(Table1_1[[#This Row],[Dt_Customer]],"yyyy-mm-dd")</f>
        <v>2013-06-19</v>
      </c>
      <c r="I2018">
        <v>40</v>
      </c>
      <c r="J2018">
        <v>5</v>
      </c>
      <c r="K2018">
        <v>1</v>
      </c>
      <c r="L2018">
        <v>8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f>Table1_1[[#This Row],[MntWines]]+Table1_1[[#This Row],[MntFruits]]+Table1_1[[#This Row],[MntMeatProducts]]+Table1_1[[#This Row],[MntFishProducts]]+Table1_1[[#This Row],[MntSweetProducts]]+Table1_1[[#This Row],[MntGoldProds]]</f>
        <v>15</v>
      </c>
      <c r="AC2018">
        <f>Table1_1[[#This Row],[NumWebPurchases]]+Table1_1[[#This Row],[NumCatalogPurchases]]+Table1_1[[#This Row],[NumStorePurchases]]</f>
        <v>3</v>
      </c>
      <c r="AD2018">
        <f>ROUND(IF(Table1_1[[#This Row],[Total_Purchases]]=0,0,(Table1_1[[#This Row],[Total_Spend]]*(Table1_1[[#This Row],[NumWebPurchases]]/Table1_1[[#This Row],[Total_Purchases]]))),2)</f>
        <v>5</v>
      </c>
      <c r="AE2018">
        <f>ROUND(IF(Table1_1[[#This Row],[Total_Purchases]]=0,0,(Table1_1[[#This Row],[Total_Spend]]*(Table1_1[[#This Row],[NumStorePurchases]]/Table1_1[[#This Row],[Total_Purchases]]))),2)</f>
        <v>10</v>
      </c>
      <c r="AF2018">
        <f>ROUND(IF(Table1_1[[#This Row],[Total_Purchases]]=0,0,(Table1_1[[#This Row],[Total_Spend]]*(Table1_1[[#This Row],[NumCatalogPurchases]]/Table1_1[[#This Row],[Total_Purchases]]))),2)</f>
        <v>0</v>
      </c>
      <c r="AG20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18" s="6">
        <f ca="1">YEAR(TODAY())-B2018</f>
        <v>48</v>
      </c>
      <c r="AI20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18" t="s">
        <v>43</v>
      </c>
    </row>
    <row r="2019" spans="1:36" x14ac:dyDescent="0.3">
      <c r="A2019">
        <v>10212</v>
      </c>
      <c r="B2019">
        <v>1986</v>
      </c>
      <c r="C2019" t="s">
        <v>41</v>
      </c>
      <c r="D2019" t="s">
        <v>35</v>
      </c>
      <c r="E2019">
        <v>42386</v>
      </c>
      <c r="F2019">
        <v>1</v>
      </c>
      <c r="G2019">
        <v>0</v>
      </c>
      <c r="H2019" s="2" t="str">
        <f ca="1">TEXT(Table1_1[[#This Row],[Dt_Customer]],"yyyy-mm-dd")</f>
        <v>2013-01-13</v>
      </c>
      <c r="I2019">
        <v>43</v>
      </c>
      <c r="J2019">
        <v>65</v>
      </c>
      <c r="K2019">
        <v>4</v>
      </c>
      <c r="L2019">
        <v>16</v>
      </c>
      <c r="M2019">
        <v>0</v>
      </c>
      <c r="N2019">
        <v>4</v>
      </c>
      <c r="O2019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f>Table1_1[[#This Row],[MntWines]]+Table1_1[[#This Row],[MntFruits]]+Table1_1[[#This Row],[MntMeatProducts]]+Table1_1[[#This Row],[MntFishProducts]]+Table1_1[[#This Row],[MntSweetProducts]]+Table1_1[[#This Row],[MntGoldProds]]</f>
        <v>100</v>
      </c>
      <c r="AC2019">
        <f>Table1_1[[#This Row],[NumWebPurchases]]+Table1_1[[#This Row],[NumCatalogPurchases]]+Table1_1[[#This Row],[NumStorePurchases]]</f>
        <v>6</v>
      </c>
      <c r="AD2019">
        <f>ROUND(IF(Table1_1[[#This Row],[Total_Purchases]]=0,0,(Table1_1[[#This Row],[Total_Spend]]*(Table1_1[[#This Row],[NumWebPurchases]]/Table1_1[[#This Row],[Total_Purchases]]))),2)</f>
        <v>50</v>
      </c>
      <c r="AE2019">
        <f>ROUND(IF(Table1_1[[#This Row],[Total_Purchases]]=0,0,(Table1_1[[#This Row],[Total_Spend]]*(Table1_1[[#This Row],[NumStorePurchases]]/Table1_1[[#This Row],[Total_Purchases]]))),2)</f>
        <v>50</v>
      </c>
      <c r="AF2019">
        <f>ROUND(IF(Table1_1[[#This Row],[Total_Purchases]]=0,0,(Table1_1[[#This Row],[Total_Spend]]*(Table1_1[[#This Row],[NumCatalogPurchases]]/Table1_1[[#This Row],[Total_Purchases]]))),2)</f>
        <v>0</v>
      </c>
      <c r="AG20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19" s="6">
        <f ca="1">YEAR(TODAY())-B2019</f>
        <v>40</v>
      </c>
      <c r="AI20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19" t="s">
        <v>40</v>
      </c>
    </row>
    <row r="2020" spans="1:36" x14ac:dyDescent="0.3">
      <c r="A2020">
        <v>10219</v>
      </c>
      <c r="B2020">
        <v>1972</v>
      </c>
      <c r="C2020" t="s">
        <v>28</v>
      </c>
      <c r="D2020" t="s">
        <v>35</v>
      </c>
      <c r="E2020">
        <v>31590</v>
      </c>
      <c r="F2020">
        <v>1</v>
      </c>
      <c r="G2020">
        <v>0</v>
      </c>
      <c r="H2020" s="2" t="str">
        <f ca="1">TEXT(Table1_1[[#This Row],[Dt_Customer]],"yyyy-mm-dd")</f>
        <v>2013-06-18</v>
      </c>
      <c r="I2020">
        <v>40</v>
      </c>
      <c r="J2020">
        <v>6</v>
      </c>
      <c r="K2020">
        <v>2</v>
      </c>
      <c r="L2020">
        <v>15</v>
      </c>
      <c r="M2020">
        <v>6</v>
      </c>
      <c r="N2020">
        <v>6</v>
      </c>
      <c r="O2020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2020">
        <f>Table1_1[[#This Row],[NumWebPurchases]]+Table1_1[[#This Row],[NumCatalogPurchases]]+Table1_1[[#This Row],[NumStorePurchases]]</f>
        <v>4</v>
      </c>
      <c r="AD2020">
        <f>ROUND(IF(Table1_1[[#This Row],[Total_Purchases]]=0,0,(Table1_1[[#This Row],[Total_Spend]]*(Table1_1[[#This Row],[NumWebPurchases]]/Table1_1[[#This Row],[Total_Purchases]]))),2)</f>
        <v>9.5</v>
      </c>
      <c r="AE2020">
        <f>ROUND(IF(Table1_1[[#This Row],[Total_Purchases]]=0,0,(Table1_1[[#This Row],[Total_Spend]]*(Table1_1[[#This Row],[NumStorePurchases]]/Table1_1[[#This Row],[Total_Purchases]]))),2)</f>
        <v>28.5</v>
      </c>
      <c r="AF2020">
        <f>ROUND(IF(Table1_1[[#This Row],[Total_Purchases]]=0,0,(Table1_1[[#This Row],[Total_Spend]]*(Table1_1[[#This Row],[NumCatalogPurchases]]/Table1_1[[#This Row],[Total_Purchases]]))),2)</f>
        <v>0</v>
      </c>
      <c r="AG20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0" s="6">
        <f ca="1">YEAR(TODAY())-B2020</f>
        <v>54</v>
      </c>
      <c r="AI20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20" t="s">
        <v>32</v>
      </c>
    </row>
    <row r="2021" spans="1:36" x14ac:dyDescent="0.3">
      <c r="A2021">
        <v>10232</v>
      </c>
      <c r="B2021">
        <v>1963</v>
      </c>
      <c r="C2021" t="s">
        <v>37</v>
      </c>
      <c r="D2021" t="s">
        <v>29</v>
      </c>
      <c r="E2021">
        <v>48799</v>
      </c>
      <c r="F2021">
        <v>0</v>
      </c>
      <c r="G2021">
        <v>1</v>
      </c>
      <c r="H2021" s="2" t="str">
        <f ca="1">TEXT(Table1_1[[#This Row],[Dt_Customer]],"yyyy-mm-dd")</f>
        <v>2013-11-05</v>
      </c>
      <c r="I2021">
        <v>9</v>
      </c>
      <c r="J2021">
        <v>174</v>
      </c>
      <c r="K2021">
        <v>18</v>
      </c>
      <c r="L2021">
        <v>81</v>
      </c>
      <c r="M2021">
        <v>28</v>
      </c>
      <c r="N2021">
        <v>6</v>
      </c>
      <c r="O2021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f>Table1_1[[#This Row],[MntWines]]+Table1_1[[#This Row],[MntFruits]]+Table1_1[[#This Row],[MntMeatProducts]]+Table1_1[[#This Row],[MntFishProducts]]+Table1_1[[#This Row],[MntSweetProducts]]+Table1_1[[#This Row],[MntGoldProds]]</f>
        <v>331</v>
      </c>
      <c r="AC2021">
        <f>Table1_1[[#This Row],[NumWebPurchases]]+Table1_1[[#This Row],[NumCatalogPurchases]]+Table1_1[[#This Row],[NumStorePurchases]]</f>
        <v>12</v>
      </c>
      <c r="AD2021">
        <f>ROUND(IF(Table1_1[[#This Row],[Total_Purchases]]=0,0,(Table1_1[[#This Row],[Total_Spend]]*(Table1_1[[#This Row],[NumWebPurchases]]/Table1_1[[#This Row],[Total_Purchases]]))),2)</f>
        <v>82.75</v>
      </c>
      <c r="AE2021">
        <f>ROUND(IF(Table1_1[[#This Row],[Total_Purchases]]=0,0,(Table1_1[[#This Row],[Total_Spend]]*(Table1_1[[#This Row],[NumStorePurchases]]/Table1_1[[#This Row],[Total_Purchases]]))),2)</f>
        <v>193.08</v>
      </c>
      <c r="AF2021">
        <f>ROUND(IF(Table1_1[[#This Row],[Total_Purchases]]=0,0,(Table1_1[[#This Row],[Total_Spend]]*(Table1_1[[#This Row],[NumCatalogPurchases]]/Table1_1[[#This Row],[Total_Purchases]]))),2)</f>
        <v>55.17</v>
      </c>
      <c r="AG20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1" s="6">
        <f ca="1">YEAR(TODAY())-B2021</f>
        <v>63</v>
      </c>
      <c r="AI20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21" t="s">
        <v>30</v>
      </c>
    </row>
    <row r="2022" spans="1:36" x14ac:dyDescent="0.3">
      <c r="A2022">
        <v>10236</v>
      </c>
      <c r="B2022">
        <v>1975</v>
      </c>
      <c r="C2022" t="s">
        <v>41</v>
      </c>
      <c r="D2022" t="s">
        <v>31</v>
      </c>
      <c r="E2022">
        <v>31160</v>
      </c>
      <c r="F2022">
        <v>1</v>
      </c>
      <c r="G2022">
        <v>0</v>
      </c>
      <c r="H2022" s="2" t="str">
        <f ca="1">TEXT(Table1_1[[#This Row],[Dt_Customer]],"yyyy-mm-dd")</f>
        <v>2013-09-16</v>
      </c>
      <c r="I2022">
        <v>59</v>
      </c>
      <c r="J2022">
        <v>16</v>
      </c>
      <c r="K2022">
        <v>3</v>
      </c>
      <c r="L2022">
        <v>25</v>
      </c>
      <c r="M2022">
        <v>6</v>
      </c>
      <c r="N2022">
        <v>1</v>
      </c>
      <c r="O202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f>Table1_1[[#This Row],[MntWines]]+Table1_1[[#This Row],[MntFruits]]+Table1_1[[#This Row],[MntMeatProducts]]+Table1_1[[#This Row],[MntFishProducts]]+Table1_1[[#This Row],[MntSweetProducts]]+Table1_1[[#This Row],[MntGoldProds]]</f>
        <v>64</v>
      </c>
      <c r="AC2022">
        <f>Table1_1[[#This Row],[NumWebPurchases]]+Table1_1[[#This Row],[NumCatalogPurchases]]+Table1_1[[#This Row],[NumStorePurchases]]</f>
        <v>5</v>
      </c>
      <c r="AD2022">
        <f>ROUND(IF(Table1_1[[#This Row],[Total_Purchases]]=0,0,(Table1_1[[#This Row],[Total_Spend]]*(Table1_1[[#This Row],[NumWebPurchases]]/Table1_1[[#This Row],[Total_Purchases]]))),2)</f>
        <v>25.6</v>
      </c>
      <c r="AE2022">
        <f>ROUND(IF(Table1_1[[#This Row],[Total_Purchases]]=0,0,(Table1_1[[#This Row],[Total_Spend]]*(Table1_1[[#This Row],[NumStorePurchases]]/Table1_1[[#This Row],[Total_Purchases]]))),2)</f>
        <v>38.4</v>
      </c>
      <c r="AF2022">
        <f>ROUND(IF(Table1_1[[#This Row],[Total_Purchases]]=0,0,(Table1_1[[#This Row],[Total_Spend]]*(Table1_1[[#This Row],[NumCatalogPurchases]]/Table1_1[[#This Row],[Total_Purchases]]))),2)</f>
        <v>0</v>
      </c>
      <c r="AG202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2" s="6">
        <f ca="1">YEAR(TODAY())-B2022</f>
        <v>51</v>
      </c>
      <c r="AI20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22" t="s">
        <v>43</v>
      </c>
    </row>
    <row r="2023" spans="1:36" x14ac:dyDescent="0.3">
      <c r="A2023">
        <v>10240</v>
      </c>
      <c r="B2023">
        <v>1949</v>
      </c>
      <c r="C2023" t="s">
        <v>28</v>
      </c>
      <c r="D2023" t="s">
        <v>35</v>
      </c>
      <c r="E2023">
        <v>69372</v>
      </c>
      <c r="F2023">
        <v>0</v>
      </c>
      <c r="G2023">
        <v>0</v>
      </c>
      <c r="H2023" s="2" t="str">
        <f ca="1">TEXT(Table1_1[[#This Row],[Dt_Customer]],"yyyy-mm-dd")</f>
        <v>2013-02-19</v>
      </c>
      <c r="I2023">
        <v>10</v>
      </c>
      <c r="J2023">
        <v>997</v>
      </c>
      <c r="K2023">
        <v>26</v>
      </c>
      <c r="L2023">
        <v>269</v>
      </c>
      <c r="M2023">
        <v>34</v>
      </c>
      <c r="N2023">
        <v>13</v>
      </c>
      <c r="O2023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f>Table1_1[[#This Row],[MntWines]]+Table1_1[[#This Row],[MntFruits]]+Table1_1[[#This Row],[MntMeatProducts]]+Table1_1[[#This Row],[MntFishProducts]]+Table1_1[[#This Row],[MntSweetProducts]]+Table1_1[[#This Row],[MntGoldProds]]</f>
        <v>1381</v>
      </c>
      <c r="AC2023">
        <f>Table1_1[[#This Row],[NumWebPurchases]]+Table1_1[[#This Row],[NumCatalogPurchases]]+Table1_1[[#This Row],[NumStorePurchases]]</f>
        <v>20</v>
      </c>
      <c r="AD2023">
        <f>ROUND(IF(Table1_1[[#This Row],[Total_Purchases]]=0,0,(Table1_1[[#This Row],[Total_Spend]]*(Table1_1[[#This Row],[NumWebPurchases]]/Table1_1[[#This Row],[Total_Purchases]]))),2)</f>
        <v>690.5</v>
      </c>
      <c r="AE2023">
        <f>ROUND(IF(Table1_1[[#This Row],[Total_Purchases]]=0,0,(Table1_1[[#This Row],[Total_Spend]]*(Table1_1[[#This Row],[NumStorePurchases]]/Table1_1[[#This Row],[Total_Purchases]]))),2)</f>
        <v>414.3</v>
      </c>
      <c r="AF2023">
        <f>ROUND(IF(Table1_1[[#This Row],[Total_Purchases]]=0,0,(Table1_1[[#This Row],[Total_Spend]]*(Table1_1[[#This Row],[NumCatalogPurchases]]/Table1_1[[#This Row],[Total_Purchases]]))),2)</f>
        <v>276.2</v>
      </c>
      <c r="AG20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23" s="6">
        <f ca="1">YEAR(TODAY())-B2023</f>
        <v>77</v>
      </c>
      <c r="AI20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23" t="s">
        <v>32</v>
      </c>
    </row>
    <row r="2024" spans="1:36" x14ac:dyDescent="0.3">
      <c r="A2024">
        <v>10241</v>
      </c>
      <c r="B2024">
        <v>1975</v>
      </c>
      <c r="C2024" t="s">
        <v>38</v>
      </c>
      <c r="D2024" t="s">
        <v>29</v>
      </c>
      <c r="E2024">
        <v>11448</v>
      </c>
      <c r="F2024">
        <v>0</v>
      </c>
      <c r="G2024">
        <v>0</v>
      </c>
      <c r="H2024" s="2" t="str">
        <f ca="1">TEXT(Table1_1[[#This Row],[Dt_Customer]],"yyyy-mm-dd")</f>
        <v>2013-12-15</v>
      </c>
      <c r="I2024">
        <v>16</v>
      </c>
      <c r="J2024">
        <v>0</v>
      </c>
      <c r="K2024">
        <v>0</v>
      </c>
      <c r="L2024">
        <v>0</v>
      </c>
      <c r="M2024">
        <v>6</v>
      </c>
      <c r="N2024">
        <v>2</v>
      </c>
      <c r="O2024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f>Table1_1[[#This Row],[MntWines]]+Table1_1[[#This Row],[MntFruits]]+Table1_1[[#This Row],[MntMeatProducts]]+Table1_1[[#This Row],[MntFishProducts]]+Table1_1[[#This Row],[MntSweetProducts]]+Table1_1[[#This Row],[MntGoldProds]]</f>
        <v>14</v>
      </c>
      <c r="AC2024">
        <f>Table1_1[[#This Row],[NumWebPurchases]]+Table1_1[[#This Row],[NumCatalogPurchases]]+Table1_1[[#This Row],[NumStorePurchases]]</f>
        <v>3</v>
      </c>
      <c r="AD2024">
        <f>ROUND(IF(Table1_1[[#This Row],[Total_Purchases]]=0,0,(Table1_1[[#This Row],[Total_Spend]]*(Table1_1[[#This Row],[NumWebPurchases]]/Table1_1[[#This Row],[Total_Purchases]]))),2)</f>
        <v>4.67</v>
      </c>
      <c r="AE2024">
        <f>ROUND(IF(Table1_1[[#This Row],[Total_Purchases]]=0,0,(Table1_1[[#This Row],[Total_Spend]]*(Table1_1[[#This Row],[NumStorePurchases]]/Table1_1[[#This Row],[Total_Purchases]]))),2)</f>
        <v>9.33</v>
      </c>
      <c r="AF2024">
        <f>ROUND(IF(Table1_1[[#This Row],[Total_Purchases]]=0,0,(Table1_1[[#This Row],[Total_Spend]]*(Table1_1[[#This Row],[NumCatalogPurchases]]/Table1_1[[#This Row],[Total_Purchases]]))),2)</f>
        <v>0</v>
      </c>
      <c r="AG20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4" s="6">
        <f ca="1">YEAR(TODAY())-B2024</f>
        <v>51</v>
      </c>
      <c r="AI20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24" t="s">
        <v>30</v>
      </c>
    </row>
    <row r="2025" spans="1:36" x14ac:dyDescent="0.3">
      <c r="A2025">
        <v>10242</v>
      </c>
      <c r="B2025">
        <v>1966</v>
      </c>
      <c r="C2025" t="s">
        <v>37</v>
      </c>
      <c r="D2025" t="s">
        <v>35</v>
      </c>
      <c r="E2025">
        <v>47472</v>
      </c>
      <c r="F2025">
        <v>1</v>
      </c>
      <c r="G2025">
        <v>1</v>
      </c>
      <c r="H2025" s="2" t="str">
        <f ca="1">TEXT(Table1_1[[#This Row],[Dt_Customer]],"yyyy-mm-dd")</f>
        <v>2013-09-16</v>
      </c>
      <c r="I2025">
        <v>39</v>
      </c>
      <c r="J2025">
        <v>56</v>
      </c>
      <c r="K2025">
        <v>0</v>
      </c>
      <c r="L2025">
        <v>11</v>
      </c>
      <c r="M2025">
        <v>0</v>
      </c>
      <c r="N2025">
        <v>0</v>
      </c>
      <c r="O2025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f>Table1_1[[#This Row],[MntWines]]+Table1_1[[#This Row],[MntFruits]]+Table1_1[[#This Row],[MntMeatProducts]]+Table1_1[[#This Row],[MntFishProducts]]+Table1_1[[#This Row],[MntSweetProducts]]+Table1_1[[#This Row],[MntGoldProds]]</f>
        <v>75</v>
      </c>
      <c r="AC2025">
        <f>Table1_1[[#This Row],[NumWebPurchases]]+Table1_1[[#This Row],[NumCatalogPurchases]]+Table1_1[[#This Row],[NumStorePurchases]]</f>
        <v>6</v>
      </c>
      <c r="AD2025">
        <f>ROUND(IF(Table1_1[[#This Row],[Total_Purchases]]=0,0,(Table1_1[[#This Row],[Total_Spend]]*(Table1_1[[#This Row],[NumWebPurchases]]/Table1_1[[#This Row],[Total_Purchases]]))),2)</f>
        <v>25</v>
      </c>
      <c r="AE2025">
        <f>ROUND(IF(Table1_1[[#This Row],[Total_Purchases]]=0,0,(Table1_1[[#This Row],[Total_Spend]]*(Table1_1[[#This Row],[NumStorePurchases]]/Table1_1[[#This Row],[Total_Purchases]]))),2)</f>
        <v>50</v>
      </c>
      <c r="AF2025">
        <f>ROUND(IF(Table1_1[[#This Row],[Total_Purchases]]=0,0,(Table1_1[[#This Row],[Total_Spend]]*(Table1_1[[#This Row],[NumCatalogPurchases]]/Table1_1[[#This Row],[Total_Purchases]]))),2)</f>
        <v>0</v>
      </c>
      <c r="AG202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5" s="6">
        <f ca="1">YEAR(TODAY())-B2025</f>
        <v>60</v>
      </c>
      <c r="AI20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25" t="s">
        <v>30</v>
      </c>
    </row>
    <row r="2026" spans="1:36" x14ac:dyDescent="0.3">
      <c r="A2026">
        <v>10245</v>
      </c>
      <c r="B2026">
        <v>1986</v>
      </c>
      <c r="C2026" t="s">
        <v>38</v>
      </c>
      <c r="D2026" t="s">
        <v>31</v>
      </c>
      <c r="E2026">
        <v>80910</v>
      </c>
      <c r="F2026">
        <v>0</v>
      </c>
      <c r="G2026">
        <v>0</v>
      </c>
      <c r="H2026" s="2" t="str">
        <f ca="1">TEXT(Table1_1[[#This Row],[Dt_Customer]],"yyyy-mm-dd")</f>
        <v>2012-10-31</v>
      </c>
      <c r="I2026">
        <v>71</v>
      </c>
      <c r="J2026">
        <v>160</v>
      </c>
      <c r="K2026">
        <v>80</v>
      </c>
      <c r="L2026">
        <v>369</v>
      </c>
      <c r="M2026">
        <v>67</v>
      </c>
      <c r="N2026">
        <v>39</v>
      </c>
      <c r="O2026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f>Table1_1[[#This Row],[MntWines]]+Table1_1[[#This Row],[MntFruits]]+Table1_1[[#This Row],[MntMeatProducts]]+Table1_1[[#This Row],[MntFishProducts]]+Table1_1[[#This Row],[MntSweetProducts]]+Table1_1[[#This Row],[MntGoldProds]]</f>
        <v>756</v>
      </c>
      <c r="AC2026">
        <f>Table1_1[[#This Row],[NumWebPurchases]]+Table1_1[[#This Row],[NumCatalogPurchases]]+Table1_1[[#This Row],[NumStorePurchases]]</f>
        <v>14</v>
      </c>
      <c r="AD2026">
        <f>ROUND(IF(Table1_1[[#This Row],[Total_Purchases]]=0,0,(Table1_1[[#This Row],[Total_Spend]]*(Table1_1[[#This Row],[NumWebPurchases]]/Table1_1[[#This Row],[Total_Purchases]]))),2)</f>
        <v>162</v>
      </c>
      <c r="AE2026">
        <f>ROUND(IF(Table1_1[[#This Row],[Total_Purchases]]=0,0,(Table1_1[[#This Row],[Total_Spend]]*(Table1_1[[#This Row],[NumStorePurchases]]/Table1_1[[#This Row],[Total_Purchases]]))),2)</f>
        <v>432</v>
      </c>
      <c r="AF2026">
        <f>ROUND(IF(Table1_1[[#This Row],[Total_Purchases]]=0,0,(Table1_1[[#This Row],[Total_Spend]]*(Table1_1[[#This Row],[NumCatalogPurchases]]/Table1_1[[#This Row],[Total_Purchases]]))),2)</f>
        <v>162</v>
      </c>
      <c r="AG20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26" s="6">
        <f ca="1">YEAR(TODAY())-B2026</f>
        <v>40</v>
      </c>
      <c r="AI20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26" t="s">
        <v>30</v>
      </c>
    </row>
    <row r="2027" spans="1:36" x14ac:dyDescent="0.3">
      <c r="A2027">
        <v>10250</v>
      </c>
      <c r="B2027">
        <v>1947</v>
      </c>
      <c r="C2027" t="s">
        <v>44</v>
      </c>
      <c r="D2027" t="s">
        <v>35</v>
      </c>
      <c r="E2027">
        <v>28389</v>
      </c>
      <c r="F2027">
        <v>0</v>
      </c>
      <c r="G2027">
        <v>0</v>
      </c>
      <c r="H2027" s="2" t="str">
        <f ca="1">TEXT(Table1_1[[#This Row],[Dt_Customer]],"yyyy-mm-dd")</f>
        <v>2012-11-20</v>
      </c>
      <c r="I2027">
        <v>49</v>
      </c>
      <c r="J2027">
        <v>1</v>
      </c>
      <c r="K2027">
        <v>5</v>
      </c>
      <c r="L2027">
        <v>3</v>
      </c>
      <c r="M2027">
        <v>7</v>
      </c>
      <c r="N2027">
        <v>4</v>
      </c>
      <c r="O2027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f>Table1_1[[#This Row],[MntWines]]+Table1_1[[#This Row],[MntFruits]]+Table1_1[[#This Row],[MntMeatProducts]]+Table1_1[[#This Row],[MntFishProducts]]+Table1_1[[#This Row],[MntSweetProducts]]+Table1_1[[#This Row],[MntGoldProds]]</f>
        <v>28</v>
      </c>
      <c r="AC2027">
        <f>Table1_1[[#This Row],[NumWebPurchases]]+Table1_1[[#This Row],[NumCatalogPurchases]]+Table1_1[[#This Row],[NumStorePurchases]]</f>
        <v>3</v>
      </c>
      <c r="AD2027">
        <f>ROUND(IF(Table1_1[[#This Row],[Total_Purchases]]=0,0,(Table1_1[[#This Row],[Total_Spend]]*(Table1_1[[#This Row],[NumWebPurchases]]/Table1_1[[#This Row],[Total_Purchases]]))),2)</f>
        <v>9.33</v>
      </c>
      <c r="AE2027">
        <f>ROUND(IF(Table1_1[[#This Row],[Total_Purchases]]=0,0,(Table1_1[[#This Row],[Total_Spend]]*(Table1_1[[#This Row],[NumStorePurchases]]/Table1_1[[#This Row],[Total_Purchases]]))),2)</f>
        <v>18.670000000000002</v>
      </c>
      <c r="AF2027">
        <f>ROUND(IF(Table1_1[[#This Row],[Total_Purchases]]=0,0,(Table1_1[[#This Row],[Total_Spend]]*(Table1_1[[#This Row],[NumCatalogPurchases]]/Table1_1[[#This Row],[Total_Purchases]]))),2)</f>
        <v>0</v>
      </c>
      <c r="AG202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7" s="6">
        <f ca="1">YEAR(TODAY())-B2027</f>
        <v>79</v>
      </c>
      <c r="AI20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27" t="s">
        <v>30</v>
      </c>
    </row>
    <row r="2028" spans="1:36" x14ac:dyDescent="0.3">
      <c r="A2028">
        <v>10258</v>
      </c>
      <c r="B2028">
        <v>1965</v>
      </c>
      <c r="C2028" t="s">
        <v>41</v>
      </c>
      <c r="D2028" t="s">
        <v>31</v>
      </c>
      <c r="E2028">
        <v>35791</v>
      </c>
      <c r="F2028">
        <v>2</v>
      </c>
      <c r="G2028">
        <v>1</v>
      </c>
      <c r="H2028" s="2" t="str">
        <f ca="1">TEXT(Table1_1[[#This Row],[Dt_Customer]],"yyyy-mm-dd")</f>
        <v>2013-05-06</v>
      </c>
      <c r="I2028">
        <v>94</v>
      </c>
      <c r="J2028">
        <v>27</v>
      </c>
      <c r="K2028">
        <v>0</v>
      </c>
      <c r="L2028">
        <v>5</v>
      </c>
      <c r="M2028">
        <v>0</v>
      </c>
      <c r="N2028">
        <v>0</v>
      </c>
      <c r="O2028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f>Table1_1[[#This Row],[MntWines]]+Table1_1[[#This Row],[MntFruits]]+Table1_1[[#This Row],[MntMeatProducts]]+Table1_1[[#This Row],[MntFishProducts]]+Table1_1[[#This Row],[MntSweetProducts]]+Table1_1[[#This Row],[MntGoldProds]]</f>
        <v>35</v>
      </c>
      <c r="AC2028">
        <f>Table1_1[[#This Row],[NumWebPurchases]]+Table1_1[[#This Row],[NumCatalogPurchases]]+Table1_1[[#This Row],[NumStorePurchases]]</f>
        <v>4</v>
      </c>
      <c r="AD2028">
        <f>ROUND(IF(Table1_1[[#This Row],[Total_Purchases]]=0,0,(Table1_1[[#This Row],[Total_Spend]]*(Table1_1[[#This Row],[NumWebPurchases]]/Table1_1[[#This Row],[Total_Purchases]]))),2)</f>
        <v>8.75</v>
      </c>
      <c r="AE2028">
        <f>ROUND(IF(Table1_1[[#This Row],[Total_Purchases]]=0,0,(Table1_1[[#This Row],[Total_Spend]]*(Table1_1[[#This Row],[NumStorePurchases]]/Table1_1[[#This Row],[Total_Purchases]]))),2)</f>
        <v>26.25</v>
      </c>
      <c r="AF2028">
        <f>ROUND(IF(Table1_1[[#This Row],[Total_Purchases]]=0,0,(Table1_1[[#This Row],[Total_Spend]]*(Table1_1[[#This Row],[NumCatalogPurchases]]/Table1_1[[#This Row],[Total_Purchases]]))),2)</f>
        <v>0</v>
      </c>
      <c r="AG20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8" s="6">
        <f ca="1">YEAR(TODAY())-B2028</f>
        <v>61</v>
      </c>
      <c r="AI20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28" t="s">
        <v>34</v>
      </c>
    </row>
    <row r="2029" spans="1:36" x14ac:dyDescent="0.3">
      <c r="A2029">
        <v>10260</v>
      </c>
      <c r="B2029">
        <v>1965</v>
      </c>
      <c r="C2029" t="s">
        <v>41</v>
      </c>
      <c r="D2029" t="s">
        <v>35</v>
      </c>
      <c r="E2029">
        <v>45143</v>
      </c>
      <c r="F2029">
        <v>0</v>
      </c>
      <c r="G2029">
        <v>1</v>
      </c>
      <c r="H2029" s="2" t="str">
        <f ca="1">TEXT(Table1_1[[#This Row],[Dt_Customer]],"yyyy-mm-dd")</f>
        <v>2013-08-26</v>
      </c>
      <c r="I2029">
        <v>74</v>
      </c>
      <c r="J2029">
        <v>202</v>
      </c>
      <c r="K2029">
        <v>5</v>
      </c>
      <c r="L2029">
        <v>74</v>
      </c>
      <c r="M2029">
        <v>11</v>
      </c>
      <c r="N2029">
        <v>5</v>
      </c>
      <c r="O2029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f>Table1_1[[#This Row],[MntWines]]+Table1_1[[#This Row],[MntFruits]]+Table1_1[[#This Row],[MntMeatProducts]]+Table1_1[[#This Row],[MntFishProducts]]+Table1_1[[#This Row],[MntSweetProducts]]+Table1_1[[#This Row],[MntGoldProds]]</f>
        <v>311</v>
      </c>
      <c r="AC2029">
        <f>Table1_1[[#This Row],[NumWebPurchases]]+Table1_1[[#This Row],[NumCatalogPurchases]]+Table1_1[[#This Row],[NumStorePurchases]]</f>
        <v>12</v>
      </c>
      <c r="AD2029">
        <f>ROUND(IF(Table1_1[[#This Row],[Total_Purchases]]=0,0,(Table1_1[[#This Row],[Total_Spend]]*(Table1_1[[#This Row],[NumWebPurchases]]/Table1_1[[#This Row],[Total_Purchases]]))),2)</f>
        <v>155.5</v>
      </c>
      <c r="AE2029">
        <f>ROUND(IF(Table1_1[[#This Row],[Total_Purchases]]=0,0,(Table1_1[[#This Row],[Total_Spend]]*(Table1_1[[#This Row],[NumStorePurchases]]/Table1_1[[#This Row],[Total_Purchases]]))),2)</f>
        <v>129.58000000000001</v>
      </c>
      <c r="AF2029">
        <f>ROUND(IF(Table1_1[[#This Row],[Total_Purchases]]=0,0,(Table1_1[[#This Row],[Total_Spend]]*(Table1_1[[#This Row],[NumCatalogPurchases]]/Table1_1[[#This Row],[Total_Purchases]]))),2)</f>
        <v>25.92</v>
      </c>
      <c r="AG202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29" s="6">
        <f ca="1">YEAR(TODAY())-B2029</f>
        <v>61</v>
      </c>
      <c r="AI20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29" t="s">
        <v>30</v>
      </c>
    </row>
    <row r="2030" spans="1:36" x14ac:dyDescent="0.3">
      <c r="A2030">
        <v>10262</v>
      </c>
      <c r="B2030">
        <v>1980</v>
      </c>
      <c r="C2030" t="s">
        <v>28</v>
      </c>
      <c r="D2030" t="s">
        <v>33</v>
      </c>
      <c r="E2030">
        <v>15072</v>
      </c>
      <c r="F2030">
        <v>2</v>
      </c>
      <c r="G2030">
        <v>0</v>
      </c>
      <c r="H2030" s="2" t="str">
        <f ca="1">TEXT(Table1_1[[#This Row],[Dt_Customer]],"yyyy-mm-dd")</f>
        <v>2013-05-10</v>
      </c>
      <c r="I2030">
        <v>96</v>
      </c>
      <c r="J2030">
        <v>8</v>
      </c>
      <c r="K2030">
        <v>2</v>
      </c>
      <c r="L2030">
        <v>15</v>
      </c>
      <c r="M2030">
        <v>0</v>
      </c>
      <c r="N2030">
        <v>10</v>
      </c>
      <c r="O2030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2030">
        <f>Table1_1[[#This Row],[NumWebPurchases]]+Table1_1[[#This Row],[NumCatalogPurchases]]+Table1_1[[#This Row],[NumStorePurchases]]</f>
        <v>7</v>
      </c>
      <c r="AD2030">
        <f>ROUND(IF(Table1_1[[#This Row],[Total_Purchases]]=0,0,(Table1_1[[#This Row],[Total_Spend]]*(Table1_1[[#This Row],[NumWebPurchases]]/Table1_1[[#This Row],[Total_Purchases]]))),2)</f>
        <v>22.71</v>
      </c>
      <c r="AE2030">
        <f>ROUND(IF(Table1_1[[#This Row],[Total_Purchases]]=0,0,(Table1_1[[#This Row],[Total_Spend]]*(Table1_1[[#This Row],[NumStorePurchases]]/Table1_1[[#This Row],[Total_Purchases]]))),2)</f>
        <v>22.71</v>
      </c>
      <c r="AF2030">
        <f>ROUND(IF(Table1_1[[#This Row],[Total_Purchases]]=0,0,(Table1_1[[#This Row],[Total_Spend]]*(Table1_1[[#This Row],[NumCatalogPurchases]]/Table1_1[[#This Row],[Total_Purchases]]))),2)</f>
        <v>7.57</v>
      </c>
      <c r="AG20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0" s="6">
        <f ca="1">YEAR(TODAY())-B2030</f>
        <v>46</v>
      </c>
      <c r="AI20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30" t="s">
        <v>40</v>
      </c>
    </row>
    <row r="2031" spans="1:36" x14ac:dyDescent="0.3">
      <c r="A2031">
        <v>10264</v>
      </c>
      <c r="B2031">
        <v>1979</v>
      </c>
      <c r="C2031" t="s">
        <v>28</v>
      </c>
      <c r="D2031" t="s">
        <v>29</v>
      </c>
      <c r="E2031">
        <v>15287</v>
      </c>
      <c r="F2031">
        <v>1</v>
      </c>
      <c r="G2031">
        <v>0</v>
      </c>
      <c r="H2031" s="2" t="str">
        <f ca="1">TEXT(Table1_1[[#This Row],[Dt_Customer]],"yyyy-mm-dd")</f>
        <v>2012-10-10</v>
      </c>
      <c r="I2031">
        <v>60</v>
      </c>
      <c r="J2031">
        <v>1</v>
      </c>
      <c r="K2031">
        <v>2</v>
      </c>
      <c r="L2031">
        <v>8</v>
      </c>
      <c r="M2031">
        <v>4</v>
      </c>
      <c r="N2031">
        <v>3</v>
      </c>
      <c r="O2031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2031">
        <f>Table1_1[[#This Row],[NumWebPurchases]]+Table1_1[[#This Row],[NumCatalogPurchases]]+Table1_1[[#This Row],[NumStorePurchases]]</f>
        <v>4</v>
      </c>
      <c r="AD2031">
        <f>ROUND(IF(Table1_1[[#This Row],[Total_Purchases]]=0,0,(Table1_1[[#This Row],[Total_Spend]]*(Table1_1[[#This Row],[NumWebPurchases]]/Table1_1[[#This Row],[Total_Purchases]]))),2)</f>
        <v>7.75</v>
      </c>
      <c r="AE2031">
        <f>ROUND(IF(Table1_1[[#This Row],[Total_Purchases]]=0,0,(Table1_1[[#This Row],[Total_Spend]]*(Table1_1[[#This Row],[NumStorePurchases]]/Table1_1[[#This Row],[Total_Purchases]]))),2)</f>
        <v>15.5</v>
      </c>
      <c r="AF2031">
        <f>ROUND(IF(Table1_1[[#This Row],[Total_Purchases]]=0,0,(Table1_1[[#This Row],[Total_Spend]]*(Table1_1[[#This Row],[NumCatalogPurchases]]/Table1_1[[#This Row],[Total_Purchases]]))),2)</f>
        <v>7.75</v>
      </c>
      <c r="AG20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1" s="6">
        <f ca="1">YEAR(TODAY())-B2031</f>
        <v>47</v>
      </c>
      <c r="AI20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31" t="s">
        <v>43</v>
      </c>
    </row>
    <row r="2032" spans="1:36" x14ac:dyDescent="0.3">
      <c r="A2032">
        <v>10270</v>
      </c>
      <c r="B2032">
        <v>1981</v>
      </c>
      <c r="C2032" t="s">
        <v>38</v>
      </c>
      <c r="D2032" t="s">
        <v>33</v>
      </c>
      <c r="E2032">
        <v>35523</v>
      </c>
      <c r="F2032">
        <v>1</v>
      </c>
      <c r="G2032">
        <v>0</v>
      </c>
      <c r="H2032" s="2" t="str">
        <f ca="1">TEXT(Table1_1[[#This Row],[Dt_Customer]],"yyyy-mm-dd")</f>
        <v>2013-10-03</v>
      </c>
      <c r="I2032">
        <v>8</v>
      </c>
      <c r="J2032">
        <v>11</v>
      </c>
      <c r="K2032">
        <v>5</v>
      </c>
      <c r="L2032">
        <v>22</v>
      </c>
      <c r="M2032">
        <v>12</v>
      </c>
      <c r="N2032">
        <v>5</v>
      </c>
      <c r="O203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2032">
        <f>Table1_1[[#This Row],[NumWebPurchases]]+Table1_1[[#This Row],[NumCatalogPurchases]]+Table1_1[[#This Row],[NumStorePurchases]]</f>
        <v>6</v>
      </c>
      <c r="AD2032">
        <f>ROUND(IF(Table1_1[[#This Row],[Total_Purchases]]=0,0,(Table1_1[[#This Row],[Total_Spend]]*(Table1_1[[#This Row],[NumWebPurchases]]/Table1_1[[#This Row],[Total_Purchases]]))),2)</f>
        <v>33</v>
      </c>
      <c r="AE2032">
        <f>ROUND(IF(Table1_1[[#This Row],[Total_Purchases]]=0,0,(Table1_1[[#This Row],[Total_Spend]]*(Table1_1[[#This Row],[NumStorePurchases]]/Table1_1[[#This Row],[Total_Purchases]]))),2)</f>
        <v>33</v>
      </c>
      <c r="AF2032">
        <f>ROUND(IF(Table1_1[[#This Row],[Total_Purchases]]=0,0,(Table1_1[[#This Row],[Total_Spend]]*(Table1_1[[#This Row],[NumCatalogPurchases]]/Table1_1[[#This Row],[Total_Purchases]]))),2)</f>
        <v>0</v>
      </c>
      <c r="AG20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2" s="6">
        <f ca="1">YEAR(TODAY())-B2032</f>
        <v>45</v>
      </c>
      <c r="AI20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32" t="s">
        <v>39</v>
      </c>
    </row>
    <row r="2033" spans="1:36" x14ac:dyDescent="0.3">
      <c r="A2033">
        <v>10277</v>
      </c>
      <c r="B2033">
        <v>1961</v>
      </c>
      <c r="C2033" t="s">
        <v>28</v>
      </c>
      <c r="D2033" t="s">
        <v>31</v>
      </c>
      <c r="E2033">
        <v>30081</v>
      </c>
      <c r="F2033">
        <v>0</v>
      </c>
      <c r="G2033">
        <v>1</v>
      </c>
      <c r="H2033" s="2" t="str">
        <f ca="1">TEXT(Table1_1[[#This Row],[Dt_Customer]],"yyyy-mm-dd")</f>
        <v>2013-02-21</v>
      </c>
      <c r="I2033">
        <v>27</v>
      </c>
      <c r="J2033">
        <v>36</v>
      </c>
      <c r="K2033">
        <v>0</v>
      </c>
      <c r="L2033">
        <v>2</v>
      </c>
      <c r="M2033">
        <v>0</v>
      </c>
      <c r="N2033">
        <v>0</v>
      </c>
      <c r="O2033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f>Table1_1[[#This Row],[MntWines]]+Table1_1[[#This Row],[MntFruits]]+Table1_1[[#This Row],[MntMeatProducts]]+Table1_1[[#This Row],[MntFishProducts]]+Table1_1[[#This Row],[MntSweetProducts]]+Table1_1[[#This Row],[MntGoldProds]]</f>
        <v>42</v>
      </c>
      <c r="AC2033">
        <f>Table1_1[[#This Row],[NumWebPurchases]]+Table1_1[[#This Row],[NumCatalogPurchases]]+Table1_1[[#This Row],[NumStorePurchases]]</f>
        <v>4</v>
      </c>
      <c r="AD2033">
        <f>ROUND(IF(Table1_1[[#This Row],[Total_Purchases]]=0,0,(Table1_1[[#This Row],[Total_Spend]]*(Table1_1[[#This Row],[NumWebPurchases]]/Table1_1[[#This Row],[Total_Purchases]]))),2)</f>
        <v>10.5</v>
      </c>
      <c r="AE2033">
        <f>ROUND(IF(Table1_1[[#This Row],[Total_Purchases]]=0,0,(Table1_1[[#This Row],[Total_Spend]]*(Table1_1[[#This Row],[NumStorePurchases]]/Table1_1[[#This Row],[Total_Purchases]]))),2)</f>
        <v>31.5</v>
      </c>
      <c r="AF2033">
        <f>ROUND(IF(Table1_1[[#This Row],[Total_Purchases]]=0,0,(Table1_1[[#This Row],[Total_Spend]]*(Table1_1[[#This Row],[NumCatalogPurchases]]/Table1_1[[#This Row],[Total_Purchases]]))),2)</f>
        <v>0</v>
      </c>
      <c r="AG20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3" s="6">
        <f ca="1">YEAR(TODAY())-B2033</f>
        <v>65</v>
      </c>
      <c r="AI20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3" t="s">
        <v>30</v>
      </c>
    </row>
    <row r="2034" spans="1:36" x14ac:dyDescent="0.3">
      <c r="A2034">
        <v>10281</v>
      </c>
      <c r="B2034">
        <v>1970</v>
      </c>
      <c r="C2034" t="s">
        <v>28</v>
      </c>
      <c r="D2034" t="s">
        <v>29</v>
      </c>
      <c r="E2034">
        <v>64713</v>
      </c>
      <c r="F2034">
        <v>1</v>
      </c>
      <c r="G2034">
        <v>0</v>
      </c>
      <c r="H2034" s="2" t="str">
        <f ca="1">TEXT(Table1_1[[#This Row],[Dt_Customer]],"yyyy-mm-dd")</f>
        <v>2014-02-07</v>
      </c>
      <c r="I2034">
        <v>11</v>
      </c>
      <c r="J2034">
        <v>180</v>
      </c>
      <c r="K2034">
        <v>60</v>
      </c>
      <c r="L2034">
        <v>241</v>
      </c>
      <c r="M2034">
        <v>13</v>
      </c>
      <c r="N2034">
        <v>54</v>
      </c>
      <c r="O2034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f>Table1_1[[#This Row],[MntWines]]+Table1_1[[#This Row],[MntFruits]]+Table1_1[[#This Row],[MntMeatProducts]]+Table1_1[[#This Row],[MntFishProducts]]+Table1_1[[#This Row],[MntSweetProducts]]+Table1_1[[#This Row],[MntGoldProds]]</f>
        <v>602</v>
      </c>
      <c r="AC2034">
        <f>Table1_1[[#This Row],[NumWebPurchases]]+Table1_1[[#This Row],[NumCatalogPurchases]]+Table1_1[[#This Row],[NumStorePurchases]]</f>
        <v>17</v>
      </c>
      <c r="AD2034">
        <f>ROUND(IF(Table1_1[[#This Row],[Total_Purchases]]=0,0,(Table1_1[[#This Row],[Total_Spend]]*(Table1_1[[#This Row],[NumWebPurchases]]/Table1_1[[#This Row],[Total_Purchases]]))),2)</f>
        <v>177.06</v>
      </c>
      <c r="AE2034">
        <f>ROUND(IF(Table1_1[[#This Row],[Total_Purchases]]=0,0,(Table1_1[[#This Row],[Total_Spend]]*(Table1_1[[#This Row],[NumStorePurchases]]/Table1_1[[#This Row],[Total_Purchases]]))),2)</f>
        <v>247.88</v>
      </c>
      <c r="AF2034">
        <f>ROUND(IF(Table1_1[[#This Row],[Total_Purchases]]=0,0,(Table1_1[[#This Row],[Total_Spend]]*(Table1_1[[#This Row],[NumCatalogPurchases]]/Table1_1[[#This Row],[Total_Purchases]]))),2)</f>
        <v>177.06</v>
      </c>
      <c r="AG203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34" s="6">
        <f ca="1">YEAR(TODAY())-B2034</f>
        <v>56</v>
      </c>
      <c r="AI20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4" t="s">
        <v>36</v>
      </c>
    </row>
    <row r="2035" spans="1:36" x14ac:dyDescent="0.3">
      <c r="A2035">
        <v>10286</v>
      </c>
      <c r="B2035">
        <v>1962</v>
      </c>
      <c r="C2035" t="s">
        <v>28</v>
      </c>
      <c r="D2035" t="s">
        <v>33</v>
      </c>
      <c r="E2035">
        <v>83715</v>
      </c>
      <c r="F2035">
        <v>0</v>
      </c>
      <c r="G2035">
        <v>0</v>
      </c>
      <c r="H2035" s="2" t="str">
        <f ca="1">TEXT(Table1_1[[#This Row],[Dt_Customer]],"yyyy-mm-dd")</f>
        <v>2014-02-03</v>
      </c>
      <c r="I2035">
        <v>2</v>
      </c>
      <c r="J2035">
        <v>318</v>
      </c>
      <c r="K2035">
        <v>8</v>
      </c>
      <c r="L2035">
        <v>407</v>
      </c>
      <c r="M2035">
        <v>150</v>
      </c>
      <c r="N2035">
        <v>35</v>
      </c>
      <c r="O2035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f>Table1_1[[#This Row],[MntWines]]+Table1_1[[#This Row],[MntFruits]]+Table1_1[[#This Row],[MntMeatProducts]]+Table1_1[[#This Row],[MntFishProducts]]+Table1_1[[#This Row],[MntSweetProducts]]+Table1_1[[#This Row],[MntGoldProds]]</f>
        <v>926</v>
      </c>
      <c r="AC2035">
        <f>Table1_1[[#This Row],[NumWebPurchases]]+Table1_1[[#This Row],[NumCatalogPurchases]]+Table1_1[[#This Row],[NumStorePurchases]]</f>
        <v>23</v>
      </c>
      <c r="AD2035">
        <f>ROUND(IF(Table1_1[[#This Row],[Total_Purchases]]=0,0,(Table1_1[[#This Row],[Total_Spend]]*(Table1_1[[#This Row],[NumWebPurchases]]/Table1_1[[#This Row],[Total_Purchases]]))),2)</f>
        <v>80.52</v>
      </c>
      <c r="AE2035">
        <f>ROUND(IF(Table1_1[[#This Row],[Total_Purchases]]=0,0,(Table1_1[[#This Row],[Total_Spend]]*(Table1_1[[#This Row],[NumStorePurchases]]/Table1_1[[#This Row],[Total_Purchases]]))),2)</f>
        <v>523.39</v>
      </c>
      <c r="AF2035">
        <f>ROUND(IF(Table1_1[[#This Row],[Total_Purchases]]=0,0,(Table1_1[[#This Row],[Total_Spend]]*(Table1_1[[#This Row],[NumCatalogPurchases]]/Table1_1[[#This Row],[Total_Purchases]]))),2)</f>
        <v>322.08999999999997</v>
      </c>
      <c r="AG20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35" s="6">
        <f ca="1">YEAR(TODAY())-B2035</f>
        <v>64</v>
      </c>
      <c r="AI20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5" t="s">
        <v>43</v>
      </c>
    </row>
    <row r="2036" spans="1:36" x14ac:dyDescent="0.3">
      <c r="A2036">
        <v>10299</v>
      </c>
      <c r="B2036">
        <v>1969</v>
      </c>
      <c r="C2036" t="s">
        <v>37</v>
      </c>
      <c r="D2036" t="s">
        <v>31</v>
      </c>
      <c r="E2036">
        <v>48240</v>
      </c>
      <c r="F2036">
        <v>0</v>
      </c>
      <c r="G2036">
        <v>0</v>
      </c>
      <c r="H2036" s="2" t="str">
        <f ca="1">TEXT(Table1_1[[#This Row],[Dt_Customer]],"yyyy-mm-dd")</f>
        <v>2012-11-09</v>
      </c>
      <c r="I2036">
        <v>73</v>
      </c>
      <c r="J2036">
        <v>389</v>
      </c>
      <c r="K2036">
        <v>91</v>
      </c>
      <c r="L2036">
        <v>248</v>
      </c>
      <c r="M2036">
        <v>64</v>
      </c>
      <c r="N2036">
        <v>49</v>
      </c>
      <c r="O2036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f>Table1_1[[#This Row],[MntWines]]+Table1_1[[#This Row],[MntFruits]]+Table1_1[[#This Row],[MntMeatProducts]]+Table1_1[[#This Row],[MntFishProducts]]+Table1_1[[#This Row],[MntSweetProducts]]+Table1_1[[#This Row],[MntGoldProds]]</f>
        <v>882</v>
      </c>
      <c r="AC2036">
        <f>Table1_1[[#This Row],[NumWebPurchases]]+Table1_1[[#This Row],[NumCatalogPurchases]]+Table1_1[[#This Row],[NumStorePurchases]]</f>
        <v>22</v>
      </c>
      <c r="AD2036">
        <f>ROUND(IF(Table1_1[[#This Row],[Total_Purchases]]=0,0,(Table1_1[[#This Row],[Total_Spend]]*(Table1_1[[#This Row],[NumWebPurchases]]/Table1_1[[#This Row],[Total_Purchases]]))),2)</f>
        <v>240.55</v>
      </c>
      <c r="AE2036">
        <f>ROUND(IF(Table1_1[[#This Row],[Total_Purchases]]=0,0,(Table1_1[[#This Row],[Total_Spend]]*(Table1_1[[#This Row],[NumStorePurchases]]/Table1_1[[#This Row],[Total_Purchases]]))),2)</f>
        <v>521.17999999999995</v>
      </c>
      <c r="AF2036">
        <f>ROUND(IF(Table1_1[[#This Row],[Total_Purchases]]=0,0,(Table1_1[[#This Row],[Total_Spend]]*(Table1_1[[#This Row],[NumCatalogPurchases]]/Table1_1[[#This Row],[Total_Purchases]]))),2)</f>
        <v>120.27</v>
      </c>
      <c r="AG20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6" s="6">
        <f ca="1">YEAR(TODAY())-B2036</f>
        <v>57</v>
      </c>
      <c r="AI20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6" t="s">
        <v>30</v>
      </c>
    </row>
    <row r="2037" spans="1:36" x14ac:dyDescent="0.3">
      <c r="A2037">
        <v>10304</v>
      </c>
      <c r="B2037">
        <v>1959</v>
      </c>
      <c r="C2037" t="s">
        <v>28</v>
      </c>
      <c r="D2037" t="s">
        <v>33</v>
      </c>
      <c r="E2037">
        <v>18690</v>
      </c>
      <c r="F2037">
        <v>0</v>
      </c>
      <c r="G2037">
        <v>0</v>
      </c>
      <c r="H2037" s="2" t="str">
        <f ca="1">TEXT(Table1_1[[#This Row],[Dt_Customer]],"yyyy-mm-dd")</f>
        <v>2012-12-28</v>
      </c>
      <c r="I2037">
        <v>77</v>
      </c>
      <c r="J2037">
        <v>6</v>
      </c>
      <c r="K2037">
        <v>1</v>
      </c>
      <c r="L2037">
        <v>7</v>
      </c>
      <c r="M2037">
        <v>23</v>
      </c>
      <c r="N2037">
        <v>4</v>
      </c>
      <c r="O2037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f>Table1_1[[#This Row],[MntWines]]+Table1_1[[#This Row],[MntFruits]]+Table1_1[[#This Row],[MntMeatProducts]]+Table1_1[[#This Row],[MntFishProducts]]+Table1_1[[#This Row],[MntSweetProducts]]+Table1_1[[#This Row],[MntGoldProds]]</f>
        <v>60</v>
      </c>
      <c r="AC2037">
        <f>Table1_1[[#This Row],[NumWebPurchases]]+Table1_1[[#This Row],[NumCatalogPurchases]]+Table1_1[[#This Row],[NumStorePurchases]]</f>
        <v>4</v>
      </c>
      <c r="AD2037">
        <f>ROUND(IF(Table1_1[[#This Row],[Total_Purchases]]=0,0,(Table1_1[[#This Row],[Total_Spend]]*(Table1_1[[#This Row],[NumWebPurchases]]/Table1_1[[#This Row],[Total_Purchases]]))),2)</f>
        <v>15</v>
      </c>
      <c r="AE2037">
        <f>ROUND(IF(Table1_1[[#This Row],[Total_Purchases]]=0,0,(Table1_1[[#This Row],[Total_Spend]]*(Table1_1[[#This Row],[NumStorePurchases]]/Table1_1[[#This Row],[Total_Purchases]]))),2)</f>
        <v>30</v>
      </c>
      <c r="AF2037">
        <f>ROUND(IF(Table1_1[[#This Row],[Total_Purchases]]=0,0,(Table1_1[[#This Row],[Total_Spend]]*(Table1_1[[#This Row],[NumCatalogPurchases]]/Table1_1[[#This Row],[Total_Purchases]]))),2)</f>
        <v>15</v>
      </c>
      <c r="AG20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7" s="6">
        <f ca="1">YEAR(TODAY())-B2037</f>
        <v>67</v>
      </c>
      <c r="AI20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7" t="s">
        <v>30</v>
      </c>
    </row>
    <row r="2038" spans="1:36" x14ac:dyDescent="0.3">
      <c r="A2038">
        <v>10307</v>
      </c>
      <c r="B2038">
        <v>1956</v>
      </c>
      <c r="C2038" t="s">
        <v>28</v>
      </c>
      <c r="D2038" t="s">
        <v>33</v>
      </c>
      <c r="E2038">
        <v>50387</v>
      </c>
      <c r="F2038">
        <v>0</v>
      </c>
      <c r="G2038">
        <v>2</v>
      </c>
      <c r="H2038" s="2" t="str">
        <f ca="1">TEXT(Table1_1[[#This Row],[Dt_Customer]],"yyyy-mm-dd")</f>
        <v>2013-08-31</v>
      </c>
      <c r="I2038">
        <v>91</v>
      </c>
      <c r="J2038">
        <v>369</v>
      </c>
      <c r="K2038">
        <v>9</v>
      </c>
      <c r="L2038">
        <v>87</v>
      </c>
      <c r="M2038">
        <v>12</v>
      </c>
      <c r="N2038">
        <v>14</v>
      </c>
      <c r="O2038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f>Table1_1[[#This Row],[MntWines]]+Table1_1[[#This Row],[MntFruits]]+Table1_1[[#This Row],[MntMeatProducts]]+Table1_1[[#This Row],[MntFishProducts]]+Table1_1[[#This Row],[MntSweetProducts]]+Table1_1[[#This Row],[MntGoldProds]]</f>
        <v>525</v>
      </c>
      <c r="AC2038">
        <f>Table1_1[[#This Row],[NumWebPurchases]]+Table1_1[[#This Row],[NumCatalogPurchases]]+Table1_1[[#This Row],[NumStorePurchases]]</f>
        <v>16</v>
      </c>
      <c r="AD2038">
        <f>ROUND(IF(Table1_1[[#This Row],[Total_Purchases]]=0,0,(Table1_1[[#This Row],[Total_Spend]]*(Table1_1[[#This Row],[NumWebPurchases]]/Table1_1[[#This Row],[Total_Purchases]]))),2)</f>
        <v>196.88</v>
      </c>
      <c r="AE2038">
        <f>ROUND(IF(Table1_1[[#This Row],[Total_Purchases]]=0,0,(Table1_1[[#This Row],[Total_Spend]]*(Table1_1[[#This Row],[NumStorePurchases]]/Table1_1[[#This Row],[Total_Purchases]]))),2)</f>
        <v>262.5</v>
      </c>
      <c r="AF2038">
        <f>ROUND(IF(Table1_1[[#This Row],[Total_Purchases]]=0,0,(Table1_1[[#This Row],[Total_Spend]]*(Table1_1[[#This Row],[NumCatalogPurchases]]/Table1_1[[#This Row],[Total_Purchases]]))),2)</f>
        <v>65.63</v>
      </c>
      <c r="AG20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38" s="6">
        <f ca="1">YEAR(TODAY())-B2038</f>
        <v>70</v>
      </c>
      <c r="AI20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8" t="s">
        <v>30</v>
      </c>
    </row>
    <row r="2039" spans="1:36" x14ac:dyDescent="0.3">
      <c r="A2039">
        <v>10311</v>
      </c>
      <c r="B2039">
        <v>1969</v>
      </c>
      <c r="C2039" t="s">
        <v>28</v>
      </c>
      <c r="D2039" t="s">
        <v>33</v>
      </c>
      <c r="E2039">
        <v>4428</v>
      </c>
      <c r="F2039">
        <v>0</v>
      </c>
      <c r="G2039">
        <v>1</v>
      </c>
      <c r="H2039" s="2" t="str">
        <f ca="1">TEXT(Table1_1[[#This Row],[Dt_Customer]],"yyyy-mm-dd")</f>
        <v>2013-10-05</v>
      </c>
      <c r="I2039">
        <v>0</v>
      </c>
      <c r="J2039">
        <v>16</v>
      </c>
      <c r="K2039">
        <v>4</v>
      </c>
      <c r="L2039">
        <v>12</v>
      </c>
      <c r="M2039">
        <v>2</v>
      </c>
      <c r="N2039">
        <v>4</v>
      </c>
      <c r="O2039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f>Table1_1[[#This Row],[MntWines]]+Table1_1[[#This Row],[MntFruits]]+Table1_1[[#This Row],[MntMeatProducts]]+Table1_1[[#This Row],[MntFishProducts]]+Table1_1[[#This Row],[MntSweetProducts]]+Table1_1[[#This Row],[MntGoldProds]]</f>
        <v>359</v>
      </c>
      <c r="AC2039">
        <f>Table1_1[[#This Row],[NumWebPurchases]]+Table1_1[[#This Row],[NumCatalogPurchases]]+Table1_1[[#This Row],[NumStorePurchases]]</f>
        <v>25</v>
      </c>
      <c r="AD2039">
        <f>ROUND(IF(Table1_1[[#This Row],[Total_Purchases]]=0,0,(Table1_1[[#This Row],[Total_Spend]]*(Table1_1[[#This Row],[NumWebPurchases]]/Table1_1[[#This Row],[Total_Purchases]]))),2)</f>
        <v>359</v>
      </c>
      <c r="AE2039">
        <f>ROUND(IF(Table1_1[[#This Row],[Total_Purchases]]=0,0,(Table1_1[[#This Row],[Total_Spend]]*(Table1_1[[#This Row],[NumStorePurchases]]/Table1_1[[#This Row],[Total_Purchases]]))),2)</f>
        <v>0</v>
      </c>
      <c r="AF2039">
        <f>ROUND(IF(Table1_1[[#This Row],[Total_Purchases]]=0,0,(Table1_1[[#This Row],[Total_Spend]]*(Table1_1[[#This Row],[NumCatalogPurchases]]/Table1_1[[#This Row],[Total_Purchases]]))),2)</f>
        <v>0</v>
      </c>
      <c r="AG20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39" s="6">
        <f ca="1">YEAR(TODAY())-B2039</f>
        <v>57</v>
      </c>
      <c r="AI20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39" t="s">
        <v>30</v>
      </c>
    </row>
    <row r="2040" spans="1:36" x14ac:dyDescent="0.3">
      <c r="A2040">
        <v>10313</v>
      </c>
      <c r="B2040">
        <v>1975</v>
      </c>
      <c r="C2040" t="s">
        <v>28</v>
      </c>
      <c r="D2040" t="s">
        <v>33</v>
      </c>
      <c r="E2040">
        <v>48178</v>
      </c>
      <c r="F2040">
        <v>1</v>
      </c>
      <c r="G2040">
        <v>1</v>
      </c>
      <c r="H2040" s="2" t="str">
        <f ca="1">TEXT(Table1_1[[#This Row],[Dt_Customer]],"yyyy-mm-dd")</f>
        <v>2012-10-28</v>
      </c>
      <c r="I2040">
        <v>69</v>
      </c>
      <c r="J2040">
        <v>159</v>
      </c>
      <c r="K2040">
        <v>4</v>
      </c>
      <c r="L2040">
        <v>45</v>
      </c>
      <c r="M2040">
        <v>6</v>
      </c>
      <c r="N2040">
        <v>2</v>
      </c>
      <c r="O2040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f>Table1_1[[#This Row],[MntWines]]+Table1_1[[#This Row],[MntFruits]]+Table1_1[[#This Row],[MntMeatProducts]]+Table1_1[[#This Row],[MntFishProducts]]+Table1_1[[#This Row],[MntSweetProducts]]+Table1_1[[#This Row],[MntGoldProds]]</f>
        <v>254</v>
      </c>
      <c r="AC2040">
        <f>Table1_1[[#This Row],[NumWebPurchases]]+Table1_1[[#This Row],[NumCatalogPurchases]]+Table1_1[[#This Row],[NumStorePurchases]]</f>
        <v>10</v>
      </c>
      <c r="AD2040">
        <f>ROUND(IF(Table1_1[[#This Row],[Total_Purchases]]=0,0,(Table1_1[[#This Row],[Total_Spend]]*(Table1_1[[#This Row],[NumWebPurchases]]/Table1_1[[#This Row],[Total_Purchases]]))),2)</f>
        <v>127</v>
      </c>
      <c r="AE2040">
        <f>ROUND(IF(Table1_1[[#This Row],[Total_Purchases]]=0,0,(Table1_1[[#This Row],[Total_Spend]]*(Table1_1[[#This Row],[NumStorePurchases]]/Table1_1[[#This Row],[Total_Purchases]]))),2)</f>
        <v>101.6</v>
      </c>
      <c r="AF2040">
        <f>ROUND(IF(Table1_1[[#This Row],[Total_Purchases]]=0,0,(Table1_1[[#This Row],[Total_Spend]]*(Table1_1[[#This Row],[NumCatalogPurchases]]/Table1_1[[#This Row],[Total_Purchases]]))),2)</f>
        <v>25.4</v>
      </c>
      <c r="AG20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40" s="6">
        <f ca="1">YEAR(TODAY())-B2040</f>
        <v>51</v>
      </c>
      <c r="AI20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40" t="s">
        <v>30</v>
      </c>
    </row>
    <row r="2041" spans="1:36" x14ac:dyDescent="0.3">
      <c r="A2041">
        <v>10314</v>
      </c>
      <c r="B2041">
        <v>1948</v>
      </c>
      <c r="C2041" t="s">
        <v>37</v>
      </c>
      <c r="D2041" t="s">
        <v>33</v>
      </c>
      <c r="E2041">
        <v>83837</v>
      </c>
      <c r="F2041">
        <v>0</v>
      </c>
      <c r="G2041">
        <v>0</v>
      </c>
      <c r="H2041" s="2" t="str">
        <f ca="1">TEXT(Table1_1[[#This Row],[Dt_Customer]],"yyyy-mm-dd")</f>
        <v>2012-12-16</v>
      </c>
      <c r="I2041">
        <v>79</v>
      </c>
      <c r="J2041">
        <v>847</v>
      </c>
      <c r="K2041">
        <v>66</v>
      </c>
      <c r="L2041">
        <v>119</v>
      </c>
      <c r="M2041">
        <v>86</v>
      </c>
      <c r="N2041">
        <v>89</v>
      </c>
      <c r="O2041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1</v>
      </c>
      <c r="AA2041">
        <v>0</v>
      </c>
      <c r="AB2041">
        <f>Table1_1[[#This Row],[MntWines]]+Table1_1[[#This Row],[MntFruits]]+Table1_1[[#This Row],[MntMeatProducts]]+Table1_1[[#This Row],[MntFishProducts]]+Table1_1[[#This Row],[MntSweetProducts]]+Table1_1[[#This Row],[MntGoldProds]]</f>
        <v>1318</v>
      </c>
      <c r="AC2041">
        <f>Table1_1[[#This Row],[NumWebPurchases]]+Table1_1[[#This Row],[NumCatalogPurchases]]+Table1_1[[#This Row],[NumStorePurchases]]</f>
        <v>24</v>
      </c>
      <c r="AD2041">
        <f>ROUND(IF(Table1_1[[#This Row],[Total_Purchases]]=0,0,(Table1_1[[#This Row],[Total_Spend]]*(Table1_1[[#This Row],[NumWebPurchases]]/Table1_1[[#This Row],[Total_Purchases]]))),2)</f>
        <v>494.25</v>
      </c>
      <c r="AE2041">
        <f>ROUND(IF(Table1_1[[#This Row],[Total_Purchases]]=0,0,(Table1_1[[#This Row],[Total_Spend]]*(Table1_1[[#This Row],[NumStorePurchases]]/Table1_1[[#This Row],[Total_Purchases]]))),2)</f>
        <v>274.58</v>
      </c>
      <c r="AF2041">
        <f>ROUND(IF(Table1_1[[#This Row],[Total_Purchases]]=0,0,(Table1_1[[#This Row],[Total_Spend]]*(Table1_1[[#This Row],[NumCatalogPurchases]]/Table1_1[[#This Row],[Total_Purchases]]))),2)</f>
        <v>549.16999999999996</v>
      </c>
      <c r="AG204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41" s="6">
        <f ca="1">YEAR(TODAY())-B2041</f>
        <v>78</v>
      </c>
      <c r="AI20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41" t="s">
        <v>40</v>
      </c>
    </row>
    <row r="2042" spans="1:36" x14ac:dyDescent="0.3">
      <c r="A2042">
        <v>10319</v>
      </c>
      <c r="B2042">
        <v>1971</v>
      </c>
      <c r="C2042" t="s">
        <v>28</v>
      </c>
      <c r="D2042" t="s">
        <v>33</v>
      </c>
      <c r="E2042">
        <v>66303</v>
      </c>
      <c r="F2042">
        <v>0</v>
      </c>
      <c r="G2042">
        <v>1</v>
      </c>
      <c r="H2042" s="2" t="str">
        <f ca="1">TEXT(Table1_1[[#This Row],[Dt_Customer]],"yyyy-mm-dd")</f>
        <v>2013-02-26</v>
      </c>
      <c r="I2042">
        <v>56</v>
      </c>
      <c r="J2042">
        <v>1090</v>
      </c>
      <c r="K2042">
        <v>12</v>
      </c>
      <c r="L2042">
        <v>96</v>
      </c>
      <c r="M2042">
        <v>16</v>
      </c>
      <c r="N2042">
        <v>12</v>
      </c>
      <c r="O204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f>Table1_1[[#This Row],[MntWines]]+Table1_1[[#This Row],[MntFruits]]+Table1_1[[#This Row],[MntMeatProducts]]+Table1_1[[#This Row],[MntFishProducts]]+Table1_1[[#This Row],[MntSweetProducts]]+Table1_1[[#This Row],[MntGoldProds]]</f>
        <v>1286</v>
      </c>
      <c r="AC2042">
        <f>Table1_1[[#This Row],[NumWebPurchases]]+Table1_1[[#This Row],[NumCatalogPurchases]]+Table1_1[[#This Row],[NumStorePurchases]]</f>
        <v>18</v>
      </c>
      <c r="AD2042">
        <f>ROUND(IF(Table1_1[[#This Row],[Total_Purchases]]=0,0,(Table1_1[[#This Row],[Total_Spend]]*(Table1_1[[#This Row],[NumWebPurchases]]/Table1_1[[#This Row],[Total_Purchases]]))),2)</f>
        <v>214.33</v>
      </c>
      <c r="AE2042">
        <f>ROUND(IF(Table1_1[[#This Row],[Total_Purchases]]=0,0,(Table1_1[[#This Row],[Total_Spend]]*(Table1_1[[#This Row],[NumStorePurchases]]/Table1_1[[#This Row],[Total_Purchases]]))),2)</f>
        <v>785.89</v>
      </c>
      <c r="AF2042">
        <f>ROUND(IF(Table1_1[[#This Row],[Total_Purchases]]=0,0,(Table1_1[[#This Row],[Total_Spend]]*(Table1_1[[#This Row],[NumCatalogPurchases]]/Table1_1[[#This Row],[Total_Purchases]]))),2)</f>
        <v>285.77999999999997</v>
      </c>
      <c r="AG204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42" s="6">
        <f ca="1">YEAR(TODAY())-B2042</f>
        <v>55</v>
      </c>
      <c r="AI20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42" t="s">
        <v>30</v>
      </c>
    </row>
    <row r="2043" spans="1:36" x14ac:dyDescent="0.3">
      <c r="A2043">
        <v>10323</v>
      </c>
      <c r="B2043">
        <v>1952</v>
      </c>
      <c r="C2043" t="s">
        <v>28</v>
      </c>
      <c r="D2043" t="s">
        <v>33</v>
      </c>
      <c r="E2043">
        <v>49413</v>
      </c>
      <c r="F2043">
        <v>0</v>
      </c>
      <c r="G2043">
        <v>1</v>
      </c>
      <c r="H2043" s="2" t="str">
        <f ca="1">TEXT(Table1_1[[#This Row],[Dt_Customer]],"yyyy-mm-dd")</f>
        <v>2013-10-25</v>
      </c>
      <c r="I2043">
        <v>88</v>
      </c>
      <c r="J2043">
        <v>205</v>
      </c>
      <c r="K2043">
        <v>7</v>
      </c>
      <c r="L2043">
        <v>41</v>
      </c>
      <c r="M2043">
        <v>3</v>
      </c>
      <c r="N2043">
        <v>2</v>
      </c>
      <c r="O2043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f>Table1_1[[#This Row],[MntWines]]+Table1_1[[#This Row],[MntFruits]]+Table1_1[[#This Row],[MntMeatProducts]]+Table1_1[[#This Row],[MntFishProducts]]+Table1_1[[#This Row],[MntSweetProducts]]+Table1_1[[#This Row],[MntGoldProds]]</f>
        <v>304</v>
      </c>
      <c r="AC2043">
        <f>Table1_1[[#This Row],[NumWebPurchases]]+Table1_1[[#This Row],[NumCatalogPurchases]]+Table1_1[[#This Row],[NumStorePurchases]]</f>
        <v>11</v>
      </c>
      <c r="AD2043">
        <f>ROUND(IF(Table1_1[[#This Row],[Total_Purchases]]=0,0,(Table1_1[[#This Row],[Total_Spend]]*(Table1_1[[#This Row],[NumWebPurchases]]/Table1_1[[#This Row],[Total_Purchases]]))),2)</f>
        <v>110.55</v>
      </c>
      <c r="AE2043">
        <f>ROUND(IF(Table1_1[[#This Row],[Total_Purchases]]=0,0,(Table1_1[[#This Row],[Total_Spend]]*(Table1_1[[#This Row],[NumStorePurchases]]/Table1_1[[#This Row],[Total_Purchases]]))),2)</f>
        <v>138.18</v>
      </c>
      <c r="AF2043">
        <f>ROUND(IF(Table1_1[[#This Row],[Total_Purchases]]=0,0,(Table1_1[[#This Row],[Total_Spend]]*(Table1_1[[#This Row],[NumCatalogPurchases]]/Table1_1[[#This Row],[Total_Purchases]]))),2)</f>
        <v>55.27</v>
      </c>
      <c r="AG204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43" s="6">
        <f ca="1">YEAR(TODAY())-B2043</f>
        <v>74</v>
      </c>
      <c r="AI20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43" t="s">
        <v>30</v>
      </c>
    </row>
    <row r="2044" spans="1:36" x14ac:dyDescent="0.3">
      <c r="A2044">
        <v>10339</v>
      </c>
      <c r="B2044">
        <v>1954</v>
      </c>
      <c r="C2044" t="s">
        <v>41</v>
      </c>
      <c r="D2044" t="s">
        <v>35</v>
      </c>
      <c r="E2044">
        <v>51381.5</v>
      </c>
      <c r="F2044">
        <v>0</v>
      </c>
      <c r="G2044">
        <v>1</v>
      </c>
      <c r="H2044" s="2" t="str">
        <f ca="1">TEXT(Table1_1[[#This Row],[Dt_Customer]],"yyyy-mm-dd")</f>
        <v>2013-06-23</v>
      </c>
      <c r="I2044">
        <v>83</v>
      </c>
      <c r="J2044">
        <v>161</v>
      </c>
      <c r="K2044">
        <v>0</v>
      </c>
      <c r="L2044">
        <v>22</v>
      </c>
      <c r="M2044">
        <v>0</v>
      </c>
      <c r="N2044">
        <v>0</v>
      </c>
      <c r="O2044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f>Table1_1[[#This Row],[MntWines]]+Table1_1[[#This Row],[MntFruits]]+Table1_1[[#This Row],[MntMeatProducts]]+Table1_1[[#This Row],[MntFishProducts]]+Table1_1[[#This Row],[MntSweetProducts]]+Table1_1[[#This Row],[MntGoldProds]]</f>
        <v>207</v>
      </c>
      <c r="AC2044">
        <f>Table1_1[[#This Row],[NumWebPurchases]]+Table1_1[[#This Row],[NumCatalogPurchases]]+Table1_1[[#This Row],[NumStorePurchases]]</f>
        <v>9</v>
      </c>
      <c r="AD2044">
        <f>ROUND(IF(Table1_1[[#This Row],[Total_Purchases]]=0,0,(Table1_1[[#This Row],[Total_Spend]]*(Table1_1[[#This Row],[NumWebPurchases]]/Table1_1[[#This Row],[Total_Purchases]]))),2)</f>
        <v>92</v>
      </c>
      <c r="AE2044">
        <f>ROUND(IF(Table1_1[[#This Row],[Total_Purchases]]=0,0,(Table1_1[[#This Row],[Total_Spend]]*(Table1_1[[#This Row],[NumStorePurchases]]/Table1_1[[#This Row],[Total_Purchases]]))),2)</f>
        <v>92</v>
      </c>
      <c r="AF2044">
        <f>ROUND(IF(Table1_1[[#This Row],[Total_Purchases]]=0,0,(Table1_1[[#This Row],[Total_Spend]]*(Table1_1[[#This Row],[NumCatalogPurchases]]/Table1_1[[#This Row],[Total_Purchases]]))),2)</f>
        <v>23</v>
      </c>
      <c r="AG20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44" s="6">
        <f ca="1">YEAR(TODAY())-B2044</f>
        <v>72</v>
      </c>
      <c r="AI20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44" t="s">
        <v>36</v>
      </c>
    </row>
    <row r="2045" spans="1:36" x14ac:dyDescent="0.3">
      <c r="A2045">
        <v>10340</v>
      </c>
      <c r="B2045">
        <v>1984</v>
      </c>
      <c r="C2045" t="s">
        <v>28</v>
      </c>
      <c r="D2045" t="s">
        <v>35</v>
      </c>
      <c r="E2045">
        <v>35196</v>
      </c>
      <c r="F2045">
        <v>1</v>
      </c>
      <c r="G2045">
        <v>0</v>
      </c>
      <c r="H2045" s="2" t="str">
        <f ca="1">TEXT(Table1_1[[#This Row],[Dt_Customer]],"yyyy-mm-dd")</f>
        <v>2012-11-13</v>
      </c>
      <c r="I2045">
        <v>68</v>
      </c>
      <c r="J2045">
        <v>75</v>
      </c>
      <c r="K2045">
        <v>12</v>
      </c>
      <c r="L2045">
        <v>141</v>
      </c>
      <c r="M2045">
        <v>43</v>
      </c>
      <c r="N2045">
        <v>39</v>
      </c>
      <c r="O2045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f>Table1_1[[#This Row],[MntWines]]+Table1_1[[#This Row],[MntFruits]]+Table1_1[[#This Row],[MntMeatProducts]]+Table1_1[[#This Row],[MntFishProducts]]+Table1_1[[#This Row],[MntSweetProducts]]+Table1_1[[#This Row],[MntGoldProds]]</f>
        <v>497</v>
      </c>
      <c r="AC2045">
        <f>Table1_1[[#This Row],[NumWebPurchases]]+Table1_1[[#This Row],[NumCatalogPurchases]]+Table1_1[[#This Row],[NumStorePurchases]]</f>
        <v>12</v>
      </c>
      <c r="AD2045">
        <f>ROUND(IF(Table1_1[[#This Row],[Total_Purchases]]=0,0,(Table1_1[[#This Row],[Total_Spend]]*(Table1_1[[#This Row],[NumWebPurchases]]/Table1_1[[#This Row],[Total_Purchases]]))),2)</f>
        <v>248.5</v>
      </c>
      <c r="AE2045">
        <f>ROUND(IF(Table1_1[[#This Row],[Total_Purchases]]=0,0,(Table1_1[[#This Row],[Total_Spend]]*(Table1_1[[#This Row],[NumStorePurchases]]/Table1_1[[#This Row],[Total_Purchases]]))),2)</f>
        <v>207.08</v>
      </c>
      <c r="AF2045">
        <f>ROUND(IF(Table1_1[[#This Row],[Total_Purchases]]=0,0,(Table1_1[[#This Row],[Total_Spend]]*(Table1_1[[#This Row],[NumCatalogPurchases]]/Table1_1[[#This Row],[Total_Purchases]]))),2)</f>
        <v>41.42</v>
      </c>
      <c r="AG204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45" s="6">
        <f ca="1">YEAR(TODAY())-B2045</f>
        <v>42</v>
      </c>
      <c r="AI20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45" t="s">
        <v>30</v>
      </c>
    </row>
    <row r="2046" spans="1:36" x14ac:dyDescent="0.3">
      <c r="A2046">
        <v>10341</v>
      </c>
      <c r="B2046">
        <v>1948</v>
      </c>
      <c r="C2046" t="s">
        <v>28</v>
      </c>
      <c r="D2046" t="s">
        <v>35</v>
      </c>
      <c r="E2046">
        <v>51315</v>
      </c>
      <c r="F2046">
        <v>0</v>
      </c>
      <c r="G2046">
        <v>0</v>
      </c>
      <c r="H2046" s="2" t="str">
        <f ca="1">TEXT(Table1_1[[#This Row],[Dt_Customer]],"yyyy-mm-dd")</f>
        <v>2014-02-23</v>
      </c>
      <c r="I2046">
        <v>45</v>
      </c>
      <c r="J2046">
        <v>68</v>
      </c>
      <c r="K2046">
        <v>28</v>
      </c>
      <c r="L2046">
        <v>39</v>
      </c>
      <c r="M2046">
        <v>16</v>
      </c>
      <c r="N2046">
        <v>30</v>
      </c>
      <c r="O2046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f>Table1_1[[#This Row],[MntWines]]+Table1_1[[#This Row],[MntFruits]]+Table1_1[[#This Row],[MntMeatProducts]]+Table1_1[[#This Row],[MntFishProducts]]+Table1_1[[#This Row],[MntSweetProducts]]+Table1_1[[#This Row],[MntGoldProds]]</f>
        <v>222</v>
      </c>
      <c r="AC2046">
        <f>Table1_1[[#This Row],[NumWebPurchases]]+Table1_1[[#This Row],[NumCatalogPurchases]]+Table1_1[[#This Row],[NumStorePurchases]]</f>
        <v>9</v>
      </c>
      <c r="AD2046">
        <f>ROUND(IF(Table1_1[[#This Row],[Total_Purchases]]=0,0,(Table1_1[[#This Row],[Total_Spend]]*(Table1_1[[#This Row],[NumWebPurchases]]/Table1_1[[#This Row],[Total_Purchases]]))),2)</f>
        <v>49.33</v>
      </c>
      <c r="AE2046">
        <f>ROUND(IF(Table1_1[[#This Row],[Total_Purchases]]=0,0,(Table1_1[[#This Row],[Total_Spend]]*(Table1_1[[#This Row],[NumStorePurchases]]/Table1_1[[#This Row],[Total_Purchases]]))),2)</f>
        <v>123.33</v>
      </c>
      <c r="AF2046">
        <f>ROUND(IF(Table1_1[[#This Row],[Total_Purchases]]=0,0,(Table1_1[[#This Row],[Total_Spend]]*(Table1_1[[#This Row],[NumCatalogPurchases]]/Table1_1[[#This Row],[Total_Purchases]]))),2)</f>
        <v>49.33</v>
      </c>
      <c r="AG204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46" s="6">
        <f ca="1">YEAR(TODAY())-B2046</f>
        <v>78</v>
      </c>
      <c r="AI20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46" t="s">
        <v>36</v>
      </c>
    </row>
    <row r="2047" spans="1:36" x14ac:dyDescent="0.3">
      <c r="A2047">
        <v>10343</v>
      </c>
      <c r="B2047">
        <v>1991</v>
      </c>
      <c r="C2047" t="s">
        <v>38</v>
      </c>
      <c r="D2047" t="s">
        <v>31</v>
      </c>
      <c r="E2047">
        <v>61618</v>
      </c>
      <c r="F2047">
        <v>0</v>
      </c>
      <c r="G2047">
        <v>0</v>
      </c>
      <c r="H2047" s="2" t="str">
        <f ca="1">TEXT(Table1_1[[#This Row],[Dt_Customer]],"yyyy-mm-dd")</f>
        <v>2012-09-29</v>
      </c>
      <c r="I2047">
        <v>27</v>
      </c>
      <c r="J2047">
        <v>605</v>
      </c>
      <c r="K2047">
        <v>91</v>
      </c>
      <c r="L2047">
        <v>399</v>
      </c>
      <c r="M2047">
        <v>0</v>
      </c>
      <c r="N2047">
        <v>45</v>
      </c>
      <c r="O2047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f>Table1_1[[#This Row],[MntWines]]+Table1_1[[#This Row],[MntFruits]]+Table1_1[[#This Row],[MntMeatProducts]]+Table1_1[[#This Row],[MntFishProducts]]+Table1_1[[#This Row],[MntSweetProducts]]+Table1_1[[#This Row],[MntGoldProds]]</f>
        <v>1345</v>
      </c>
      <c r="AC2047">
        <f>Table1_1[[#This Row],[NumWebPurchases]]+Table1_1[[#This Row],[NumCatalogPurchases]]+Table1_1[[#This Row],[NumStorePurchases]]</f>
        <v>17</v>
      </c>
      <c r="AD2047">
        <f>ROUND(IF(Table1_1[[#This Row],[Total_Purchases]]=0,0,(Table1_1[[#This Row],[Total_Spend]]*(Table1_1[[#This Row],[NumWebPurchases]]/Table1_1[[#This Row],[Total_Purchases]]))),2)</f>
        <v>237.35</v>
      </c>
      <c r="AE2047">
        <f>ROUND(IF(Table1_1[[#This Row],[Total_Purchases]]=0,0,(Table1_1[[#This Row],[Total_Spend]]*(Table1_1[[#This Row],[NumStorePurchases]]/Table1_1[[#This Row],[Total_Purchases]]))),2)</f>
        <v>632.94000000000005</v>
      </c>
      <c r="AF2047">
        <f>ROUND(IF(Table1_1[[#This Row],[Total_Purchases]]=0,0,(Table1_1[[#This Row],[Total_Spend]]*(Table1_1[[#This Row],[NumCatalogPurchases]]/Table1_1[[#This Row],[Total_Purchases]]))),2)</f>
        <v>474.71</v>
      </c>
      <c r="AG20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47" s="6">
        <f ca="1">YEAR(TODAY())-B2047</f>
        <v>35</v>
      </c>
      <c r="AI20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047" t="s">
        <v>40</v>
      </c>
    </row>
    <row r="2048" spans="1:36" x14ac:dyDescent="0.3">
      <c r="A2048">
        <v>10350</v>
      </c>
      <c r="B2048">
        <v>1950</v>
      </c>
      <c r="C2048" t="s">
        <v>37</v>
      </c>
      <c r="D2048" t="s">
        <v>33</v>
      </c>
      <c r="E2048">
        <v>54432</v>
      </c>
      <c r="F2048">
        <v>2</v>
      </c>
      <c r="G2048">
        <v>1</v>
      </c>
      <c r="H2048" s="2" t="str">
        <f ca="1">TEXT(Table1_1[[#This Row],[Dt_Customer]],"yyyy-mm-dd")</f>
        <v>2013-05-09</v>
      </c>
      <c r="I2048">
        <v>37</v>
      </c>
      <c r="J2048">
        <v>33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f>Table1_1[[#This Row],[MntWines]]+Table1_1[[#This Row],[MntFruits]]+Table1_1[[#This Row],[MntMeatProducts]]+Table1_1[[#This Row],[MntFishProducts]]+Table1_1[[#This Row],[MntSweetProducts]]+Table1_1[[#This Row],[MntGoldProds]]</f>
        <v>38</v>
      </c>
      <c r="AC2048">
        <f>Table1_1[[#This Row],[NumWebPurchases]]+Table1_1[[#This Row],[NumCatalogPurchases]]+Table1_1[[#This Row],[NumStorePurchases]]</f>
        <v>4</v>
      </c>
      <c r="AD2048">
        <f>ROUND(IF(Table1_1[[#This Row],[Total_Purchases]]=0,0,(Table1_1[[#This Row],[Total_Spend]]*(Table1_1[[#This Row],[NumWebPurchases]]/Table1_1[[#This Row],[Total_Purchases]]))),2)</f>
        <v>9.5</v>
      </c>
      <c r="AE2048">
        <f>ROUND(IF(Table1_1[[#This Row],[Total_Purchases]]=0,0,(Table1_1[[#This Row],[Total_Spend]]*(Table1_1[[#This Row],[NumStorePurchases]]/Table1_1[[#This Row],[Total_Purchases]]))),2)</f>
        <v>28.5</v>
      </c>
      <c r="AF2048">
        <f>ROUND(IF(Table1_1[[#This Row],[Total_Purchases]]=0,0,(Table1_1[[#This Row],[Total_Spend]]*(Table1_1[[#This Row],[NumCatalogPurchases]]/Table1_1[[#This Row],[Total_Purchases]]))),2)</f>
        <v>0</v>
      </c>
      <c r="AG204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48" s="6">
        <f ca="1">YEAR(TODAY())-B2048</f>
        <v>76</v>
      </c>
      <c r="AI20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48" t="s">
        <v>30</v>
      </c>
    </row>
    <row r="2049" spans="1:36" x14ac:dyDescent="0.3">
      <c r="A2049">
        <v>10352</v>
      </c>
      <c r="B2049">
        <v>1963</v>
      </c>
      <c r="C2049" t="s">
        <v>28</v>
      </c>
      <c r="D2049" t="s">
        <v>42</v>
      </c>
      <c r="E2049">
        <v>34213</v>
      </c>
      <c r="F2049">
        <v>1</v>
      </c>
      <c r="G2049">
        <v>1</v>
      </c>
      <c r="H2049" s="2" t="str">
        <f ca="1">TEXT(Table1_1[[#This Row],[Dt_Customer]],"yyyy-mm-dd")</f>
        <v>2012-09-07</v>
      </c>
      <c r="I2049">
        <v>2</v>
      </c>
      <c r="J2049">
        <v>50</v>
      </c>
      <c r="K2049">
        <v>4</v>
      </c>
      <c r="L2049">
        <v>28</v>
      </c>
      <c r="M2049">
        <v>6</v>
      </c>
      <c r="N2049">
        <v>3</v>
      </c>
      <c r="O2049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f>Table1_1[[#This Row],[MntWines]]+Table1_1[[#This Row],[MntFruits]]+Table1_1[[#This Row],[MntMeatProducts]]+Table1_1[[#This Row],[MntFishProducts]]+Table1_1[[#This Row],[MntSweetProducts]]+Table1_1[[#This Row],[MntGoldProds]]</f>
        <v>117</v>
      </c>
      <c r="AC2049">
        <f>Table1_1[[#This Row],[NumWebPurchases]]+Table1_1[[#This Row],[NumCatalogPurchases]]+Table1_1[[#This Row],[NumStorePurchases]]</f>
        <v>6</v>
      </c>
      <c r="AD2049">
        <f>ROUND(IF(Table1_1[[#This Row],[Total_Purchases]]=0,0,(Table1_1[[#This Row],[Total_Spend]]*(Table1_1[[#This Row],[NumWebPurchases]]/Table1_1[[#This Row],[Total_Purchases]]))),2)</f>
        <v>58.5</v>
      </c>
      <c r="AE2049">
        <f>ROUND(IF(Table1_1[[#This Row],[Total_Purchases]]=0,0,(Table1_1[[#This Row],[Total_Spend]]*(Table1_1[[#This Row],[NumStorePurchases]]/Table1_1[[#This Row],[Total_Purchases]]))),2)</f>
        <v>39</v>
      </c>
      <c r="AF2049">
        <f>ROUND(IF(Table1_1[[#This Row],[Total_Purchases]]=0,0,(Table1_1[[#This Row],[Total_Spend]]*(Table1_1[[#This Row],[NumCatalogPurchases]]/Table1_1[[#This Row],[Total_Purchases]]))),2)</f>
        <v>19.5</v>
      </c>
      <c r="AG20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49" s="6">
        <f ca="1">YEAR(TODAY())-B2049</f>
        <v>63</v>
      </c>
      <c r="AI20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49" t="s">
        <v>43</v>
      </c>
    </row>
    <row r="2050" spans="1:36" x14ac:dyDescent="0.3">
      <c r="A2050">
        <v>10356</v>
      </c>
      <c r="B2050">
        <v>1957</v>
      </c>
      <c r="C2050" t="s">
        <v>37</v>
      </c>
      <c r="D2050" t="s">
        <v>29</v>
      </c>
      <c r="E2050">
        <v>41437</v>
      </c>
      <c r="F2050">
        <v>1</v>
      </c>
      <c r="G2050">
        <v>1</v>
      </c>
      <c r="H2050" s="2" t="str">
        <f ca="1">TEXT(Table1_1[[#This Row],[Dt_Customer]],"yyyy-mm-dd")</f>
        <v>2012-09-22</v>
      </c>
      <c r="I2050">
        <v>5</v>
      </c>
      <c r="J2050">
        <v>29</v>
      </c>
      <c r="K2050">
        <v>0</v>
      </c>
      <c r="L2050">
        <v>2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2050">
        <f>Table1_1[[#This Row],[NumWebPurchases]]+Table1_1[[#This Row],[NumCatalogPurchases]]+Table1_1[[#This Row],[NumStorePurchases]]</f>
        <v>4</v>
      </c>
      <c r="AD2050">
        <f>ROUND(IF(Table1_1[[#This Row],[Total_Purchases]]=0,0,(Table1_1[[#This Row],[Total_Spend]]*(Table1_1[[#This Row],[NumWebPurchases]]/Table1_1[[#This Row],[Total_Purchases]]))),2)</f>
        <v>8</v>
      </c>
      <c r="AE2050">
        <f>ROUND(IF(Table1_1[[#This Row],[Total_Purchases]]=0,0,(Table1_1[[#This Row],[Total_Spend]]*(Table1_1[[#This Row],[NumStorePurchases]]/Table1_1[[#This Row],[Total_Purchases]]))),2)</f>
        <v>24</v>
      </c>
      <c r="AF2050">
        <f>ROUND(IF(Table1_1[[#This Row],[Total_Purchases]]=0,0,(Table1_1[[#This Row],[Total_Spend]]*(Table1_1[[#This Row],[NumCatalogPurchases]]/Table1_1[[#This Row],[Total_Purchases]]))),2)</f>
        <v>0</v>
      </c>
      <c r="AG205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0" s="6">
        <f ca="1">YEAR(TODAY())-B2050</f>
        <v>69</v>
      </c>
      <c r="AI20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50" t="s">
        <v>30</v>
      </c>
    </row>
    <row r="2051" spans="1:36" x14ac:dyDescent="0.3">
      <c r="A2051">
        <v>10364</v>
      </c>
      <c r="B2051">
        <v>1959</v>
      </c>
      <c r="C2051" t="s">
        <v>28</v>
      </c>
      <c r="D2051" t="s">
        <v>29</v>
      </c>
      <c r="E2051">
        <v>23295</v>
      </c>
      <c r="F2051">
        <v>0</v>
      </c>
      <c r="G2051">
        <v>0</v>
      </c>
      <c r="H2051" s="2" t="str">
        <f ca="1">TEXT(Table1_1[[#This Row],[Dt_Customer]],"yyyy-mm-dd")</f>
        <v>2013-07-13</v>
      </c>
      <c r="I2051">
        <v>72</v>
      </c>
      <c r="J2051">
        <v>0</v>
      </c>
      <c r="K2051">
        <v>0</v>
      </c>
      <c r="L2051">
        <v>1</v>
      </c>
      <c r="M2051">
        <v>2</v>
      </c>
      <c r="N2051">
        <v>12</v>
      </c>
      <c r="O2051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2051">
        <f>Table1_1[[#This Row],[NumWebPurchases]]+Table1_1[[#This Row],[NumCatalogPurchases]]+Table1_1[[#This Row],[NumStorePurchases]]</f>
        <v>3</v>
      </c>
      <c r="AD2051">
        <f>ROUND(IF(Table1_1[[#This Row],[Total_Purchases]]=0,0,(Table1_1[[#This Row],[Total_Spend]]*(Table1_1[[#This Row],[NumWebPurchases]]/Table1_1[[#This Row],[Total_Purchases]]))),2)</f>
        <v>6.67</v>
      </c>
      <c r="AE2051">
        <f>ROUND(IF(Table1_1[[#This Row],[Total_Purchases]]=0,0,(Table1_1[[#This Row],[Total_Spend]]*(Table1_1[[#This Row],[NumStorePurchases]]/Table1_1[[#This Row],[Total_Purchases]]))),2)</f>
        <v>13.33</v>
      </c>
      <c r="AF2051">
        <f>ROUND(IF(Table1_1[[#This Row],[Total_Purchases]]=0,0,(Table1_1[[#This Row],[Total_Spend]]*(Table1_1[[#This Row],[NumCatalogPurchases]]/Table1_1[[#This Row],[Total_Purchases]]))),2)</f>
        <v>0</v>
      </c>
      <c r="AG20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1" s="6">
        <f ca="1">YEAR(TODAY())-B2051</f>
        <v>67</v>
      </c>
      <c r="AI20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51" t="s">
        <v>30</v>
      </c>
    </row>
    <row r="2052" spans="1:36" x14ac:dyDescent="0.3">
      <c r="A2052">
        <v>10377</v>
      </c>
      <c r="B2052">
        <v>1958</v>
      </c>
      <c r="C2052" t="s">
        <v>41</v>
      </c>
      <c r="D2052" t="s">
        <v>35</v>
      </c>
      <c r="E2052">
        <v>46692</v>
      </c>
      <c r="F2052">
        <v>0</v>
      </c>
      <c r="G2052">
        <v>1</v>
      </c>
      <c r="H2052" s="2" t="str">
        <f ca="1">TEXT(Table1_1[[#This Row],[Dt_Customer]],"yyyy-mm-dd")</f>
        <v>2013-06-06</v>
      </c>
      <c r="I2052">
        <v>37</v>
      </c>
      <c r="J2052">
        <v>170</v>
      </c>
      <c r="K2052">
        <v>6</v>
      </c>
      <c r="L2052">
        <v>97</v>
      </c>
      <c r="M2052">
        <v>24</v>
      </c>
      <c r="N2052">
        <v>12</v>
      </c>
      <c r="O205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f>Table1_1[[#This Row],[MntWines]]+Table1_1[[#This Row],[MntFruits]]+Table1_1[[#This Row],[MntMeatProducts]]+Table1_1[[#This Row],[MntFishProducts]]+Table1_1[[#This Row],[MntSweetProducts]]+Table1_1[[#This Row],[MntGoldProds]]</f>
        <v>397</v>
      </c>
      <c r="AC2052">
        <f>Table1_1[[#This Row],[NumWebPurchases]]+Table1_1[[#This Row],[NumCatalogPurchases]]+Table1_1[[#This Row],[NumStorePurchases]]</f>
        <v>12</v>
      </c>
      <c r="AD2052">
        <f>ROUND(IF(Table1_1[[#This Row],[Total_Purchases]]=0,0,(Table1_1[[#This Row],[Total_Spend]]*(Table1_1[[#This Row],[NumWebPurchases]]/Table1_1[[#This Row],[Total_Purchases]]))),2)</f>
        <v>198.5</v>
      </c>
      <c r="AE2052">
        <f>ROUND(IF(Table1_1[[#This Row],[Total_Purchases]]=0,0,(Table1_1[[#This Row],[Total_Spend]]*(Table1_1[[#This Row],[NumStorePurchases]]/Table1_1[[#This Row],[Total_Purchases]]))),2)</f>
        <v>165.42</v>
      </c>
      <c r="AF2052">
        <f>ROUND(IF(Table1_1[[#This Row],[Total_Purchases]]=0,0,(Table1_1[[#This Row],[Total_Spend]]*(Table1_1[[#This Row],[NumCatalogPurchases]]/Table1_1[[#This Row],[Total_Purchases]]))),2)</f>
        <v>33.08</v>
      </c>
      <c r="AG20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2" s="6">
        <f ca="1">YEAR(TODAY())-B2052</f>
        <v>68</v>
      </c>
      <c r="AI20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52" t="s">
        <v>30</v>
      </c>
    </row>
    <row r="2053" spans="1:36" x14ac:dyDescent="0.3">
      <c r="A2053">
        <v>10379</v>
      </c>
      <c r="B2053">
        <v>1962</v>
      </c>
      <c r="C2053" t="s">
        <v>41</v>
      </c>
      <c r="D2053" t="s">
        <v>31</v>
      </c>
      <c r="E2053">
        <v>59247</v>
      </c>
      <c r="F2053">
        <v>0</v>
      </c>
      <c r="G2053">
        <v>2</v>
      </c>
      <c r="H2053" s="2" t="str">
        <f ca="1">TEXT(Table1_1[[#This Row],[Dt_Customer]],"yyyy-mm-dd")</f>
        <v>2013-11-08</v>
      </c>
      <c r="I2053">
        <v>87</v>
      </c>
      <c r="J2053">
        <v>327</v>
      </c>
      <c r="K2053">
        <v>9</v>
      </c>
      <c r="L2053">
        <v>122</v>
      </c>
      <c r="M2053">
        <v>19</v>
      </c>
      <c r="N2053">
        <v>14</v>
      </c>
      <c r="O2053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f>Table1_1[[#This Row],[MntWines]]+Table1_1[[#This Row],[MntFruits]]+Table1_1[[#This Row],[MntMeatProducts]]+Table1_1[[#This Row],[MntFishProducts]]+Table1_1[[#This Row],[MntSweetProducts]]+Table1_1[[#This Row],[MntGoldProds]]</f>
        <v>574</v>
      </c>
      <c r="AC2053">
        <f>Table1_1[[#This Row],[NumWebPurchases]]+Table1_1[[#This Row],[NumCatalogPurchases]]+Table1_1[[#This Row],[NumStorePurchases]]</f>
        <v>16</v>
      </c>
      <c r="AD2053">
        <f>ROUND(IF(Table1_1[[#This Row],[Total_Purchases]]=0,0,(Table1_1[[#This Row],[Total_Spend]]*(Table1_1[[#This Row],[NumWebPurchases]]/Table1_1[[#This Row],[Total_Purchases]]))),2)</f>
        <v>179.38</v>
      </c>
      <c r="AE2053">
        <f>ROUND(IF(Table1_1[[#This Row],[Total_Purchases]]=0,0,(Table1_1[[#This Row],[Total_Spend]]*(Table1_1[[#This Row],[NumStorePurchases]]/Table1_1[[#This Row],[Total_Purchases]]))),2)</f>
        <v>322.88</v>
      </c>
      <c r="AF2053">
        <f>ROUND(IF(Table1_1[[#This Row],[Total_Purchases]]=0,0,(Table1_1[[#This Row],[Total_Spend]]*(Table1_1[[#This Row],[NumCatalogPurchases]]/Table1_1[[#This Row],[Total_Purchases]]))),2)</f>
        <v>71.75</v>
      </c>
      <c r="AG205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53" s="6">
        <f ca="1">YEAR(TODAY())-B2053</f>
        <v>64</v>
      </c>
      <c r="AI20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53" t="s">
        <v>30</v>
      </c>
    </row>
    <row r="2054" spans="1:36" x14ac:dyDescent="0.3">
      <c r="A2054">
        <v>10380</v>
      </c>
      <c r="B2054">
        <v>1972</v>
      </c>
      <c r="C2054" t="s">
        <v>41</v>
      </c>
      <c r="D2054" t="s">
        <v>33</v>
      </c>
      <c r="E2054">
        <v>37787</v>
      </c>
      <c r="F2054">
        <v>1</v>
      </c>
      <c r="G2054">
        <v>0</v>
      </c>
      <c r="H2054" s="2" t="str">
        <f ca="1">TEXT(Table1_1[[#This Row],[Dt_Customer]],"yyyy-mm-dd")</f>
        <v>2013-09-20</v>
      </c>
      <c r="I2054">
        <v>50</v>
      </c>
      <c r="J2054">
        <v>40</v>
      </c>
      <c r="K2054">
        <v>1</v>
      </c>
      <c r="L2054">
        <v>40</v>
      </c>
      <c r="M2054">
        <v>4</v>
      </c>
      <c r="N2054">
        <v>3</v>
      </c>
      <c r="O2054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f>Table1_1[[#This Row],[MntWines]]+Table1_1[[#This Row],[MntFruits]]+Table1_1[[#This Row],[MntMeatProducts]]+Table1_1[[#This Row],[MntFishProducts]]+Table1_1[[#This Row],[MntSweetProducts]]+Table1_1[[#This Row],[MntGoldProds]]</f>
        <v>106</v>
      </c>
      <c r="AC2054">
        <f>Table1_1[[#This Row],[NumWebPurchases]]+Table1_1[[#This Row],[NumCatalogPurchases]]+Table1_1[[#This Row],[NumStorePurchases]]</f>
        <v>6</v>
      </c>
      <c r="AD2054">
        <f>ROUND(IF(Table1_1[[#This Row],[Total_Purchases]]=0,0,(Table1_1[[#This Row],[Total_Spend]]*(Table1_1[[#This Row],[NumWebPurchases]]/Table1_1[[#This Row],[Total_Purchases]]))),2)</f>
        <v>53</v>
      </c>
      <c r="AE2054">
        <f>ROUND(IF(Table1_1[[#This Row],[Total_Purchases]]=0,0,(Table1_1[[#This Row],[Total_Spend]]*(Table1_1[[#This Row],[NumStorePurchases]]/Table1_1[[#This Row],[Total_Purchases]]))),2)</f>
        <v>53</v>
      </c>
      <c r="AF2054">
        <f>ROUND(IF(Table1_1[[#This Row],[Total_Purchases]]=0,0,(Table1_1[[#This Row],[Total_Spend]]*(Table1_1[[#This Row],[NumCatalogPurchases]]/Table1_1[[#This Row],[Total_Purchases]]))),2)</f>
        <v>0</v>
      </c>
      <c r="AG205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4" s="6">
        <f ca="1">YEAR(TODAY())-B2054</f>
        <v>54</v>
      </c>
      <c r="AI20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54" t="s">
        <v>40</v>
      </c>
    </row>
    <row r="2055" spans="1:36" x14ac:dyDescent="0.3">
      <c r="A2055">
        <v>10381</v>
      </c>
      <c r="B2055">
        <v>1979</v>
      </c>
      <c r="C2055" t="s">
        <v>28</v>
      </c>
      <c r="D2055" t="s">
        <v>31</v>
      </c>
      <c r="E2055">
        <v>47691</v>
      </c>
      <c r="F2055">
        <v>0</v>
      </c>
      <c r="G2055">
        <v>1</v>
      </c>
      <c r="H2055" s="2" t="str">
        <f ca="1">TEXT(Table1_1[[#This Row],[Dt_Customer]],"yyyy-mm-dd")</f>
        <v>2013-07-05</v>
      </c>
      <c r="I2055">
        <v>43</v>
      </c>
      <c r="J2055">
        <v>14</v>
      </c>
      <c r="K2055">
        <v>0</v>
      </c>
      <c r="L2055">
        <v>3</v>
      </c>
      <c r="M2055">
        <v>0</v>
      </c>
      <c r="N2055">
        <v>0</v>
      </c>
      <c r="O2055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2055">
        <f>Table1_1[[#This Row],[NumWebPurchases]]+Table1_1[[#This Row],[NumCatalogPurchases]]+Table1_1[[#This Row],[NumStorePurchases]]</f>
        <v>3</v>
      </c>
      <c r="AD2055">
        <f>ROUND(IF(Table1_1[[#This Row],[Total_Purchases]]=0,0,(Table1_1[[#This Row],[Total_Spend]]*(Table1_1[[#This Row],[NumWebPurchases]]/Table1_1[[#This Row],[Total_Purchases]]))),2)</f>
        <v>7</v>
      </c>
      <c r="AE2055">
        <f>ROUND(IF(Table1_1[[#This Row],[Total_Purchases]]=0,0,(Table1_1[[#This Row],[Total_Spend]]*(Table1_1[[#This Row],[NumStorePurchases]]/Table1_1[[#This Row],[Total_Purchases]]))),2)</f>
        <v>14</v>
      </c>
      <c r="AF2055">
        <f>ROUND(IF(Table1_1[[#This Row],[Total_Purchases]]=0,0,(Table1_1[[#This Row],[Total_Spend]]*(Table1_1[[#This Row],[NumCatalogPurchases]]/Table1_1[[#This Row],[Total_Purchases]]))),2)</f>
        <v>0</v>
      </c>
      <c r="AG205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5" s="6">
        <f ca="1">YEAR(TODAY())-B2055</f>
        <v>47</v>
      </c>
      <c r="AI20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55" t="s">
        <v>30</v>
      </c>
    </row>
    <row r="2056" spans="1:36" x14ac:dyDescent="0.3">
      <c r="A2056">
        <v>10383</v>
      </c>
      <c r="B2056">
        <v>1966</v>
      </c>
      <c r="C2056" t="s">
        <v>28</v>
      </c>
      <c r="D2056" t="s">
        <v>29</v>
      </c>
      <c r="E2056">
        <v>70287</v>
      </c>
      <c r="F2056">
        <v>0</v>
      </c>
      <c r="G2056">
        <v>0</v>
      </c>
      <c r="H2056" s="2" t="str">
        <f ca="1">TEXT(Table1_1[[#This Row],[Dt_Customer]],"yyyy-mm-dd")</f>
        <v>2013-04-02</v>
      </c>
      <c r="I2056">
        <v>30</v>
      </c>
      <c r="J2056">
        <v>295</v>
      </c>
      <c r="K2056">
        <v>35</v>
      </c>
      <c r="L2056">
        <v>482</v>
      </c>
      <c r="M2056">
        <v>121</v>
      </c>
      <c r="N2056">
        <v>120</v>
      </c>
      <c r="O2056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f>Table1_1[[#This Row],[MntWines]]+Table1_1[[#This Row],[MntFruits]]+Table1_1[[#This Row],[MntMeatProducts]]+Table1_1[[#This Row],[MntFishProducts]]+Table1_1[[#This Row],[MntSweetProducts]]+Table1_1[[#This Row],[MntGoldProds]]</f>
        <v>1093</v>
      </c>
      <c r="AC2056">
        <f>Table1_1[[#This Row],[NumWebPurchases]]+Table1_1[[#This Row],[NumCatalogPurchases]]+Table1_1[[#This Row],[NumStorePurchases]]</f>
        <v>20</v>
      </c>
      <c r="AD2056">
        <f>ROUND(IF(Table1_1[[#This Row],[Total_Purchases]]=0,0,(Table1_1[[#This Row],[Total_Spend]]*(Table1_1[[#This Row],[NumWebPurchases]]/Table1_1[[#This Row],[Total_Purchases]]))),2)</f>
        <v>273.25</v>
      </c>
      <c r="AE2056">
        <f>ROUND(IF(Table1_1[[#This Row],[Total_Purchases]]=0,0,(Table1_1[[#This Row],[Total_Spend]]*(Table1_1[[#This Row],[NumStorePurchases]]/Table1_1[[#This Row],[Total_Purchases]]))),2)</f>
        <v>546.5</v>
      </c>
      <c r="AF2056">
        <f>ROUND(IF(Table1_1[[#This Row],[Total_Purchases]]=0,0,(Table1_1[[#This Row],[Total_Spend]]*(Table1_1[[#This Row],[NumCatalogPurchases]]/Table1_1[[#This Row],[Total_Purchases]]))),2)</f>
        <v>273.25</v>
      </c>
      <c r="AG20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56" s="6">
        <f ca="1">YEAR(TODAY())-B2056</f>
        <v>60</v>
      </c>
      <c r="AI20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56" t="s">
        <v>36</v>
      </c>
    </row>
    <row r="2057" spans="1:36" x14ac:dyDescent="0.3">
      <c r="A2057">
        <v>10390</v>
      </c>
      <c r="B2057">
        <v>1959</v>
      </c>
      <c r="C2057" t="s">
        <v>38</v>
      </c>
      <c r="D2057" t="s">
        <v>33</v>
      </c>
      <c r="E2057">
        <v>26887</v>
      </c>
      <c r="F2057">
        <v>0</v>
      </c>
      <c r="G2057">
        <v>1</v>
      </c>
      <c r="H2057" s="2" t="str">
        <f ca="1">TEXT(Table1_1[[#This Row],[Dt_Customer]],"yyyy-mm-dd")</f>
        <v>2013-02-10</v>
      </c>
      <c r="I2057">
        <v>27</v>
      </c>
      <c r="J2057">
        <v>6</v>
      </c>
      <c r="K2057">
        <v>7</v>
      </c>
      <c r="L2057">
        <v>4</v>
      </c>
      <c r="M2057">
        <v>3</v>
      </c>
      <c r="N2057">
        <v>4</v>
      </c>
      <c r="O2057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2057">
        <f>Table1_1[[#This Row],[NumWebPurchases]]+Table1_1[[#This Row],[NumCatalogPurchases]]+Table1_1[[#This Row],[NumStorePurchases]]</f>
        <v>4</v>
      </c>
      <c r="AD2057">
        <f>ROUND(IF(Table1_1[[#This Row],[Total_Purchases]]=0,0,(Table1_1[[#This Row],[Total_Spend]]*(Table1_1[[#This Row],[NumWebPurchases]]/Table1_1[[#This Row],[Total_Purchases]]))),2)</f>
        <v>7.5</v>
      </c>
      <c r="AE2057">
        <f>ROUND(IF(Table1_1[[#This Row],[Total_Purchases]]=0,0,(Table1_1[[#This Row],[Total_Spend]]*(Table1_1[[#This Row],[NumStorePurchases]]/Table1_1[[#This Row],[Total_Purchases]]))),2)</f>
        <v>22.5</v>
      </c>
      <c r="AF2057">
        <f>ROUND(IF(Table1_1[[#This Row],[Total_Purchases]]=0,0,(Table1_1[[#This Row],[Total_Spend]]*(Table1_1[[#This Row],[NumCatalogPurchases]]/Table1_1[[#This Row],[Total_Purchases]]))),2)</f>
        <v>0</v>
      </c>
      <c r="AG20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7" s="6">
        <f ca="1">YEAR(TODAY())-B2057</f>
        <v>67</v>
      </c>
      <c r="AI20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57" t="s">
        <v>30</v>
      </c>
    </row>
    <row r="2058" spans="1:36" x14ac:dyDescent="0.3">
      <c r="A2058">
        <v>10394</v>
      </c>
      <c r="B2058">
        <v>1984</v>
      </c>
      <c r="C2058" t="s">
        <v>28</v>
      </c>
      <c r="D2058" t="s">
        <v>33</v>
      </c>
      <c r="E2058">
        <v>90000</v>
      </c>
      <c r="F2058">
        <v>0</v>
      </c>
      <c r="G2058">
        <v>0</v>
      </c>
      <c r="H2058" s="2" t="str">
        <f ca="1">TEXT(Table1_1[[#This Row],[Dt_Customer]],"yyyy-mm-dd")</f>
        <v>2013-12-23</v>
      </c>
      <c r="I2058">
        <v>91</v>
      </c>
      <c r="J2058">
        <v>675</v>
      </c>
      <c r="K2058">
        <v>144</v>
      </c>
      <c r="L2058">
        <v>133</v>
      </c>
      <c r="M2058">
        <v>94</v>
      </c>
      <c r="N2058">
        <v>192</v>
      </c>
      <c r="O2058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f>Table1_1[[#This Row],[MntWines]]+Table1_1[[#This Row],[MntFruits]]+Table1_1[[#This Row],[MntMeatProducts]]+Table1_1[[#This Row],[MntFishProducts]]+Table1_1[[#This Row],[MntSweetProducts]]+Table1_1[[#This Row],[MntGoldProds]]</f>
        <v>1479</v>
      </c>
      <c r="AC2058">
        <f>Table1_1[[#This Row],[NumWebPurchases]]+Table1_1[[#This Row],[NumCatalogPurchases]]+Table1_1[[#This Row],[NumStorePurchases]]</f>
        <v>17</v>
      </c>
      <c r="AD2058">
        <f>ROUND(IF(Table1_1[[#This Row],[Total_Purchases]]=0,0,(Table1_1[[#This Row],[Total_Spend]]*(Table1_1[[#This Row],[NumWebPurchases]]/Table1_1[[#This Row],[Total_Purchases]]))),2)</f>
        <v>348</v>
      </c>
      <c r="AE2058">
        <f>ROUND(IF(Table1_1[[#This Row],[Total_Purchases]]=0,0,(Table1_1[[#This Row],[Total_Spend]]*(Table1_1[[#This Row],[NumStorePurchases]]/Table1_1[[#This Row],[Total_Purchases]]))),2)</f>
        <v>435</v>
      </c>
      <c r="AF2058">
        <f>ROUND(IF(Table1_1[[#This Row],[Total_Purchases]]=0,0,(Table1_1[[#This Row],[Total_Spend]]*(Table1_1[[#This Row],[NumCatalogPurchases]]/Table1_1[[#This Row],[Total_Purchases]]))),2)</f>
        <v>696</v>
      </c>
      <c r="AG205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58" s="6">
        <f ca="1">YEAR(TODAY())-B2058</f>
        <v>42</v>
      </c>
      <c r="AI20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58" t="s">
        <v>32</v>
      </c>
    </row>
    <row r="2059" spans="1:36" x14ac:dyDescent="0.3">
      <c r="A2059">
        <v>10395</v>
      </c>
      <c r="B2059">
        <v>1986</v>
      </c>
      <c r="C2059" t="s">
        <v>44</v>
      </c>
      <c r="D2059" t="s">
        <v>31</v>
      </c>
      <c r="E2059">
        <v>8940</v>
      </c>
      <c r="F2059">
        <v>1</v>
      </c>
      <c r="G2059">
        <v>0</v>
      </c>
      <c r="H2059" s="2" t="str">
        <f ca="1">TEXT(Table1_1[[#This Row],[Dt_Customer]],"yyyy-mm-dd")</f>
        <v>2012-08-22</v>
      </c>
      <c r="I2059">
        <v>25</v>
      </c>
      <c r="J2059">
        <v>1</v>
      </c>
      <c r="K2059">
        <v>45</v>
      </c>
      <c r="L2059">
        <v>3</v>
      </c>
      <c r="M2059">
        <v>4</v>
      </c>
      <c r="N2059">
        <v>6</v>
      </c>
      <c r="O2059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f>Table1_1[[#This Row],[MntWines]]+Table1_1[[#This Row],[MntFruits]]+Table1_1[[#This Row],[MntMeatProducts]]+Table1_1[[#This Row],[MntFishProducts]]+Table1_1[[#This Row],[MntSweetProducts]]+Table1_1[[#This Row],[MntGoldProds]]</f>
        <v>101</v>
      </c>
      <c r="AC2059">
        <f>Table1_1[[#This Row],[NumWebPurchases]]+Table1_1[[#This Row],[NumCatalogPurchases]]+Table1_1[[#This Row],[NumStorePurchases]]</f>
        <v>7</v>
      </c>
      <c r="AD2059">
        <f>ROUND(IF(Table1_1[[#This Row],[Total_Purchases]]=0,0,(Table1_1[[#This Row],[Total_Spend]]*(Table1_1[[#This Row],[NumWebPurchases]]/Table1_1[[#This Row],[Total_Purchases]]))),2)</f>
        <v>43.29</v>
      </c>
      <c r="AE2059">
        <f>ROUND(IF(Table1_1[[#This Row],[Total_Purchases]]=0,0,(Table1_1[[#This Row],[Total_Spend]]*(Table1_1[[#This Row],[NumStorePurchases]]/Table1_1[[#This Row],[Total_Purchases]]))),2)</f>
        <v>43.29</v>
      </c>
      <c r="AF2059">
        <f>ROUND(IF(Table1_1[[#This Row],[Total_Purchases]]=0,0,(Table1_1[[#This Row],[Total_Spend]]*(Table1_1[[#This Row],[NumCatalogPurchases]]/Table1_1[[#This Row],[Total_Purchases]]))),2)</f>
        <v>14.43</v>
      </c>
      <c r="AG20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59" s="6">
        <f ca="1">YEAR(TODAY())-B2059</f>
        <v>40</v>
      </c>
      <c r="AI20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59" t="s">
        <v>30</v>
      </c>
    </row>
    <row r="2060" spans="1:36" x14ac:dyDescent="0.3">
      <c r="A2060">
        <v>10398</v>
      </c>
      <c r="B2060">
        <v>1981</v>
      </c>
      <c r="C2060" t="s">
        <v>38</v>
      </c>
      <c r="D2060" t="s">
        <v>31</v>
      </c>
      <c r="E2060">
        <v>24336</v>
      </c>
      <c r="F2060">
        <v>1</v>
      </c>
      <c r="G2060">
        <v>0</v>
      </c>
      <c r="H2060" s="2" t="str">
        <f ca="1">TEXT(Table1_1[[#This Row],[Dt_Customer]],"yyyy-mm-dd")</f>
        <v>2012-08-27</v>
      </c>
      <c r="I2060">
        <v>82</v>
      </c>
      <c r="J2060">
        <v>1</v>
      </c>
      <c r="K2060">
        <v>6</v>
      </c>
      <c r="L2060">
        <v>2</v>
      </c>
      <c r="M2060">
        <v>8</v>
      </c>
      <c r="N2060">
        <v>2</v>
      </c>
      <c r="O2060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f>Table1_1[[#This Row],[MntWines]]+Table1_1[[#This Row],[MntFruits]]+Table1_1[[#This Row],[MntMeatProducts]]+Table1_1[[#This Row],[MntFishProducts]]+Table1_1[[#This Row],[MntSweetProducts]]+Table1_1[[#This Row],[MntGoldProds]]</f>
        <v>31</v>
      </c>
      <c r="AC2060">
        <f>Table1_1[[#This Row],[NumWebPurchases]]+Table1_1[[#This Row],[NumCatalogPurchases]]+Table1_1[[#This Row],[NumStorePurchases]]</f>
        <v>3</v>
      </c>
      <c r="AD2060">
        <f>ROUND(IF(Table1_1[[#This Row],[Total_Purchases]]=0,0,(Table1_1[[#This Row],[Total_Spend]]*(Table1_1[[#This Row],[NumWebPurchases]]/Table1_1[[#This Row],[Total_Purchases]]))),2)</f>
        <v>10.33</v>
      </c>
      <c r="AE2060">
        <f>ROUND(IF(Table1_1[[#This Row],[Total_Purchases]]=0,0,(Table1_1[[#This Row],[Total_Spend]]*(Table1_1[[#This Row],[NumStorePurchases]]/Table1_1[[#This Row],[Total_Purchases]]))),2)</f>
        <v>20.67</v>
      </c>
      <c r="AF2060">
        <f>ROUND(IF(Table1_1[[#This Row],[Total_Purchases]]=0,0,(Table1_1[[#This Row],[Total_Spend]]*(Table1_1[[#This Row],[NumCatalogPurchases]]/Table1_1[[#This Row],[Total_Purchases]]))),2)</f>
        <v>0</v>
      </c>
      <c r="AG20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0" s="6">
        <f ca="1">YEAR(TODAY())-B2060</f>
        <v>45</v>
      </c>
      <c r="AI20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0" t="s">
        <v>30</v>
      </c>
    </row>
    <row r="2061" spans="1:36" x14ac:dyDescent="0.3">
      <c r="A2061">
        <v>10401</v>
      </c>
      <c r="B2061">
        <v>1976</v>
      </c>
      <c r="C2061" t="s">
        <v>38</v>
      </c>
      <c r="D2061" t="s">
        <v>35</v>
      </c>
      <c r="E2061">
        <v>26326</v>
      </c>
      <c r="F2061">
        <v>0</v>
      </c>
      <c r="G2061">
        <v>0</v>
      </c>
      <c r="H2061" s="2" t="str">
        <f ca="1">TEXT(Table1_1[[#This Row],[Dt_Customer]],"yyyy-mm-dd")</f>
        <v>2013-09-04</v>
      </c>
      <c r="I2061">
        <v>12</v>
      </c>
      <c r="J2061">
        <v>1</v>
      </c>
      <c r="K2061">
        <v>0</v>
      </c>
      <c r="L2061">
        <v>5</v>
      </c>
      <c r="M2061">
        <v>0</v>
      </c>
      <c r="N2061">
        <v>3</v>
      </c>
      <c r="O2061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2061">
        <f>Table1_1[[#This Row],[NumWebPurchases]]+Table1_1[[#This Row],[NumCatalogPurchases]]+Table1_1[[#This Row],[NumStorePurchases]]</f>
        <v>3</v>
      </c>
      <c r="AD2061">
        <f>ROUND(IF(Table1_1[[#This Row],[Total_Purchases]]=0,0,(Table1_1[[#This Row],[Total_Spend]]*(Table1_1[[#This Row],[NumWebPurchases]]/Table1_1[[#This Row],[Total_Purchases]]))),2)</f>
        <v>0</v>
      </c>
      <c r="AE2061">
        <f>ROUND(IF(Table1_1[[#This Row],[Total_Purchases]]=0,0,(Table1_1[[#This Row],[Total_Spend]]*(Table1_1[[#This Row],[NumStorePurchases]]/Table1_1[[#This Row],[Total_Purchases]]))),2)</f>
        <v>18</v>
      </c>
      <c r="AF2061">
        <f>ROUND(IF(Table1_1[[#This Row],[Total_Purchases]]=0,0,(Table1_1[[#This Row],[Total_Spend]]*(Table1_1[[#This Row],[NumCatalogPurchases]]/Table1_1[[#This Row],[Total_Purchases]]))),2)</f>
        <v>0</v>
      </c>
      <c r="AG20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1" s="6">
        <f ca="1">YEAR(TODAY())-B2061</f>
        <v>50</v>
      </c>
      <c r="AI20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1" t="s">
        <v>39</v>
      </c>
    </row>
    <row r="2062" spans="1:36" x14ac:dyDescent="0.3">
      <c r="A2062">
        <v>10402</v>
      </c>
      <c r="B2062">
        <v>1967</v>
      </c>
      <c r="C2062" t="s">
        <v>28</v>
      </c>
      <c r="D2062" t="s">
        <v>33</v>
      </c>
      <c r="E2062">
        <v>35441</v>
      </c>
      <c r="F2062">
        <v>1</v>
      </c>
      <c r="G2062">
        <v>1</v>
      </c>
      <c r="H2062" s="2" t="str">
        <f ca="1">TEXT(Table1_1[[#This Row],[Dt_Customer]],"yyyy-mm-dd")</f>
        <v>2013-02-14</v>
      </c>
      <c r="I2062">
        <v>94</v>
      </c>
      <c r="J2062">
        <v>25</v>
      </c>
      <c r="K2062">
        <v>1</v>
      </c>
      <c r="L2062">
        <v>9</v>
      </c>
      <c r="M2062">
        <v>2</v>
      </c>
      <c r="N2062">
        <v>1</v>
      </c>
      <c r="O206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f>Table1_1[[#This Row],[MntWines]]+Table1_1[[#This Row],[MntFruits]]+Table1_1[[#This Row],[MntMeatProducts]]+Table1_1[[#This Row],[MntFishProducts]]+Table1_1[[#This Row],[MntSweetProducts]]+Table1_1[[#This Row],[MntGoldProds]]</f>
        <v>39</v>
      </c>
      <c r="AC2062">
        <f>Table1_1[[#This Row],[NumWebPurchases]]+Table1_1[[#This Row],[NumCatalogPurchases]]+Table1_1[[#This Row],[NumStorePurchases]]</f>
        <v>4</v>
      </c>
      <c r="AD2062">
        <f>ROUND(IF(Table1_1[[#This Row],[Total_Purchases]]=0,0,(Table1_1[[#This Row],[Total_Spend]]*(Table1_1[[#This Row],[NumWebPurchases]]/Table1_1[[#This Row],[Total_Purchases]]))),2)</f>
        <v>9.75</v>
      </c>
      <c r="AE2062">
        <f>ROUND(IF(Table1_1[[#This Row],[Total_Purchases]]=0,0,(Table1_1[[#This Row],[Total_Spend]]*(Table1_1[[#This Row],[NumStorePurchases]]/Table1_1[[#This Row],[Total_Purchases]]))),2)</f>
        <v>29.25</v>
      </c>
      <c r="AF2062">
        <f>ROUND(IF(Table1_1[[#This Row],[Total_Purchases]]=0,0,(Table1_1[[#This Row],[Total_Spend]]*(Table1_1[[#This Row],[NumCatalogPurchases]]/Table1_1[[#This Row],[Total_Purchases]]))),2)</f>
        <v>0</v>
      </c>
      <c r="AG20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2" s="6">
        <f ca="1">YEAR(TODAY())-B2062</f>
        <v>59</v>
      </c>
      <c r="AI20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62" t="s">
        <v>32</v>
      </c>
    </row>
    <row r="2063" spans="1:36" x14ac:dyDescent="0.3">
      <c r="A2063">
        <v>10403</v>
      </c>
      <c r="B2063">
        <v>1978</v>
      </c>
      <c r="C2063" t="s">
        <v>28</v>
      </c>
      <c r="D2063" t="s">
        <v>35</v>
      </c>
      <c r="E2063">
        <v>16531</v>
      </c>
      <c r="F2063">
        <v>1</v>
      </c>
      <c r="G2063">
        <v>0</v>
      </c>
      <c r="H2063" s="2" t="str">
        <f ca="1">TEXT(Table1_1[[#This Row],[Dt_Customer]],"yyyy-mm-dd")</f>
        <v>2014-06-18</v>
      </c>
      <c r="I2063">
        <v>43</v>
      </c>
      <c r="J2063">
        <v>2</v>
      </c>
      <c r="K2063">
        <v>13</v>
      </c>
      <c r="L2063">
        <v>6</v>
      </c>
      <c r="M2063">
        <v>7</v>
      </c>
      <c r="N2063">
        <v>5</v>
      </c>
      <c r="O2063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2063">
        <f>Table1_1[[#This Row],[NumWebPurchases]]+Table1_1[[#This Row],[NumCatalogPurchases]]+Table1_1[[#This Row],[NumStorePurchases]]</f>
        <v>6</v>
      </c>
      <c r="AD2063">
        <f>ROUND(IF(Table1_1[[#This Row],[Total_Purchases]]=0,0,(Table1_1[[#This Row],[Total_Spend]]*(Table1_1[[#This Row],[NumWebPurchases]]/Table1_1[[#This Row],[Total_Purchases]]))),2)</f>
        <v>22</v>
      </c>
      <c r="AE2063">
        <f>ROUND(IF(Table1_1[[#This Row],[Total_Purchases]]=0,0,(Table1_1[[#This Row],[Total_Spend]]*(Table1_1[[#This Row],[NumStorePurchases]]/Table1_1[[#This Row],[Total_Purchases]]))),2)</f>
        <v>22</v>
      </c>
      <c r="AF2063">
        <f>ROUND(IF(Table1_1[[#This Row],[Total_Purchases]]=0,0,(Table1_1[[#This Row],[Total_Spend]]*(Table1_1[[#This Row],[NumCatalogPurchases]]/Table1_1[[#This Row],[Total_Purchases]]))),2)</f>
        <v>0</v>
      </c>
      <c r="AG20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3" s="6">
        <f ca="1">YEAR(TODAY())-B2063</f>
        <v>48</v>
      </c>
      <c r="AI20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3" t="s">
        <v>32</v>
      </c>
    </row>
    <row r="2064" spans="1:36" x14ac:dyDescent="0.3">
      <c r="A2064">
        <v>10413</v>
      </c>
      <c r="B2064">
        <v>1984</v>
      </c>
      <c r="C2064" t="s">
        <v>28</v>
      </c>
      <c r="D2064" t="s">
        <v>33</v>
      </c>
      <c r="E2064">
        <v>72570</v>
      </c>
      <c r="F2064">
        <v>0</v>
      </c>
      <c r="G2064">
        <v>0</v>
      </c>
      <c r="H2064" s="2" t="str">
        <f ca="1">TEXT(Table1_1[[#This Row],[Dt_Customer]],"yyyy-mm-dd")</f>
        <v>2014-04-25</v>
      </c>
      <c r="I2064">
        <v>67</v>
      </c>
      <c r="J2064">
        <v>274</v>
      </c>
      <c r="K2064">
        <v>83</v>
      </c>
      <c r="L2064">
        <v>216</v>
      </c>
      <c r="M2064">
        <v>151</v>
      </c>
      <c r="N2064">
        <v>141</v>
      </c>
      <c r="O2064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f>Table1_1[[#This Row],[MntWines]]+Table1_1[[#This Row],[MntFruits]]+Table1_1[[#This Row],[MntMeatProducts]]+Table1_1[[#This Row],[MntFishProducts]]+Table1_1[[#This Row],[MntSweetProducts]]+Table1_1[[#This Row],[MntGoldProds]]</f>
        <v>1089</v>
      </c>
      <c r="AC2064">
        <f>Table1_1[[#This Row],[NumWebPurchases]]+Table1_1[[#This Row],[NumCatalogPurchases]]+Table1_1[[#This Row],[NumStorePurchases]]</f>
        <v>22</v>
      </c>
      <c r="AD2064">
        <f>ROUND(IF(Table1_1[[#This Row],[Total_Purchases]]=0,0,(Table1_1[[#This Row],[Total_Spend]]*(Table1_1[[#This Row],[NumWebPurchases]]/Table1_1[[#This Row],[Total_Purchases]]))),2)</f>
        <v>198</v>
      </c>
      <c r="AE2064">
        <f>ROUND(IF(Table1_1[[#This Row],[Total_Purchases]]=0,0,(Table1_1[[#This Row],[Total_Spend]]*(Table1_1[[#This Row],[NumStorePurchases]]/Table1_1[[#This Row],[Total_Purchases]]))),2)</f>
        <v>594</v>
      </c>
      <c r="AF2064">
        <f>ROUND(IF(Table1_1[[#This Row],[Total_Purchases]]=0,0,(Table1_1[[#This Row],[Total_Spend]]*(Table1_1[[#This Row],[NumCatalogPurchases]]/Table1_1[[#This Row],[Total_Purchases]]))),2)</f>
        <v>297</v>
      </c>
      <c r="AG206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64" s="6">
        <f ca="1">YEAR(TODAY())-B2064</f>
        <v>42</v>
      </c>
      <c r="AI20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4" t="s">
        <v>30</v>
      </c>
    </row>
    <row r="2065" spans="1:36" x14ac:dyDescent="0.3">
      <c r="A2065">
        <v>10420</v>
      </c>
      <c r="B2065">
        <v>1955</v>
      </c>
      <c r="C2065" t="s">
        <v>41</v>
      </c>
      <c r="D2065" t="s">
        <v>29</v>
      </c>
      <c r="E2065">
        <v>46390</v>
      </c>
      <c r="F2065">
        <v>0</v>
      </c>
      <c r="G2065">
        <v>1</v>
      </c>
      <c r="H2065" s="2" t="str">
        <f ca="1">TEXT(Table1_1[[#This Row],[Dt_Customer]],"yyyy-mm-dd")</f>
        <v>2014-05-05</v>
      </c>
      <c r="I2065">
        <v>56</v>
      </c>
      <c r="J2065">
        <v>95</v>
      </c>
      <c r="K2065">
        <v>14</v>
      </c>
      <c r="L2065">
        <v>64</v>
      </c>
      <c r="M2065">
        <v>2</v>
      </c>
      <c r="N2065">
        <v>9</v>
      </c>
      <c r="O2065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f>Table1_1[[#This Row],[MntWines]]+Table1_1[[#This Row],[MntFruits]]+Table1_1[[#This Row],[MntMeatProducts]]+Table1_1[[#This Row],[MntFishProducts]]+Table1_1[[#This Row],[MntSweetProducts]]+Table1_1[[#This Row],[MntGoldProds]]</f>
        <v>222</v>
      </c>
      <c r="AC2065">
        <f>Table1_1[[#This Row],[NumWebPurchases]]+Table1_1[[#This Row],[NumCatalogPurchases]]+Table1_1[[#This Row],[NumStorePurchases]]</f>
        <v>9</v>
      </c>
      <c r="AD2065">
        <f>ROUND(IF(Table1_1[[#This Row],[Total_Purchases]]=0,0,(Table1_1[[#This Row],[Total_Spend]]*(Table1_1[[#This Row],[NumWebPurchases]]/Table1_1[[#This Row],[Total_Purchases]]))),2)</f>
        <v>98.67</v>
      </c>
      <c r="AE2065">
        <f>ROUND(IF(Table1_1[[#This Row],[Total_Purchases]]=0,0,(Table1_1[[#This Row],[Total_Spend]]*(Table1_1[[#This Row],[NumStorePurchases]]/Table1_1[[#This Row],[Total_Purchases]]))),2)</f>
        <v>74</v>
      </c>
      <c r="AF2065">
        <f>ROUND(IF(Table1_1[[#This Row],[Total_Purchases]]=0,0,(Table1_1[[#This Row],[Total_Spend]]*(Table1_1[[#This Row],[NumCatalogPurchases]]/Table1_1[[#This Row],[Total_Purchases]]))),2)</f>
        <v>49.33</v>
      </c>
      <c r="AG206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5" s="6">
        <f ca="1">YEAR(TODAY())-B2065</f>
        <v>71</v>
      </c>
      <c r="AI20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65" t="s">
        <v>34</v>
      </c>
    </row>
    <row r="2066" spans="1:36" x14ac:dyDescent="0.3">
      <c r="A2066">
        <v>10424</v>
      </c>
      <c r="B2066">
        <v>1968</v>
      </c>
      <c r="C2066" t="s">
        <v>28</v>
      </c>
      <c r="D2066" t="s">
        <v>31</v>
      </c>
      <c r="E2066">
        <v>75922</v>
      </c>
      <c r="F2066">
        <v>0</v>
      </c>
      <c r="G2066">
        <v>0</v>
      </c>
      <c r="H2066" s="2" t="str">
        <f ca="1">TEXT(Table1_1[[#This Row],[Dt_Customer]],"yyyy-mm-dd")</f>
        <v>2013-12-09</v>
      </c>
      <c r="I2066">
        <v>60</v>
      </c>
      <c r="J2066">
        <v>265</v>
      </c>
      <c r="K2066">
        <v>138</v>
      </c>
      <c r="L2066">
        <v>553</v>
      </c>
      <c r="M2066">
        <v>224</v>
      </c>
      <c r="N2066">
        <v>23</v>
      </c>
      <c r="O2066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f>Table1_1[[#This Row],[MntWines]]+Table1_1[[#This Row],[MntFruits]]+Table1_1[[#This Row],[MntMeatProducts]]+Table1_1[[#This Row],[MntFishProducts]]+Table1_1[[#This Row],[MntSweetProducts]]+Table1_1[[#This Row],[MntGoldProds]]</f>
        <v>1295</v>
      </c>
      <c r="AC2066">
        <f>Table1_1[[#This Row],[NumWebPurchases]]+Table1_1[[#This Row],[NumCatalogPurchases]]+Table1_1[[#This Row],[NumStorePurchases]]</f>
        <v>17</v>
      </c>
      <c r="AD2066">
        <f>ROUND(IF(Table1_1[[#This Row],[Total_Purchases]]=0,0,(Table1_1[[#This Row],[Total_Spend]]*(Table1_1[[#This Row],[NumWebPurchases]]/Table1_1[[#This Row],[Total_Purchases]]))),2)</f>
        <v>304.70999999999998</v>
      </c>
      <c r="AE2066">
        <f>ROUND(IF(Table1_1[[#This Row],[Total_Purchases]]=0,0,(Table1_1[[#This Row],[Total_Spend]]*(Table1_1[[#This Row],[NumStorePurchases]]/Table1_1[[#This Row],[Total_Purchases]]))),2)</f>
        <v>685.59</v>
      </c>
      <c r="AF2066">
        <f>ROUND(IF(Table1_1[[#This Row],[Total_Purchases]]=0,0,(Table1_1[[#This Row],[Total_Spend]]*(Table1_1[[#This Row],[NumCatalogPurchases]]/Table1_1[[#This Row],[Total_Purchases]]))),2)</f>
        <v>304.70999999999998</v>
      </c>
      <c r="AG206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66" s="6">
        <f ca="1">YEAR(TODAY())-B2066</f>
        <v>58</v>
      </c>
      <c r="AI20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66" t="s">
        <v>43</v>
      </c>
    </row>
    <row r="2067" spans="1:36" x14ac:dyDescent="0.3">
      <c r="A2067">
        <v>10430</v>
      </c>
      <c r="B2067">
        <v>1973</v>
      </c>
      <c r="C2067" t="s">
        <v>28</v>
      </c>
      <c r="D2067" t="s">
        <v>29</v>
      </c>
      <c r="E2067">
        <v>89694</v>
      </c>
      <c r="F2067">
        <v>1</v>
      </c>
      <c r="G2067">
        <v>1</v>
      </c>
      <c r="H2067" s="2" t="str">
        <f ca="1">TEXT(Table1_1[[#This Row],[Dt_Customer]],"yyyy-mm-dd")</f>
        <v>2013-10-09</v>
      </c>
      <c r="I2067">
        <v>22</v>
      </c>
      <c r="J2067">
        <v>1126</v>
      </c>
      <c r="K2067">
        <v>28</v>
      </c>
      <c r="L2067">
        <v>211</v>
      </c>
      <c r="M2067">
        <v>37</v>
      </c>
      <c r="N2067">
        <v>28</v>
      </c>
      <c r="O2067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f>Table1_1[[#This Row],[MntWines]]+Table1_1[[#This Row],[MntFruits]]+Table1_1[[#This Row],[MntMeatProducts]]+Table1_1[[#This Row],[MntFishProducts]]+Table1_1[[#This Row],[MntSweetProducts]]+Table1_1[[#This Row],[MntGoldProds]]</f>
        <v>1472</v>
      </c>
      <c r="AC2067">
        <f>Table1_1[[#This Row],[NumWebPurchases]]+Table1_1[[#This Row],[NumCatalogPurchases]]+Table1_1[[#This Row],[NumStorePurchases]]</f>
        <v>11</v>
      </c>
      <c r="AD2067">
        <f>ROUND(IF(Table1_1[[#This Row],[Total_Purchases]]=0,0,(Table1_1[[#This Row],[Total_Spend]]*(Table1_1[[#This Row],[NumWebPurchases]]/Table1_1[[#This Row],[Total_Purchases]]))),2)</f>
        <v>535.27</v>
      </c>
      <c r="AE2067">
        <f>ROUND(IF(Table1_1[[#This Row],[Total_Purchases]]=0,0,(Table1_1[[#This Row],[Total_Spend]]*(Table1_1[[#This Row],[NumStorePurchases]]/Table1_1[[#This Row],[Total_Purchases]]))),2)</f>
        <v>535.27</v>
      </c>
      <c r="AF2067">
        <f>ROUND(IF(Table1_1[[#This Row],[Total_Purchases]]=0,0,(Table1_1[[#This Row],[Total_Spend]]*(Table1_1[[#This Row],[NumCatalogPurchases]]/Table1_1[[#This Row],[Total_Purchases]]))),2)</f>
        <v>401.45</v>
      </c>
      <c r="AG206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67" s="6">
        <f ca="1">YEAR(TODAY())-B2067</f>
        <v>53</v>
      </c>
      <c r="AI20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7" t="s">
        <v>36</v>
      </c>
    </row>
    <row r="2068" spans="1:36" x14ac:dyDescent="0.3">
      <c r="A2068">
        <v>10432</v>
      </c>
      <c r="B2068">
        <v>1974</v>
      </c>
      <c r="C2068" t="s">
        <v>28</v>
      </c>
      <c r="D2068" t="s">
        <v>29</v>
      </c>
      <c r="E2068">
        <v>19346</v>
      </c>
      <c r="F2068">
        <v>1</v>
      </c>
      <c r="G2068">
        <v>0</v>
      </c>
      <c r="H2068" s="2" t="str">
        <f ca="1">TEXT(Table1_1[[#This Row],[Dt_Customer]],"yyyy-mm-dd")</f>
        <v>2014-01-30</v>
      </c>
      <c r="I2068">
        <v>26</v>
      </c>
      <c r="J2068">
        <v>2</v>
      </c>
      <c r="K2068">
        <v>0</v>
      </c>
      <c r="L2068">
        <v>9</v>
      </c>
      <c r="M2068">
        <v>3</v>
      </c>
      <c r="N2068">
        <v>6</v>
      </c>
      <c r="O2068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2068">
        <f>Table1_1[[#This Row],[NumWebPurchases]]+Table1_1[[#This Row],[NumCatalogPurchases]]+Table1_1[[#This Row],[NumStorePurchases]]</f>
        <v>4</v>
      </c>
      <c r="AD2068">
        <f>ROUND(IF(Table1_1[[#This Row],[Total_Purchases]]=0,0,(Table1_1[[#This Row],[Total_Spend]]*(Table1_1[[#This Row],[NumWebPurchases]]/Table1_1[[#This Row],[Total_Purchases]]))),2)</f>
        <v>5.5</v>
      </c>
      <c r="AE2068">
        <f>ROUND(IF(Table1_1[[#This Row],[Total_Purchases]]=0,0,(Table1_1[[#This Row],[Total_Spend]]*(Table1_1[[#This Row],[NumStorePurchases]]/Table1_1[[#This Row],[Total_Purchases]]))),2)</f>
        <v>16.5</v>
      </c>
      <c r="AF2068">
        <f>ROUND(IF(Table1_1[[#This Row],[Total_Purchases]]=0,0,(Table1_1[[#This Row],[Total_Spend]]*(Table1_1[[#This Row],[NumCatalogPurchases]]/Table1_1[[#This Row],[Total_Purchases]]))),2)</f>
        <v>0</v>
      </c>
      <c r="AG20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68" s="6">
        <f ca="1">YEAR(TODAY())-B2068</f>
        <v>52</v>
      </c>
      <c r="AI20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68" t="s">
        <v>32</v>
      </c>
    </row>
    <row r="2069" spans="1:36" x14ac:dyDescent="0.3">
      <c r="A2069">
        <v>10446</v>
      </c>
      <c r="B2069">
        <v>1957</v>
      </c>
      <c r="C2069" t="s">
        <v>37</v>
      </c>
      <c r="D2069" t="s">
        <v>33</v>
      </c>
      <c r="E2069">
        <v>82017</v>
      </c>
      <c r="F2069">
        <v>0</v>
      </c>
      <c r="G2069">
        <v>0</v>
      </c>
      <c r="H2069" s="2" t="str">
        <f ca="1">TEXT(Table1_1[[#This Row],[Dt_Customer]],"yyyy-mm-dd")</f>
        <v>2012-11-07</v>
      </c>
      <c r="I2069">
        <v>58</v>
      </c>
      <c r="J2069">
        <v>184</v>
      </c>
      <c r="K2069">
        <v>23</v>
      </c>
      <c r="L2069">
        <v>446</v>
      </c>
      <c r="M2069">
        <v>30</v>
      </c>
      <c r="N2069">
        <v>23</v>
      </c>
      <c r="O2069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1</v>
      </c>
      <c r="AA2069">
        <v>0</v>
      </c>
      <c r="AB2069">
        <f>Table1_1[[#This Row],[MntWines]]+Table1_1[[#This Row],[MntFruits]]+Table1_1[[#This Row],[MntMeatProducts]]+Table1_1[[#This Row],[MntFishProducts]]+Table1_1[[#This Row],[MntSweetProducts]]+Table1_1[[#This Row],[MntGoldProds]]</f>
        <v>729</v>
      </c>
      <c r="AC2069">
        <f>Table1_1[[#This Row],[NumWebPurchases]]+Table1_1[[#This Row],[NumCatalogPurchases]]+Table1_1[[#This Row],[NumStorePurchases]]</f>
        <v>16</v>
      </c>
      <c r="AD2069">
        <f>ROUND(IF(Table1_1[[#This Row],[Total_Purchases]]=0,0,(Table1_1[[#This Row],[Total_Spend]]*(Table1_1[[#This Row],[NumWebPurchases]]/Table1_1[[#This Row],[Total_Purchases]]))),2)</f>
        <v>227.81</v>
      </c>
      <c r="AE2069">
        <f>ROUND(IF(Table1_1[[#This Row],[Total_Purchases]]=0,0,(Table1_1[[#This Row],[Total_Spend]]*(Table1_1[[#This Row],[NumStorePurchases]]/Table1_1[[#This Row],[Total_Purchases]]))),2)</f>
        <v>318.94</v>
      </c>
      <c r="AF2069">
        <f>ROUND(IF(Table1_1[[#This Row],[Total_Purchases]]=0,0,(Table1_1[[#This Row],[Total_Spend]]*(Table1_1[[#This Row],[NumCatalogPurchases]]/Table1_1[[#This Row],[Total_Purchases]]))),2)</f>
        <v>182.25</v>
      </c>
      <c r="AG20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69" s="6">
        <f ca="1">YEAR(TODAY())-B2069</f>
        <v>69</v>
      </c>
      <c r="AI20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69" t="s">
        <v>32</v>
      </c>
    </row>
    <row r="2070" spans="1:36" x14ac:dyDescent="0.3">
      <c r="A2070">
        <v>10448</v>
      </c>
      <c r="B2070">
        <v>1956</v>
      </c>
      <c r="C2070" t="s">
        <v>28</v>
      </c>
      <c r="D2070" t="s">
        <v>31</v>
      </c>
      <c r="E2070">
        <v>46998</v>
      </c>
      <c r="F2070">
        <v>0</v>
      </c>
      <c r="G2070">
        <v>1</v>
      </c>
      <c r="H2070" s="2" t="str">
        <f ca="1">TEXT(Table1_1[[#This Row],[Dt_Customer]],"yyyy-mm-dd")</f>
        <v>2012-10-22</v>
      </c>
      <c r="I2070">
        <v>55</v>
      </c>
      <c r="J2070">
        <v>172</v>
      </c>
      <c r="K2070">
        <v>41</v>
      </c>
      <c r="L2070">
        <v>86</v>
      </c>
      <c r="M2070">
        <v>45</v>
      </c>
      <c r="N2070">
        <v>6</v>
      </c>
      <c r="O2070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f>Table1_1[[#This Row],[MntWines]]+Table1_1[[#This Row],[MntFruits]]+Table1_1[[#This Row],[MntMeatProducts]]+Table1_1[[#This Row],[MntFishProducts]]+Table1_1[[#This Row],[MntSweetProducts]]+Table1_1[[#This Row],[MntGoldProds]]</f>
        <v>377</v>
      </c>
      <c r="AC2070">
        <f>Table1_1[[#This Row],[NumWebPurchases]]+Table1_1[[#This Row],[NumCatalogPurchases]]+Table1_1[[#This Row],[NumStorePurchases]]</f>
        <v>13</v>
      </c>
      <c r="AD2070">
        <f>ROUND(IF(Table1_1[[#This Row],[Total_Purchases]]=0,0,(Table1_1[[#This Row],[Total_Spend]]*(Table1_1[[#This Row],[NumWebPurchases]]/Table1_1[[#This Row],[Total_Purchases]]))),2)</f>
        <v>145</v>
      </c>
      <c r="AE2070">
        <f>ROUND(IF(Table1_1[[#This Row],[Total_Purchases]]=0,0,(Table1_1[[#This Row],[Total_Spend]]*(Table1_1[[#This Row],[NumStorePurchases]]/Table1_1[[#This Row],[Total_Purchases]]))),2)</f>
        <v>145</v>
      </c>
      <c r="AF2070">
        <f>ROUND(IF(Table1_1[[#This Row],[Total_Purchases]]=0,0,(Table1_1[[#This Row],[Total_Spend]]*(Table1_1[[#This Row],[NumCatalogPurchases]]/Table1_1[[#This Row],[Total_Purchases]]))),2)</f>
        <v>87</v>
      </c>
      <c r="AG20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70" s="6">
        <f ca="1">YEAR(TODAY())-B2070</f>
        <v>70</v>
      </c>
      <c r="AI20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70" t="s">
        <v>30</v>
      </c>
    </row>
    <row r="2071" spans="1:36" x14ac:dyDescent="0.3">
      <c r="A2071">
        <v>10451</v>
      </c>
      <c r="B2071">
        <v>1965</v>
      </c>
      <c r="C2071" t="s">
        <v>28</v>
      </c>
      <c r="D2071" t="s">
        <v>35</v>
      </c>
      <c r="E2071">
        <v>29672</v>
      </c>
      <c r="F2071">
        <v>1</v>
      </c>
      <c r="G2071">
        <v>1</v>
      </c>
      <c r="H2071" s="2" t="str">
        <f ca="1">TEXT(Table1_1[[#This Row],[Dt_Customer]],"yyyy-mm-dd")</f>
        <v>2013-03-12</v>
      </c>
      <c r="I2071">
        <v>6</v>
      </c>
      <c r="J2071">
        <v>9</v>
      </c>
      <c r="K2071">
        <v>1</v>
      </c>
      <c r="L2071">
        <v>3</v>
      </c>
      <c r="M2071">
        <v>0</v>
      </c>
      <c r="N2071">
        <v>4</v>
      </c>
      <c r="O2071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f>Table1_1[[#This Row],[MntWines]]+Table1_1[[#This Row],[MntFruits]]+Table1_1[[#This Row],[MntMeatProducts]]+Table1_1[[#This Row],[MntFishProducts]]+Table1_1[[#This Row],[MntSweetProducts]]+Table1_1[[#This Row],[MntGoldProds]]</f>
        <v>25</v>
      </c>
      <c r="AC2071">
        <f>Table1_1[[#This Row],[NumWebPurchases]]+Table1_1[[#This Row],[NumCatalogPurchases]]+Table1_1[[#This Row],[NumStorePurchases]]</f>
        <v>3</v>
      </c>
      <c r="AD2071">
        <f>ROUND(IF(Table1_1[[#This Row],[Total_Purchases]]=0,0,(Table1_1[[#This Row],[Total_Spend]]*(Table1_1[[#This Row],[NumWebPurchases]]/Table1_1[[#This Row],[Total_Purchases]]))),2)</f>
        <v>0</v>
      </c>
      <c r="AE2071">
        <f>ROUND(IF(Table1_1[[#This Row],[Total_Purchases]]=0,0,(Table1_1[[#This Row],[Total_Spend]]*(Table1_1[[#This Row],[NumStorePurchases]]/Table1_1[[#This Row],[Total_Purchases]]))),2)</f>
        <v>25</v>
      </c>
      <c r="AF2071">
        <f>ROUND(IF(Table1_1[[#This Row],[Total_Purchases]]=0,0,(Table1_1[[#This Row],[Total_Spend]]*(Table1_1[[#This Row],[NumCatalogPurchases]]/Table1_1[[#This Row],[Total_Purchases]]))),2)</f>
        <v>0</v>
      </c>
      <c r="AG20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71" s="6">
        <f ca="1">YEAR(TODAY())-B2071</f>
        <v>61</v>
      </c>
      <c r="AI20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71" t="s">
        <v>43</v>
      </c>
    </row>
    <row r="2072" spans="1:36" x14ac:dyDescent="0.3">
      <c r="A2072">
        <v>10466</v>
      </c>
      <c r="B2072">
        <v>1965</v>
      </c>
      <c r="C2072" t="s">
        <v>28</v>
      </c>
      <c r="D2072" t="s">
        <v>33</v>
      </c>
      <c r="E2072">
        <v>44393</v>
      </c>
      <c r="F2072">
        <v>1</v>
      </c>
      <c r="G2072">
        <v>1</v>
      </c>
      <c r="H2072" s="2" t="str">
        <f ca="1">TEXT(Table1_1[[#This Row],[Dt_Customer]],"yyyy-mm-dd")</f>
        <v>2013-08-22</v>
      </c>
      <c r="I2072">
        <v>86</v>
      </c>
      <c r="J2072">
        <v>24</v>
      </c>
      <c r="K2072">
        <v>2</v>
      </c>
      <c r="L2072">
        <v>20</v>
      </c>
      <c r="M2072">
        <v>2</v>
      </c>
      <c r="N2072">
        <v>2</v>
      </c>
      <c r="O207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f>Table1_1[[#This Row],[MntWines]]+Table1_1[[#This Row],[MntFruits]]+Table1_1[[#This Row],[MntMeatProducts]]+Table1_1[[#This Row],[MntFishProducts]]+Table1_1[[#This Row],[MntSweetProducts]]+Table1_1[[#This Row],[MntGoldProds]]</f>
        <v>60</v>
      </c>
      <c r="AC2072">
        <f>Table1_1[[#This Row],[NumWebPurchases]]+Table1_1[[#This Row],[NumCatalogPurchases]]+Table1_1[[#This Row],[NumStorePurchases]]</f>
        <v>5</v>
      </c>
      <c r="AD2072">
        <f>ROUND(IF(Table1_1[[#This Row],[Total_Purchases]]=0,0,(Table1_1[[#This Row],[Total_Spend]]*(Table1_1[[#This Row],[NumWebPurchases]]/Table1_1[[#This Row],[Total_Purchases]]))),2)</f>
        <v>12</v>
      </c>
      <c r="AE2072">
        <f>ROUND(IF(Table1_1[[#This Row],[Total_Purchases]]=0,0,(Table1_1[[#This Row],[Total_Spend]]*(Table1_1[[#This Row],[NumStorePurchases]]/Table1_1[[#This Row],[Total_Purchases]]))),2)</f>
        <v>48</v>
      </c>
      <c r="AF2072">
        <f>ROUND(IF(Table1_1[[#This Row],[Total_Purchases]]=0,0,(Table1_1[[#This Row],[Total_Spend]]*(Table1_1[[#This Row],[NumCatalogPurchases]]/Table1_1[[#This Row],[Total_Purchases]]))),2)</f>
        <v>0</v>
      </c>
      <c r="AG207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72" s="6">
        <f ca="1">YEAR(TODAY())-B2072</f>
        <v>61</v>
      </c>
      <c r="AI20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72" t="s">
        <v>30</v>
      </c>
    </row>
    <row r="2073" spans="1:36" x14ac:dyDescent="0.3">
      <c r="A2073">
        <v>10469</v>
      </c>
      <c r="B2073">
        <v>1981</v>
      </c>
      <c r="C2073" t="s">
        <v>28</v>
      </c>
      <c r="D2073" t="s">
        <v>35</v>
      </c>
      <c r="E2073">
        <v>88325</v>
      </c>
      <c r="F2073">
        <v>0</v>
      </c>
      <c r="G2073">
        <v>0</v>
      </c>
      <c r="H2073" s="2" t="str">
        <f ca="1">TEXT(Table1_1[[#This Row],[Dt_Customer]],"yyyy-mm-dd")</f>
        <v>2014-02-05</v>
      </c>
      <c r="I2073">
        <v>42</v>
      </c>
      <c r="J2073">
        <v>519</v>
      </c>
      <c r="K2073">
        <v>71</v>
      </c>
      <c r="L2073">
        <v>860</v>
      </c>
      <c r="M2073">
        <v>93</v>
      </c>
      <c r="N2073">
        <v>27</v>
      </c>
      <c r="O2073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f>Table1_1[[#This Row],[MntWines]]+Table1_1[[#This Row],[MntFruits]]+Table1_1[[#This Row],[MntMeatProducts]]+Table1_1[[#This Row],[MntFishProducts]]+Table1_1[[#This Row],[MntSweetProducts]]+Table1_1[[#This Row],[MntGoldProds]]</f>
        <v>1623</v>
      </c>
      <c r="AC2073">
        <f>Table1_1[[#This Row],[NumWebPurchases]]+Table1_1[[#This Row],[NumCatalogPurchases]]+Table1_1[[#This Row],[NumStorePurchases]]</f>
        <v>17</v>
      </c>
      <c r="AD2073">
        <f>ROUND(IF(Table1_1[[#This Row],[Total_Purchases]]=0,0,(Table1_1[[#This Row],[Total_Spend]]*(Table1_1[[#This Row],[NumWebPurchases]]/Table1_1[[#This Row],[Total_Purchases]]))),2)</f>
        <v>572.82000000000005</v>
      </c>
      <c r="AE2073">
        <f>ROUND(IF(Table1_1[[#This Row],[Total_Purchases]]=0,0,(Table1_1[[#This Row],[Total_Spend]]*(Table1_1[[#This Row],[NumStorePurchases]]/Table1_1[[#This Row],[Total_Purchases]]))),2)</f>
        <v>859.24</v>
      </c>
      <c r="AF2073">
        <f>ROUND(IF(Table1_1[[#This Row],[Total_Purchases]]=0,0,(Table1_1[[#This Row],[Total_Spend]]*(Table1_1[[#This Row],[NumCatalogPurchases]]/Table1_1[[#This Row],[Total_Purchases]]))),2)</f>
        <v>190.94</v>
      </c>
      <c r="AG207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73" s="6">
        <f ca="1">YEAR(TODAY())-B2073</f>
        <v>45</v>
      </c>
      <c r="AI20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73" t="s">
        <v>40</v>
      </c>
    </row>
    <row r="2074" spans="1:36" x14ac:dyDescent="0.3">
      <c r="A2074">
        <v>10470</v>
      </c>
      <c r="B2074">
        <v>1979</v>
      </c>
      <c r="C2074" t="s">
        <v>41</v>
      </c>
      <c r="D2074" t="s">
        <v>33</v>
      </c>
      <c r="E2074">
        <v>40662</v>
      </c>
      <c r="F2074">
        <v>1</v>
      </c>
      <c r="G2074">
        <v>0</v>
      </c>
      <c r="H2074" s="2" t="str">
        <f ca="1">TEXT(Table1_1[[#This Row],[Dt_Customer]],"yyyy-mm-dd")</f>
        <v>2013-03-15</v>
      </c>
      <c r="I2074">
        <v>0</v>
      </c>
      <c r="J2074">
        <v>40</v>
      </c>
      <c r="K2074">
        <v>2</v>
      </c>
      <c r="L2074">
        <v>23</v>
      </c>
      <c r="M2074">
        <v>0</v>
      </c>
      <c r="N2074">
        <v>4</v>
      </c>
      <c r="O2074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2074">
        <f>Table1_1[[#This Row],[NumWebPurchases]]+Table1_1[[#This Row],[NumCatalogPurchases]]+Table1_1[[#This Row],[NumStorePurchases]]</f>
        <v>6</v>
      </c>
      <c r="AD2074">
        <f>ROUND(IF(Table1_1[[#This Row],[Total_Purchases]]=0,0,(Table1_1[[#This Row],[Total_Spend]]*(Table1_1[[#This Row],[NumWebPurchases]]/Table1_1[[#This Row],[Total_Purchases]]))),2)</f>
        <v>30.67</v>
      </c>
      <c r="AE2074">
        <f>ROUND(IF(Table1_1[[#This Row],[Total_Purchases]]=0,0,(Table1_1[[#This Row],[Total_Spend]]*(Table1_1[[#This Row],[NumStorePurchases]]/Table1_1[[#This Row],[Total_Purchases]]))),2)</f>
        <v>46</v>
      </c>
      <c r="AF2074">
        <f>ROUND(IF(Table1_1[[#This Row],[Total_Purchases]]=0,0,(Table1_1[[#This Row],[Total_Spend]]*(Table1_1[[#This Row],[NumCatalogPurchases]]/Table1_1[[#This Row],[Total_Purchases]]))),2)</f>
        <v>15.33</v>
      </c>
      <c r="AG20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74" s="6">
        <f ca="1">YEAR(TODAY())-B2074</f>
        <v>47</v>
      </c>
      <c r="AI20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74" t="s">
        <v>39</v>
      </c>
    </row>
    <row r="2075" spans="1:36" x14ac:dyDescent="0.3">
      <c r="A2075">
        <v>10473</v>
      </c>
      <c r="B2075">
        <v>1956</v>
      </c>
      <c r="C2075" t="s">
        <v>37</v>
      </c>
      <c r="D2075" t="s">
        <v>42</v>
      </c>
      <c r="E2075">
        <v>78028</v>
      </c>
      <c r="F2075">
        <v>0</v>
      </c>
      <c r="G2075">
        <v>1</v>
      </c>
      <c r="H2075" s="2" t="str">
        <f ca="1">TEXT(Table1_1[[#This Row],[Dt_Customer]],"yyyy-mm-dd")</f>
        <v>2012-09-10</v>
      </c>
      <c r="I2075">
        <v>38</v>
      </c>
      <c r="J2075">
        <v>158</v>
      </c>
      <c r="K2075">
        <v>19</v>
      </c>
      <c r="L2075">
        <v>288</v>
      </c>
      <c r="M2075">
        <v>25</v>
      </c>
      <c r="N2075">
        <v>0</v>
      </c>
      <c r="O2075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f>Table1_1[[#This Row],[MntWines]]+Table1_1[[#This Row],[MntFruits]]+Table1_1[[#This Row],[MntMeatProducts]]+Table1_1[[#This Row],[MntFishProducts]]+Table1_1[[#This Row],[MntSweetProducts]]+Table1_1[[#This Row],[MntGoldProds]]</f>
        <v>528</v>
      </c>
      <c r="AC2075">
        <f>Table1_1[[#This Row],[NumWebPurchases]]+Table1_1[[#This Row],[NumCatalogPurchases]]+Table1_1[[#This Row],[NumStorePurchases]]</f>
        <v>19</v>
      </c>
      <c r="AD2075">
        <f>ROUND(IF(Table1_1[[#This Row],[Total_Purchases]]=0,0,(Table1_1[[#This Row],[Total_Spend]]*(Table1_1[[#This Row],[NumWebPurchases]]/Table1_1[[#This Row],[Total_Purchases]]))),2)</f>
        <v>166.74</v>
      </c>
      <c r="AE2075">
        <f>ROUND(IF(Table1_1[[#This Row],[Total_Purchases]]=0,0,(Table1_1[[#This Row],[Total_Spend]]*(Table1_1[[#This Row],[NumStorePurchases]]/Table1_1[[#This Row],[Total_Purchases]]))),2)</f>
        <v>250.11</v>
      </c>
      <c r="AF2075">
        <f>ROUND(IF(Table1_1[[#This Row],[Total_Purchases]]=0,0,(Table1_1[[#This Row],[Total_Spend]]*(Table1_1[[#This Row],[NumCatalogPurchases]]/Table1_1[[#This Row],[Total_Purchases]]))),2)</f>
        <v>111.16</v>
      </c>
      <c r="AG20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75" s="6">
        <f ca="1">YEAR(TODAY())-B2075</f>
        <v>70</v>
      </c>
      <c r="AI20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75" t="s">
        <v>30</v>
      </c>
    </row>
    <row r="2076" spans="1:36" x14ac:dyDescent="0.3">
      <c r="A2076">
        <v>10475</v>
      </c>
      <c r="B2076">
        <v>1970</v>
      </c>
      <c r="C2076" t="s">
        <v>41</v>
      </c>
      <c r="D2076" t="s">
        <v>35</v>
      </c>
      <c r="E2076">
        <v>51381.5</v>
      </c>
      <c r="F2076">
        <v>0</v>
      </c>
      <c r="G2076">
        <v>1</v>
      </c>
      <c r="H2076" s="2" t="str">
        <f ca="1">TEXT(Table1_1[[#This Row],[Dt_Customer]],"yyyy-mm-dd")</f>
        <v>2013-04-01</v>
      </c>
      <c r="I2076">
        <v>39</v>
      </c>
      <c r="J2076">
        <v>187</v>
      </c>
      <c r="K2076">
        <v>5</v>
      </c>
      <c r="L2076">
        <v>65</v>
      </c>
      <c r="M2076">
        <v>26</v>
      </c>
      <c r="N2076">
        <v>20</v>
      </c>
      <c r="O2076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f>Table1_1[[#This Row],[MntWines]]+Table1_1[[#This Row],[MntFruits]]+Table1_1[[#This Row],[MntMeatProducts]]+Table1_1[[#This Row],[MntFishProducts]]+Table1_1[[#This Row],[MntSweetProducts]]+Table1_1[[#This Row],[MntGoldProds]]</f>
        <v>317</v>
      </c>
      <c r="AC2076">
        <f>Table1_1[[#This Row],[NumWebPurchases]]+Table1_1[[#This Row],[NumCatalogPurchases]]+Table1_1[[#This Row],[NumStorePurchases]]</f>
        <v>12</v>
      </c>
      <c r="AD2076">
        <f>ROUND(IF(Table1_1[[#This Row],[Total_Purchases]]=0,0,(Table1_1[[#This Row],[Total_Spend]]*(Table1_1[[#This Row],[NumWebPurchases]]/Table1_1[[#This Row],[Total_Purchases]]))),2)</f>
        <v>105.67</v>
      </c>
      <c r="AE2076">
        <f>ROUND(IF(Table1_1[[#This Row],[Total_Purchases]]=0,0,(Table1_1[[#This Row],[Total_Spend]]*(Table1_1[[#This Row],[NumStorePurchases]]/Table1_1[[#This Row],[Total_Purchases]]))),2)</f>
        <v>158.5</v>
      </c>
      <c r="AF2076">
        <f>ROUND(IF(Table1_1[[#This Row],[Total_Purchases]]=0,0,(Table1_1[[#This Row],[Total_Spend]]*(Table1_1[[#This Row],[NumCatalogPurchases]]/Table1_1[[#This Row],[Total_Purchases]]))),2)</f>
        <v>52.83</v>
      </c>
      <c r="AG207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76" s="6">
        <f ca="1">YEAR(TODAY())-B2076</f>
        <v>56</v>
      </c>
      <c r="AI20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76" t="s">
        <v>34</v>
      </c>
    </row>
    <row r="2077" spans="1:36" x14ac:dyDescent="0.3">
      <c r="A2077">
        <v>10476</v>
      </c>
      <c r="B2077">
        <v>1958</v>
      </c>
      <c r="C2077" t="s">
        <v>28</v>
      </c>
      <c r="D2077" t="s">
        <v>33</v>
      </c>
      <c r="E2077">
        <v>67267</v>
      </c>
      <c r="F2077">
        <v>0</v>
      </c>
      <c r="G2077">
        <v>1</v>
      </c>
      <c r="H2077" s="2" t="str">
        <f ca="1">TEXT(Table1_1[[#This Row],[Dt_Customer]],"yyyy-mm-dd")</f>
        <v>2014-05-13</v>
      </c>
      <c r="I2077">
        <v>0</v>
      </c>
      <c r="J2077">
        <v>134</v>
      </c>
      <c r="K2077">
        <v>11</v>
      </c>
      <c r="L2077">
        <v>59</v>
      </c>
      <c r="M2077">
        <v>15</v>
      </c>
      <c r="N2077">
        <v>2</v>
      </c>
      <c r="O2077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f>Table1_1[[#This Row],[MntWines]]+Table1_1[[#This Row],[MntFruits]]+Table1_1[[#This Row],[MntMeatProducts]]+Table1_1[[#This Row],[MntFishProducts]]+Table1_1[[#This Row],[MntSweetProducts]]+Table1_1[[#This Row],[MntGoldProds]]</f>
        <v>251</v>
      </c>
      <c r="AC2077">
        <f>Table1_1[[#This Row],[NumWebPurchases]]+Table1_1[[#This Row],[NumCatalogPurchases]]+Table1_1[[#This Row],[NumStorePurchases]]</f>
        <v>10</v>
      </c>
      <c r="AD2077">
        <f>ROUND(IF(Table1_1[[#This Row],[Total_Purchases]]=0,0,(Table1_1[[#This Row],[Total_Spend]]*(Table1_1[[#This Row],[NumWebPurchases]]/Table1_1[[#This Row],[Total_Purchases]]))),2)</f>
        <v>75.3</v>
      </c>
      <c r="AE2077">
        <f>ROUND(IF(Table1_1[[#This Row],[Total_Purchases]]=0,0,(Table1_1[[#This Row],[Total_Spend]]*(Table1_1[[#This Row],[NumStorePurchases]]/Table1_1[[#This Row],[Total_Purchases]]))),2)</f>
        <v>125.5</v>
      </c>
      <c r="AF2077">
        <f>ROUND(IF(Table1_1[[#This Row],[Total_Purchases]]=0,0,(Table1_1[[#This Row],[Total_Spend]]*(Table1_1[[#This Row],[NumCatalogPurchases]]/Table1_1[[#This Row],[Total_Purchases]]))),2)</f>
        <v>50.2</v>
      </c>
      <c r="AG20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77" s="6">
        <f ca="1">YEAR(TODAY())-B2077</f>
        <v>68</v>
      </c>
      <c r="AI20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77" t="s">
        <v>34</v>
      </c>
    </row>
    <row r="2078" spans="1:36" x14ac:dyDescent="0.3">
      <c r="A2078">
        <v>10477</v>
      </c>
      <c r="B2078">
        <v>1973</v>
      </c>
      <c r="C2078" t="s">
        <v>37</v>
      </c>
      <c r="D2078" t="s">
        <v>35</v>
      </c>
      <c r="E2078">
        <v>39435</v>
      </c>
      <c r="F2078">
        <v>1</v>
      </c>
      <c r="G2078">
        <v>0</v>
      </c>
      <c r="H2078" s="2" t="str">
        <f ca="1">TEXT(Table1_1[[#This Row],[Dt_Customer]],"yyyy-mm-dd")</f>
        <v>2013-08-06</v>
      </c>
      <c r="I2078">
        <v>16</v>
      </c>
      <c r="J2078">
        <v>71</v>
      </c>
      <c r="K2078">
        <v>0</v>
      </c>
      <c r="L2078">
        <v>18</v>
      </c>
      <c r="M2078">
        <v>0</v>
      </c>
      <c r="N2078">
        <v>0</v>
      </c>
      <c r="O2078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f>Table1_1[[#This Row],[MntWines]]+Table1_1[[#This Row],[MntFruits]]+Table1_1[[#This Row],[MntMeatProducts]]+Table1_1[[#This Row],[MntFishProducts]]+Table1_1[[#This Row],[MntSweetProducts]]+Table1_1[[#This Row],[MntGoldProds]]</f>
        <v>102</v>
      </c>
      <c r="AC2078">
        <f>Table1_1[[#This Row],[NumWebPurchases]]+Table1_1[[#This Row],[NumCatalogPurchases]]+Table1_1[[#This Row],[NumStorePurchases]]</f>
        <v>6</v>
      </c>
      <c r="AD2078">
        <f>ROUND(IF(Table1_1[[#This Row],[Total_Purchases]]=0,0,(Table1_1[[#This Row],[Total_Spend]]*(Table1_1[[#This Row],[NumWebPurchases]]/Table1_1[[#This Row],[Total_Purchases]]))),2)</f>
        <v>51</v>
      </c>
      <c r="AE2078">
        <f>ROUND(IF(Table1_1[[#This Row],[Total_Purchases]]=0,0,(Table1_1[[#This Row],[Total_Spend]]*(Table1_1[[#This Row],[NumStorePurchases]]/Table1_1[[#This Row],[Total_Purchases]]))),2)</f>
        <v>34</v>
      </c>
      <c r="AF2078">
        <f>ROUND(IF(Table1_1[[#This Row],[Total_Purchases]]=0,0,(Table1_1[[#This Row],[Total_Spend]]*(Table1_1[[#This Row],[NumCatalogPurchases]]/Table1_1[[#This Row],[Total_Purchases]]))),2)</f>
        <v>17</v>
      </c>
      <c r="AG20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78" s="6">
        <f ca="1">YEAR(TODAY())-B2078</f>
        <v>53</v>
      </c>
      <c r="AI20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78" t="s">
        <v>30</v>
      </c>
    </row>
    <row r="2079" spans="1:36" x14ac:dyDescent="0.3">
      <c r="A2079">
        <v>10478</v>
      </c>
      <c r="B2079">
        <v>1950</v>
      </c>
      <c r="C2079" t="s">
        <v>37</v>
      </c>
      <c r="D2079" t="s">
        <v>33</v>
      </c>
      <c r="E2079">
        <v>55517</v>
      </c>
      <c r="F2079">
        <v>1</v>
      </c>
      <c r="G2079">
        <v>1</v>
      </c>
      <c r="H2079" s="2" t="str">
        <f ca="1">TEXT(Table1_1[[#This Row],[Dt_Customer]],"yyyy-mm-dd")</f>
        <v>2012-09-27</v>
      </c>
      <c r="I2079">
        <v>53</v>
      </c>
      <c r="J2079">
        <v>483</v>
      </c>
      <c r="K2079">
        <v>0</v>
      </c>
      <c r="L2079">
        <v>108</v>
      </c>
      <c r="M2079">
        <v>0</v>
      </c>
      <c r="N2079">
        <v>6</v>
      </c>
      <c r="O2079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f>Table1_1[[#This Row],[MntWines]]+Table1_1[[#This Row],[MntFruits]]+Table1_1[[#This Row],[MntMeatProducts]]+Table1_1[[#This Row],[MntFishProducts]]+Table1_1[[#This Row],[MntSweetProducts]]+Table1_1[[#This Row],[MntGoldProds]]</f>
        <v>633</v>
      </c>
      <c r="AC2079">
        <f>Table1_1[[#This Row],[NumWebPurchases]]+Table1_1[[#This Row],[NumCatalogPurchases]]+Table1_1[[#This Row],[NumStorePurchases]]</f>
        <v>18</v>
      </c>
      <c r="AD2079">
        <f>ROUND(IF(Table1_1[[#This Row],[Total_Purchases]]=0,0,(Table1_1[[#This Row],[Total_Spend]]*(Table1_1[[#This Row],[NumWebPurchases]]/Table1_1[[#This Row],[Total_Purchases]]))),2)</f>
        <v>386.83</v>
      </c>
      <c r="AE2079">
        <f>ROUND(IF(Table1_1[[#This Row],[Total_Purchases]]=0,0,(Table1_1[[#This Row],[Total_Spend]]*(Table1_1[[#This Row],[NumStorePurchases]]/Table1_1[[#This Row],[Total_Purchases]]))),2)</f>
        <v>211</v>
      </c>
      <c r="AF2079">
        <f>ROUND(IF(Table1_1[[#This Row],[Total_Purchases]]=0,0,(Table1_1[[#This Row],[Total_Spend]]*(Table1_1[[#This Row],[NumCatalogPurchases]]/Table1_1[[#This Row],[Total_Purchases]]))),2)</f>
        <v>35.17</v>
      </c>
      <c r="AG20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79" s="6">
        <f ca="1">YEAR(TODAY())-B2079</f>
        <v>76</v>
      </c>
      <c r="AI20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79" t="s">
        <v>43</v>
      </c>
    </row>
    <row r="2080" spans="1:36" x14ac:dyDescent="0.3">
      <c r="A2080">
        <v>10479</v>
      </c>
      <c r="B2080">
        <v>1975</v>
      </c>
      <c r="C2080" t="s">
        <v>37</v>
      </c>
      <c r="D2080" t="s">
        <v>33</v>
      </c>
      <c r="E2080">
        <v>76618</v>
      </c>
      <c r="F2080">
        <v>0</v>
      </c>
      <c r="G2080">
        <v>0</v>
      </c>
      <c r="H2080" s="2" t="str">
        <f ca="1">TEXT(Table1_1[[#This Row],[Dt_Customer]],"yyyy-mm-dd")</f>
        <v>2012-12-07</v>
      </c>
      <c r="I2080">
        <v>64</v>
      </c>
      <c r="J2080">
        <v>749</v>
      </c>
      <c r="K2080">
        <v>40</v>
      </c>
      <c r="L2080">
        <v>294</v>
      </c>
      <c r="M2080">
        <v>121</v>
      </c>
      <c r="N2080">
        <v>160</v>
      </c>
      <c r="O2080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f>Table1_1[[#This Row],[MntWines]]+Table1_1[[#This Row],[MntFruits]]+Table1_1[[#This Row],[MntMeatProducts]]+Table1_1[[#This Row],[MntFishProducts]]+Table1_1[[#This Row],[MntSweetProducts]]+Table1_1[[#This Row],[MntGoldProds]]</f>
        <v>1511</v>
      </c>
      <c r="AC2080">
        <f>Table1_1[[#This Row],[NumWebPurchases]]+Table1_1[[#This Row],[NumCatalogPurchases]]+Table1_1[[#This Row],[NumStorePurchases]]</f>
        <v>10</v>
      </c>
      <c r="AD2080">
        <f>ROUND(IF(Table1_1[[#This Row],[Total_Purchases]]=0,0,(Table1_1[[#This Row],[Total_Spend]]*(Table1_1[[#This Row],[NumWebPurchases]]/Table1_1[[#This Row],[Total_Purchases]]))),2)</f>
        <v>453.3</v>
      </c>
      <c r="AE2080">
        <f>ROUND(IF(Table1_1[[#This Row],[Total_Purchases]]=0,0,(Table1_1[[#This Row],[Total_Spend]]*(Table1_1[[#This Row],[NumStorePurchases]]/Table1_1[[#This Row],[Total_Purchases]]))),2)</f>
        <v>755.5</v>
      </c>
      <c r="AF2080">
        <f>ROUND(IF(Table1_1[[#This Row],[Total_Purchases]]=0,0,(Table1_1[[#This Row],[Total_Spend]]*(Table1_1[[#This Row],[NumCatalogPurchases]]/Table1_1[[#This Row],[Total_Purchases]]))),2)</f>
        <v>302.2</v>
      </c>
      <c r="AG20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0" s="6">
        <f ca="1">YEAR(TODAY())-B2080</f>
        <v>51</v>
      </c>
      <c r="AI20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80" t="s">
        <v>36</v>
      </c>
    </row>
    <row r="2081" spans="1:36" x14ac:dyDescent="0.3">
      <c r="A2081">
        <v>10486</v>
      </c>
      <c r="B2081">
        <v>1948</v>
      </c>
      <c r="C2081" t="s">
        <v>28</v>
      </c>
      <c r="D2081" t="s">
        <v>33</v>
      </c>
      <c r="E2081">
        <v>77142</v>
      </c>
      <c r="F2081">
        <v>0</v>
      </c>
      <c r="G2081">
        <v>0</v>
      </c>
      <c r="H2081" s="2" t="str">
        <f ca="1">TEXT(Table1_1[[#This Row],[Dt_Customer]],"yyyy-mm-dd")</f>
        <v>2013-05-29</v>
      </c>
      <c r="I2081">
        <v>54</v>
      </c>
      <c r="J2081">
        <v>476</v>
      </c>
      <c r="K2081">
        <v>75</v>
      </c>
      <c r="L2081">
        <v>162</v>
      </c>
      <c r="M2081">
        <v>29</v>
      </c>
      <c r="N2081">
        <v>151</v>
      </c>
      <c r="O2081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f>Table1_1[[#This Row],[MntWines]]+Table1_1[[#This Row],[MntFruits]]+Table1_1[[#This Row],[MntMeatProducts]]+Table1_1[[#This Row],[MntFishProducts]]+Table1_1[[#This Row],[MntSweetProducts]]+Table1_1[[#This Row],[MntGoldProds]]</f>
        <v>990</v>
      </c>
      <c r="AC2081">
        <f>Table1_1[[#This Row],[NumWebPurchases]]+Table1_1[[#This Row],[NumCatalogPurchases]]+Table1_1[[#This Row],[NumStorePurchases]]</f>
        <v>16</v>
      </c>
      <c r="AD2081">
        <f>ROUND(IF(Table1_1[[#This Row],[Total_Purchases]]=0,0,(Table1_1[[#This Row],[Total_Spend]]*(Table1_1[[#This Row],[NumWebPurchases]]/Table1_1[[#This Row],[Total_Purchases]]))),2)</f>
        <v>247.5</v>
      </c>
      <c r="AE2081">
        <f>ROUND(IF(Table1_1[[#This Row],[Total_Purchases]]=0,0,(Table1_1[[#This Row],[Total_Spend]]*(Table1_1[[#This Row],[NumStorePurchases]]/Table1_1[[#This Row],[Total_Purchases]]))),2)</f>
        <v>495</v>
      </c>
      <c r="AF2081">
        <f>ROUND(IF(Table1_1[[#This Row],[Total_Purchases]]=0,0,(Table1_1[[#This Row],[Total_Spend]]*(Table1_1[[#This Row],[NumCatalogPurchases]]/Table1_1[[#This Row],[Total_Purchases]]))),2)</f>
        <v>247.5</v>
      </c>
      <c r="AG20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1" s="6">
        <f ca="1">YEAR(TODAY())-B2081</f>
        <v>78</v>
      </c>
      <c r="AI20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81" t="s">
        <v>30</v>
      </c>
    </row>
    <row r="2082" spans="1:36" x14ac:dyDescent="0.3">
      <c r="A2082">
        <v>10489</v>
      </c>
      <c r="B2082">
        <v>1973</v>
      </c>
      <c r="C2082" t="s">
        <v>28</v>
      </c>
      <c r="D2082" t="s">
        <v>33</v>
      </c>
      <c r="E2082">
        <v>92955</v>
      </c>
      <c r="F2082">
        <v>0</v>
      </c>
      <c r="G2082">
        <v>0</v>
      </c>
      <c r="H2082" s="2" t="str">
        <f ca="1">TEXT(Table1_1[[#This Row],[Dt_Customer]],"yyyy-mm-dd")</f>
        <v>2013-08-19</v>
      </c>
      <c r="I2082">
        <v>35</v>
      </c>
      <c r="J2082">
        <v>693</v>
      </c>
      <c r="K2082">
        <v>21</v>
      </c>
      <c r="L2082">
        <v>925</v>
      </c>
      <c r="M2082">
        <v>31</v>
      </c>
      <c r="N2082">
        <v>24</v>
      </c>
      <c r="O208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1</v>
      </c>
      <c r="AA2082">
        <v>0</v>
      </c>
      <c r="AB2082">
        <f>Table1_1[[#This Row],[MntWines]]+Table1_1[[#This Row],[MntFruits]]+Table1_1[[#This Row],[MntMeatProducts]]+Table1_1[[#This Row],[MntFishProducts]]+Table1_1[[#This Row],[MntSweetProducts]]+Table1_1[[#This Row],[MntGoldProds]]</f>
        <v>1778</v>
      </c>
      <c r="AC2082">
        <f>Table1_1[[#This Row],[NumWebPurchases]]+Table1_1[[#This Row],[NumCatalogPurchases]]+Table1_1[[#This Row],[NumStorePurchases]]</f>
        <v>22</v>
      </c>
      <c r="AD2082">
        <f>ROUND(IF(Table1_1[[#This Row],[Total_Purchases]]=0,0,(Table1_1[[#This Row],[Total_Spend]]*(Table1_1[[#This Row],[NumWebPurchases]]/Table1_1[[#This Row],[Total_Purchases]]))),2)</f>
        <v>484.91</v>
      </c>
      <c r="AE2082">
        <f>ROUND(IF(Table1_1[[#This Row],[Total_Purchases]]=0,0,(Table1_1[[#This Row],[Total_Spend]]*(Table1_1[[#This Row],[NumStorePurchases]]/Table1_1[[#This Row],[Total_Purchases]]))),2)</f>
        <v>727.36</v>
      </c>
      <c r="AF2082">
        <f>ROUND(IF(Table1_1[[#This Row],[Total_Purchases]]=0,0,(Table1_1[[#This Row],[Total_Spend]]*(Table1_1[[#This Row],[NumCatalogPurchases]]/Table1_1[[#This Row],[Total_Purchases]]))),2)</f>
        <v>565.73</v>
      </c>
      <c r="AG20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2" s="6">
        <f ca="1">YEAR(TODAY())-B2082</f>
        <v>53</v>
      </c>
      <c r="AI20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82" t="s">
        <v>43</v>
      </c>
    </row>
    <row r="2083" spans="1:36" x14ac:dyDescent="0.3">
      <c r="A2083">
        <v>10490</v>
      </c>
      <c r="B2083">
        <v>1969</v>
      </c>
      <c r="C2083" t="s">
        <v>37</v>
      </c>
      <c r="D2083" t="s">
        <v>33</v>
      </c>
      <c r="E2083">
        <v>51039</v>
      </c>
      <c r="F2083">
        <v>1</v>
      </c>
      <c r="G2083">
        <v>1</v>
      </c>
      <c r="H2083" s="2" t="str">
        <f ca="1">TEXT(Table1_1[[#This Row],[Dt_Customer]],"yyyy-mm-dd")</f>
        <v>2012-12-10</v>
      </c>
      <c r="I2083">
        <v>11</v>
      </c>
      <c r="J2083">
        <v>100</v>
      </c>
      <c r="K2083">
        <v>64</v>
      </c>
      <c r="L2083">
        <v>79</v>
      </c>
      <c r="M2083">
        <v>65</v>
      </c>
      <c r="N2083">
        <v>0</v>
      </c>
      <c r="O2083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f>Table1_1[[#This Row],[MntWines]]+Table1_1[[#This Row],[MntFruits]]+Table1_1[[#This Row],[MntMeatProducts]]+Table1_1[[#This Row],[MntFishProducts]]+Table1_1[[#This Row],[MntSweetProducts]]+Table1_1[[#This Row],[MntGoldProds]]</f>
        <v>417</v>
      </c>
      <c r="AC2083">
        <f>Table1_1[[#This Row],[NumWebPurchases]]+Table1_1[[#This Row],[NumCatalogPurchases]]+Table1_1[[#This Row],[NumStorePurchases]]</f>
        <v>12</v>
      </c>
      <c r="AD2083">
        <f>ROUND(IF(Table1_1[[#This Row],[Total_Purchases]]=0,0,(Table1_1[[#This Row],[Total_Spend]]*(Table1_1[[#This Row],[NumWebPurchases]]/Table1_1[[#This Row],[Total_Purchases]]))),2)</f>
        <v>208.5</v>
      </c>
      <c r="AE2083">
        <f>ROUND(IF(Table1_1[[#This Row],[Total_Purchases]]=0,0,(Table1_1[[#This Row],[Total_Spend]]*(Table1_1[[#This Row],[NumStorePurchases]]/Table1_1[[#This Row],[Total_Purchases]]))),2)</f>
        <v>139</v>
      </c>
      <c r="AF2083">
        <f>ROUND(IF(Table1_1[[#This Row],[Total_Purchases]]=0,0,(Table1_1[[#This Row],[Total_Spend]]*(Table1_1[[#This Row],[NumCatalogPurchases]]/Table1_1[[#This Row],[Total_Purchases]]))),2)</f>
        <v>69.5</v>
      </c>
      <c r="AG208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3" s="6">
        <f ca="1">YEAR(TODAY())-B2083</f>
        <v>57</v>
      </c>
      <c r="AI20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83" t="s">
        <v>36</v>
      </c>
    </row>
    <row r="2084" spans="1:36" x14ac:dyDescent="0.3">
      <c r="A2084">
        <v>10492</v>
      </c>
      <c r="B2084">
        <v>1959</v>
      </c>
      <c r="C2084" t="s">
        <v>28</v>
      </c>
      <c r="D2084" t="s">
        <v>35</v>
      </c>
      <c r="E2084">
        <v>38285</v>
      </c>
      <c r="F2084">
        <v>2</v>
      </c>
      <c r="G2084">
        <v>1</v>
      </c>
      <c r="H2084" s="2" t="str">
        <f ca="1">TEXT(Table1_1[[#This Row],[Dt_Customer]],"yyyy-mm-dd")</f>
        <v>2014-06-24</v>
      </c>
      <c r="I2084">
        <v>96</v>
      </c>
      <c r="J2084">
        <v>2</v>
      </c>
      <c r="K2084">
        <v>0</v>
      </c>
      <c r="L2084">
        <v>5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f>Table1_1[[#This Row],[MntWines]]+Table1_1[[#This Row],[MntFruits]]+Table1_1[[#This Row],[MntMeatProducts]]+Table1_1[[#This Row],[MntFishProducts]]+Table1_1[[#This Row],[MntSweetProducts]]+Table1_1[[#This Row],[MntGoldProds]]</f>
        <v>10</v>
      </c>
      <c r="AC2084">
        <f>Table1_1[[#This Row],[NumWebPurchases]]+Table1_1[[#This Row],[NumCatalogPurchases]]+Table1_1[[#This Row],[NumStorePurchases]]</f>
        <v>3</v>
      </c>
      <c r="AD2084">
        <f>ROUND(IF(Table1_1[[#This Row],[Total_Purchases]]=0,0,(Table1_1[[#This Row],[Total_Spend]]*(Table1_1[[#This Row],[NumWebPurchases]]/Table1_1[[#This Row],[Total_Purchases]]))),2)</f>
        <v>0</v>
      </c>
      <c r="AE2084">
        <f>ROUND(IF(Table1_1[[#This Row],[Total_Purchases]]=0,0,(Table1_1[[#This Row],[Total_Spend]]*(Table1_1[[#This Row],[NumStorePurchases]]/Table1_1[[#This Row],[Total_Purchases]]))),2)</f>
        <v>10</v>
      </c>
      <c r="AF2084">
        <f>ROUND(IF(Table1_1[[#This Row],[Total_Purchases]]=0,0,(Table1_1[[#This Row],[Total_Spend]]*(Table1_1[[#This Row],[NumCatalogPurchases]]/Table1_1[[#This Row],[Total_Purchases]]))),2)</f>
        <v>0</v>
      </c>
      <c r="AG208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84" s="6">
        <f ca="1">YEAR(TODAY())-B2084</f>
        <v>67</v>
      </c>
      <c r="AI20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84" t="s">
        <v>40</v>
      </c>
    </row>
    <row r="2085" spans="1:36" x14ac:dyDescent="0.3">
      <c r="A2085">
        <v>10500</v>
      </c>
      <c r="B2085">
        <v>1984</v>
      </c>
      <c r="C2085" t="s">
        <v>28</v>
      </c>
      <c r="D2085" t="s">
        <v>33</v>
      </c>
      <c r="E2085">
        <v>31761</v>
      </c>
      <c r="F2085">
        <v>1</v>
      </c>
      <c r="G2085">
        <v>0</v>
      </c>
      <c r="H2085" s="2" t="str">
        <f ca="1">TEXT(Table1_1[[#This Row],[Dt_Customer]],"yyyy-mm-dd")</f>
        <v>2014-04-05</v>
      </c>
      <c r="I2085">
        <v>96</v>
      </c>
      <c r="J2085">
        <v>19</v>
      </c>
      <c r="K2085">
        <v>1</v>
      </c>
      <c r="L2085">
        <v>20</v>
      </c>
      <c r="M2085">
        <v>16</v>
      </c>
      <c r="N2085">
        <v>14</v>
      </c>
      <c r="O2085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f>Table1_1[[#This Row],[MntWines]]+Table1_1[[#This Row],[MntFruits]]+Table1_1[[#This Row],[MntMeatProducts]]+Table1_1[[#This Row],[MntFishProducts]]+Table1_1[[#This Row],[MntSweetProducts]]+Table1_1[[#This Row],[MntGoldProds]]</f>
        <v>98</v>
      </c>
      <c r="AC2085">
        <f>Table1_1[[#This Row],[NumWebPurchases]]+Table1_1[[#This Row],[NumCatalogPurchases]]+Table1_1[[#This Row],[NumStorePurchases]]</f>
        <v>7</v>
      </c>
      <c r="AD2085">
        <f>ROUND(IF(Table1_1[[#This Row],[Total_Purchases]]=0,0,(Table1_1[[#This Row],[Total_Spend]]*(Table1_1[[#This Row],[NumWebPurchases]]/Table1_1[[#This Row],[Total_Purchases]]))),2)</f>
        <v>42</v>
      </c>
      <c r="AE2085">
        <f>ROUND(IF(Table1_1[[#This Row],[Total_Purchases]]=0,0,(Table1_1[[#This Row],[Total_Spend]]*(Table1_1[[#This Row],[NumStorePurchases]]/Table1_1[[#This Row],[Total_Purchases]]))),2)</f>
        <v>56</v>
      </c>
      <c r="AF2085">
        <f>ROUND(IF(Table1_1[[#This Row],[Total_Purchases]]=0,0,(Table1_1[[#This Row],[Total_Spend]]*(Table1_1[[#This Row],[NumCatalogPurchases]]/Table1_1[[#This Row],[Total_Purchases]]))),2)</f>
        <v>0</v>
      </c>
      <c r="AG20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85" s="6">
        <f ca="1">YEAR(TODAY())-B2085</f>
        <v>42</v>
      </c>
      <c r="AI20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85" t="s">
        <v>36</v>
      </c>
    </row>
    <row r="2086" spans="1:36" x14ac:dyDescent="0.3">
      <c r="A2086">
        <v>10505</v>
      </c>
      <c r="B2086">
        <v>1960</v>
      </c>
      <c r="C2086" t="s">
        <v>41</v>
      </c>
      <c r="D2086" t="s">
        <v>35</v>
      </c>
      <c r="E2086">
        <v>73113</v>
      </c>
      <c r="F2086">
        <v>0</v>
      </c>
      <c r="G2086">
        <v>0</v>
      </c>
      <c r="H2086" s="2" t="str">
        <f ca="1">TEXT(Table1_1[[#This Row],[Dt_Customer]],"yyyy-mm-dd")</f>
        <v>2013-12-26</v>
      </c>
      <c r="I2086">
        <v>86</v>
      </c>
      <c r="J2086">
        <v>741</v>
      </c>
      <c r="K2086">
        <v>19</v>
      </c>
      <c r="L2086">
        <v>154</v>
      </c>
      <c r="M2086">
        <v>50</v>
      </c>
      <c r="N2086">
        <v>9</v>
      </c>
      <c r="O2086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f>Table1_1[[#This Row],[MntWines]]+Table1_1[[#This Row],[MntFruits]]+Table1_1[[#This Row],[MntMeatProducts]]+Table1_1[[#This Row],[MntFishProducts]]+Table1_1[[#This Row],[MntSweetProducts]]+Table1_1[[#This Row],[MntGoldProds]]</f>
        <v>1001</v>
      </c>
      <c r="AC2086">
        <f>Table1_1[[#This Row],[NumWebPurchases]]+Table1_1[[#This Row],[NumCatalogPurchases]]+Table1_1[[#This Row],[NumStorePurchases]]</f>
        <v>14</v>
      </c>
      <c r="AD2086">
        <f>ROUND(IF(Table1_1[[#This Row],[Total_Purchases]]=0,0,(Table1_1[[#This Row],[Total_Spend]]*(Table1_1[[#This Row],[NumWebPurchases]]/Table1_1[[#This Row],[Total_Purchases]]))),2)</f>
        <v>214.5</v>
      </c>
      <c r="AE2086">
        <f>ROUND(IF(Table1_1[[#This Row],[Total_Purchases]]=0,0,(Table1_1[[#This Row],[Total_Spend]]*(Table1_1[[#This Row],[NumStorePurchases]]/Table1_1[[#This Row],[Total_Purchases]]))),2)</f>
        <v>500.5</v>
      </c>
      <c r="AF2086">
        <f>ROUND(IF(Table1_1[[#This Row],[Total_Purchases]]=0,0,(Table1_1[[#This Row],[Total_Spend]]*(Table1_1[[#This Row],[NumCatalogPurchases]]/Table1_1[[#This Row],[Total_Purchases]]))),2)</f>
        <v>286</v>
      </c>
      <c r="AG208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6" s="6">
        <f ca="1">YEAR(TODAY())-B2086</f>
        <v>66</v>
      </c>
      <c r="AI20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86" t="s">
        <v>43</v>
      </c>
    </row>
    <row r="2087" spans="1:36" x14ac:dyDescent="0.3">
      <c r="A2087">
        <v>10507</v>
      </c>
      <c r="B2087">
        <v>1977</v>
      </c>
      <c r="C2087" t="s">
        <v>38</v>
      </c>
      <c r="D2087" t="s">
        <v>29</v>
      </c>
      <c r="E2087">
        <v>59601</v>
      </c>
      <c r="F2087">
        <v>0</v>
      </c>
      <c r="G2087">
        <v>1</v>
      </c>
      <c r="H2087" s="2" t="str">
        <f ca="1">TEXT(Table1_1[[#This Row],[Dt_Customer]],"yyyy-mm-dd")</f>
        <v>2013-07-25</v>
      </c>
      <c r="I2087">
        <v>14</v>
      </c>
      <c r="J2087">
        <v>691</v>
      </c>
      <c r="K2087">
        <v>7</v>
      </c>
      <c r="L2087">
        <v>69</v>
      </c>
      <c r="M2087">
        <v>0</v>
      </c>
      <c r="N2087">
        <v>7</v>
      </c>
      <c r="O2087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f>Table1_1[[#This Row],[MntWines]]+Table1_1[[#This Row],[MntFruits]]+Table1_1[[#This Row],[MntMeatProducts]]+Table1_1[[#This Row],[MntFishProducts]]+Table1_1[[#This Row],[MntSweetProducts]]+Table1_1[[#This Row],[MntGoldProds]]</f>
        <v>797</v>
      </c>
      <c r="AC2087">
        <f>Table1_1[[#This Row],[NumWebPurchases]]+Table1_1[[#This Row],[NumCatalogPurchases]]+Table1_1[[#This Row],[NumStorePurchases]]</f>
        <v>11</v>
      </c>
      <c r="AD2087">
        <f>ROUND(IF(Table1_1[[#This Row],[Total_Purchases]]=0,0,(Table1_1[[#This Row],[Total_Spend]]*(Table1_1[[#This Row],[NumWebPurchases]]/Table1_1[[#This Row],[Total_Purchases]]))),2)</f>
        <v>144.91</v>
      </c>
      <c r="AE2087">
        <f>ROUND(IF(Table1_1[[#This Row],[Total_Purchases]]=0,0,(Table1_1[[#This Row],[Total_Spend]]*(Table1_1[[#This Row],[NumStorePurchases]]/Table1_1[[#This Row],[Total_Purchases]]))),2)</f>
        <v>507.18</v>
      </c>
      <c r="AF2087">
        <f>ROUND(IF(Table1_1[[#This Row],[Total_Purchases]]=0,0,(Table1_1[[#This Row],[Total_Spend]]*(Table1_1[[#This Row],[NumCatalogPurchases]]/Table1_1[[#This Row],[Total_Purchases]]))),2)</f>
        <v>144.91</v>
      </c>
      <c r="AG20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7" s="6">
        <f ca="1">YEAR(TODAY())-B2087</f>
        <v>49</v>
      </c>
      <c r="AI20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87" t="s">
        <v>34</v>
      </c>
    </row>
    <row r="2088" spans="1:36" x14ac:dyDescent="0.3">
      <c r="A2088">
        <v>10509</v>
      </c>
      <c r="B2088">
        <v>1955</v>
      </c>
      <c r="C2088" t="s">
        <v>41</v>
      </c>
      <c r="D2088" t="s">
        <v>31</v>
      </c>
      <c r="E2088">
        <v>36927</v>
      </c>
      <c r="F2088">
        <v>1</v>
      </c>
      <c r="G2088">
        <v>1</v>
      </c>
      <c r="H2088" s="2" t="str">
        <f ca="1">TEXT(Table1_1[[#This Row],[Dt_Customer]],"yyyy-mm-dd")</f>
        <v>2014-06-02</v>
      </c>
      <c r="I2088">
        <v>46</v>
      </c>
      <c r="J2088">
        <v>51</v>
      </c>
      <c r="K2088">
        <v>0</v>
      </c>
      <c r="L2088">
        <v>16</v>
      </c>
      <c r="M2088">
        <v>0</v>
      </c>
      <c r="N2088">
        <v>0</v>
      </c>
      <c r="O2088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f>Table1_1[[#This Row],[MntWines]]+Table1_1[[#This Row],[MntFruits]]+Table1_1[[#This Row],[MntMeatProducts]]+Table1_1[[#This Row],[MntFishProducts]]+Table1_1[[#This Row],[MntSweetProducts]]+Table1_1[[#This Row],[MntGoldProds]]</f>
        <v>71</v>
      </c>
      <c r="AC2088">
        <f>Table1_1[[#This Row],[NumWebPurchases]]+Table1_1[[#This Row],[NumCatalogPurchases]]+Table1_1[[#This Row],[NumStorePurchases]]</f>
        <v>6</v>
      </c>
      <c r="AD2088">
        <f>ROUND(IF(Table1_1[[#This Row],[Total_Purchases]]=0,0,(Table1_1[[#This Row],[Total_Spend]]*(Table1_1[[#This Row],[NumWebPurchases]]/Table1_1[[#This Row],[Total_Purchases]]))),2)</f>
        <v>35.5</v>
      </c>
      <c r="AE2088">
        <f>ROUND(IF(Table1_1[[#This Row],[Total_Purchases]]=0,0,(Table1_1[[#This Row],[Total_Spend]]*(Table1_1[[#This Row],[NumStorePurchases]]/Table1_1[[#This Row],[Total_Purchases]]))),2)</f>
        <v>35.5</v>
      </c>
      <c r="AF2088">
        <f>ROUND(IF(Table1_1[[#This Row],[Total_Purchases]]=0,0,(Table1_1[[#This Row],[Total_Spend]]*(Table1_1[[#This Row],[NumCatalogPurchases]]/Table1_1[[#This Row],[Total_Purchases]]))),2)</f>
        <v>0</v>
      </c>
      <c r="AG20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88" s="6">
        <f ca="1">YEAR(TODAY())-B2088</f>
        <v>71</v>
      </c>
      <c r="AI20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088" t="s">
        <v>34</v>
      </c>
    </row>
    <row r="2089" spans="1:36" x14ac:dyDescent="0.3">
      <c r="A2089">
        <v>10513</v>
      </c>
      <c r="B2089">
        <v>1992</v>
      </c>
      <c r="C2089" t="s">
        <v>28</v>
      </c>
      <c r="D2089" t="s">
        <v>35</v>
      </c>
      <c r="E2089">
        <v>63207</v>
      </c>
      <c r="F2089">
        <v>0</v>
      </c>
      <c r="G2089">
        <v>0</v>
      </c>
      <c r="H2089" s="2" t="str">
        <f ca="1">TEXT(Table1_1[[#This Row],[Dt_Customer]],"yyyy-mm-dd")</f>
        <v>2013-01-20</v>
      </c>
      <c r="I2089">
        <v>68</v>
      </c>
      <c r="J2089">
        <v>438</v>
      </c>
      <c r="K2089">
        <v>169</v>
      </c>
      <c r="L2089">
        <v>565</v>
      </c>
      <c r="M2089">
        <v>91</v>
      </c>
      <c r="N2089">
        <v>169</v>
      </c>
      <c r="O2089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f>Table1_1[[#This Row],[MntWines]]+Table1_1[[#This Row],[MntFruits]]+Table1_1[[#This Row],[MntMeatProducts]]+Table1_1[[#This Row],[MntFishProducts]]+Table1_1[[#This Row],[MntSweetProducts]]+Table1_1[[#This Row],[MntGoldProds]]</f>
        <v>1502</v>
      </c>
      <c r="AC2089">
        <f>Table1_1[[#This Row],[NumWebPurchases]]+Table1_1[[#This Row],[NumCatalogPurchases]]+Table1_1[[#This Row],[NumStorePurchases]]</f>
        <v>11</v>
      </c>
      <c r="AD2089">
        <f>ROUND(IF(Table1_1[[#This Row],[Total_Purchases]]=0,0,(Table1_1[[#This Row],[Total_Spend]]*(Table1_1[[#This Row],[NumWebPurchases]]/Table1_1[[#This Row],[Total_Purchases]]))),2)</f>
        <v>273.08999999999997</v>
      </c>
      <c r="AE2089">
        <f>ROUND(IF(Table1_1[[#This Row],[Total_Purchases]]=0,0,(Table1_1[[#This Row],[Total_Spend]]*(Table1_1[[#This Row],[NumStorePurchases]]/Table1_1[[#This Row],[Total_Purchases]]))),2)</f>
        <v>819.27</v>
      </c>
      <c r="AF2089">
        <f>ROUND(IF(Table1_1[[#This Row],[Total_Purchases]]=0,0,(Table1_1[[#This Row],[Total_Spend]]*(Table1_1[[#This Row],[NumCatalogPurchases]]/Table1_1[[#This Row],[Total_Purchases]]))),2)</f>
        <v>409.64</v>
      </c>
      <c r="AG208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89" s="6">
        <f ca="1">YEAR(TODAY())-B2089</f>
        <v>34</v>
      </c>
      <c r="AI20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089" t="s">
        <v>30</v>
      </c>
    </row>
    <row r="2090" spans="1:36" x14ac:dyDescent="0.3">
      <c r="A2090">
        <v>10521</v>
      </c>
      <c r="B2090">
        <v>1977</v>
      </c>
      <c r="C2090" t="s">
        <v>28</v>
      </c>
      <c r="D2090" t="s">
        <v>33</v>
      </c>
      <c r="E2090">
        <v>54809</v>
      </c>
      <c r="F2090">
        <v>1</v>
      </c>
      <c r="G2090">
        <v>1</v>
      </c>
      <c r="H2090" s="2" t="str">
        <f ca="1">TEXT(Table1_1[[#This Row],[Dt_Customer]],"yyyy-mm-dd")</f>
        <v>2013-09-11</v>
      </c>
      <c r="I2090">
        <v>0</v>
      </c>
      <c r="J2090">
        <v>63</v>
      </c>
      <c r="K2090">
        <v>6</v>
      </c>
      <c r="L2090">
        <v>57</v>
      </c>
      <c r="M2090">
        <v>13</v>
      </c>
      <c r="N2090">
        <v>13</v>
      </c>
      <c r="O2090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f>Table1_1[[#This Row],[MntWines]]+Table1_1[[#This Row],[MntFruits]]+Table1_1[[#This Row],[MntMeatProducts]]+Table1_1[[#This Row],[MntFishProducts]]+Table1_1[[#This Row],[MntSweetProducts]]+Table1_1[[#This Row],[MntGoldProds]]</f>
        <v>174</v>
      </c>
      <c r="AC2090">
        <f>Table1_1[[#This Row],[NumWebPurchases]]+Table1_1[[#This Row],[NumCatalogPurchases]]+Table1_1[[#This Row],[NumStorePurchases]]</f>
        <v>8</v>
      </c>
      <c r="AD2090">
        <f>ROUND(IF(Table1_1[[#This Row],[Total_Purchases]]=0,0,(Table1_1[[#This Row],[Total_Spend]]*(Table1_1[[#This Row],[NumWebPurchases]]/Table1_1[[#This Row],[Total_Purchases]]))),2)</f>
        <v>43.5</v>
      </c>
      <c r="AE2090">
        <f>ROUND(IF(Table1_1[[#This Row],[Total_Purchases]]=0,0,(Table1_1[[#This Row],[Total_Spend]]*(Table1_1[[#This Row],[NumStorePurchases]]/Table1_1[[#This Row],[Total_Purchases]]))),2)</f>
        <v>108.75</v>
      </c>
      <c r="AF2090">
        <f>ROUND(IF(Table1_1[[#This Row],[Total_Purchases]]=0,0,(Table1_1[[#This Row],[Total_Spend]]*(Table1_1[[#This Row],[NumCatalogPurchases]]/Table1_1[[#This Row],[Total_Purchases]]))),2)</f>
        <v>21.75</v>
      </c>
      <c r="AG20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90" s="6">
        <f ca="1">YEAR(TODAY())-B2090</f>
        <v>49</v>
      </c>
      <c r="AI20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90" t="s">
        <v>30</v>
      </c>
    </row>
    <row r="2091" spans="1:36" x14ac:dyDescent="0.3">
      <c r="A2091">
        <v>10524</v>
      </c>
      <c r="B2091">
        <v>1963</v>
      </c>
      <c r="C2091" t="s">
        <v>41</v>
      </c>
      <c r="D2091" t="s">
        <v>29</v>
      </c>
      <c r="E2091">
        <v>49476</v>
      </c>
      <c r="F2091">
        <v>0</v>
      </c>
      <c r="G2091">
        <v>1</v>
      </c>
      <c r="H2091" s="2" t="str">
        <f ca="1">TEXT(Table1_1[[#This Row],[Dt_Customer]],"yyyy-mm-dd")</f>
        <v>2013-06-20</v>
      </c>
      <c r="I2091">
        <v>29</v>
      </c>
      <c r="J2091">
        <v>386</v>
      </c>
      <c r="K2091">
        <v>23</v>
      </c>
      <c r="L2091">
        <v>95</v>
      </c>
      <c r="M2091">
        <v>54</v>
      </c>
      <c r="N2091">
        <v>41</v>
      </c>
      <c r="O2091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f>Table1_1[[#This Row],[MntWines]]+Table1_1[[#This Row],[MntFruits]]+Table1_1[[#This Row],[MntMeatProducts]]+Table1_1[[#This Row],[MntFishProducts]]+Table1_1[[#This Row],[MntSweetProducts]]+Table1_1[[#This Row],[MntGoldProds]]</f>
        <v>795</v>
      </c>
      <c r="AC2091">
        <f>Table1_1[[#This Row],[NumWebPurchases]]+Table1_1[[#This Row],[NumCatalogPurchases]]+Table1_1[[#This Row],[NumStorePurchases]]</f>
        <v>18</v>
      </c>
      <c r="AD2091">
        <f>ROUND(IF(Table1_1[[#This Row],[Total_Purchases]]=0,0,(Table1_1[[#This Row],[Total_Spend]]*(Table1_1[[#This Row],[NumWebPurchases]]/Table1_1[[#This Row],[Total_Purchases]]))),2)</f>
        <v>88.33</v>
      </c>
      <c r="AE2091">
        <f>ROUND(IF(Table1_1[[#This Row],[Total_Purchases]]=0,0,(Table1_1[[#This Row],[Total_Spend]]*(Table1_1[[#This Row],[NumStorePurchases]]/Table1_1[[#This Row],[Total_Purchases]]))),2)</f>
        <v>220.83</v>
      </c>
      <c r="AF2091">
        <f>ROUND(IF(Table1_1[[#This Row],[Total_Purchases]]=0,0,(Table1_1[[#This Row],[Total_Spend]]*(Table1_1[[#This Row],[NumCatalogPurchases]]/Table1_1[[#This Row],[Total_Purchases]]))),2)</f>
        <v>485.83</v>
      </c>
      <c r="AG209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91" s="6">
        <f ca="1">YEAR(TODAY())-B2091</f>
        <v>63</v>
      </c>
      <c r="AI20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91" t="s">
        <v>32</v>
      </c>
    </row>
    <row r="2092" spans="1:36" x14ac:dyDescent="0.3">
      <c r="A2092">
        <v>10525</v>
      </c>
      <c r="B2092">
        <v>1986</v>
      </c>
      <c r="C2092" t="s">
        <v>28</v>
      </c>
      <c r="D2092" t="s">
        <v>31</v>
      </c>
      <c r="E2092">
        <v>26576</v>
      </c>
      <c r="F2092">
        <v>1</v>
      </c>
      <c r="G2092">
        <v>0</v>
      </c>
      <c r="H2092" s="2" t="str">
        <f ca="1">TEXT(Table1_1[[#This Row],[Dt_Customer]],"yyyy-mm-dd")</f>
        <v>2012-10-13</v>
      </c>
      <c r="I2092">
        <v>40</v>
      </c>
      <c r="J2092">
        <v>10</v>
      </c>
      <c r="K2092">
        <v>0</v>
      </c>
      <c r="L2092">
        <v>8</v>
      </c>
      <c r="M2092">
        <v>0</v>
      </c>
      <c r="N2092">
        <v>0</v>
      </c>
      <c r="O209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f>Table1_1[[#This Row],[MntWines]]+Table1_1[[#This Row],[MntFruits]]+Table1_1[[#This Row],[MntMeatProducts]]+Table1_1[[#This Row],[MntFishProducts]]+Table1_1[[#This Row],[MntSweetProducts]]+Table1_1[[#This Row],[MntGoldProds]]</f>
        <v>27</v>
      </c>
      <c r="AC2092">
        <f>Table1_1[[#This Row],[NumWebPurchases]]+Table1_1[[#This Row],[NumCatalogPurchases]]+Table1_1[[#This Row],[NumStorePurchases]]</f>
        <v>3</v>
      </c>
      <c r="AD2092">
        <f>ROUND(IF(Table1_1[[#This Row],[Total_Purchases]]=0,0,(Table1_1[[#This Row],[Total_Spend]]*(Table1_1[[#This Row],[NumWebPurchases]]/Table1_1[[#This Row],[Total_Purchases]]))),2)</f>
        <v>9</v>
      </c>
      <c r="AE2092">
        <f>ROUND(IF(Table1_1[[#This Row],[Total_Purchases]]=0,0,(Table1_1[[#This Row],[Total_Spend]]*(Table1_1[[#This Row],[NumStorePurchases]]/Table1_1[[#This Row],[Total_Purchases]]))),2)</f>
        <v>18</v>
      </c>
      <c r="AF2092">
        <f>ROUND(IF(Table1_1[[#This Row],[Total_Purchases]]=0,0,(Table1_1[[#This Row],[Total_Spend]]*(Table1_1[[#This Row],[NumCatalogPurchases]]/Table1_1[[#This Row],[Total_Purchases]]))),2)</f>
        <v>0</v>
      </c>
      <c r="AG209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92" s="6">
        <f ca="1">YEAR(TODAY())-B2092</f>
        <v>40</v>
      </c>
      <c r="AI20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92" t="s">
        <v>30</v>
      </c>
    </row>
    <row r="2093" spans="1:36" x14ac:dyDescent="0.3">
      <c r="A2093">
        <v>10530</v>
      </c>
      <c r="B2093">
        <v>1959</v>
      </c>
      <c r="C2093" t="s">
        <v>37</v>
      </c>
      <c r="D2093" t="s">
        <v>42</v>
      </c>
      <c r="E2093">
        <v>67786</v>
      </c>
      <c r="F2093">
        <v>0</v>
      </c>
      <c r="G2093">
        <v>0</v>
      </c>
      <c r="H2093" s="2" t="str">
        <f ca="1">TEXT(Table1_1[[#This Row],[Dt_Customer]],"yyyy-mm-dd")</f>
        <v>2013-12-07</v>
      </c>
      <c r="I2093">
        <v>0</v>
      </c>
      <c r="J2093">
        <v>431</v>
      </c>
      <c r="K2093">
        <v>82</v>
      </c>
      <c r="L2093">
        <v>441</v>
      </c>
      <c r="M2093">
        <v>80</v>
      </c>
      <c r="N2093">
        <v>20</v>
      </c>
      <c r="O2093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f>Table1_1[[#This Row],[MntWines]]+Table1_1[[#This Row],[MntFruits]]+Table1_1[[#This Row],[MntMeatProducts]]+Table1_1[[#This Row],[MntFishProducts]]+Table1_1[[#This Row],[MntSweetProducts]]+Table1_1[[#This Row],[MntGoldProds]]</f>
        <v>1156</v>
      </c>
      <c r="AC2093">
        <f>Table1_1[[#This Row],[NumWebPurchases]]+Table1_1[[#This Row],[NumCatalogPurchases]]+Table1_1[[#This Row],[NumStorePurchases]]</f>
        <v>15</v>
      </c>
      <c r="AD2093">
        <f>ROUND(IF(Table1_1[[#This Row],[Total_Purchases]]=0,0,(Table1_1[[#This Row],[Total_Spend]]*(Table1_1[[#This Row],[NumWebPurchases]]/Table1_1[[#This Row],[Total_Purchases]]))),2)</f>
        <v>231.2</v>
      </c>
      <c r="AE2093">
        <f>ROUND(IF(Table1_1[[#This Row],[Total_Purchases]]=0,0,(Table1_1[[#This Row],[Total_Spend]]*(Table1_1[[#This Row],[NumStorePurchases]]/Table1_1[[#This Row],[Total_Purchases]]))),2)</f>
        <v>462.4</v>
      </c>
      <c r="AF2093">
        <f>ROUND(IF(Table1_1[[#This Row],[Total_Purchases]]=0,0,(Table1_1[[#This Row],[Total_Spend]]*(Table1_1[[#This Row],[NumCatalogPurchases]]/Table1_1[[#This Row],[Total_Purchases]]))),2)</f>
        <v>462.4</v>
      </c>
      <c r="AG20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93" s="6">
        <f ca="1">YEAR(TODAY())-B2093</f>
        <v>67</v>
      </c>
      <c r="AI20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93" t="s">
        <v>40</v>
      </c>
    </row>
    <row r="2094" spans="1:36" x14ac:dyDescent="0.3">
      <c r="A2094">
        <v>10536</v>
      </c>
      <c r="B2094">
        <v>1971</v>
      </c>
      <c r="C2094" t="s">
        <v>37</v>
      </c>
      <c r="D2094" t="s">
        <v>35</v>
      </c>
      <c r="E2094">
        <v>32892</v>
      </c>
      <c r="F2094">
        <v>1</v>
      </c>
      <c r="G2094">
        <v>0</v>
      </c>
      <c r="H2094" s="2" t="str">
        <f ca="1">TEXT(Table1_1[[#This Row],[Dt_Customer]],"yyyy-mm-dd")</f>
        <v>2014-05-25</v>
      </c>
      <c r="I2094">
        <v>78</v>
      </c>
      <c r="J2094">
        <v>26</v>
      </c>
      <c r="K2094">
        <v>0</v>
      </c>
      <c r="L2094">
        <v>15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2094">
        <f>Table1_1[[#This Row],[NumWebPurchases]]+Table1_1[[#This Row],[NumCatalogPurchases]]+Table1_1[[#This Row],[NumStorePurchases]]</f>
        <v>6</v>
      </c>
      <c r="AD2094">
        <f>ROUND(IF(Table1_1[[#This Row],[Total_Purchases]]=0,0,(Table1_1[[#This Row],[Total_Spend]]*(Table1_1[[#This Row],[NumWebPurchases]]/Table1_1[[#This Row],[Total_Purchases]]))),2)</f>
        <v>23</v>
      </c>
      <c r="AE2094">
        <f>ROUND(IF(Table1_1[[#This Row],[Total_Purchases]]=0,0,(Table1_1[[#This Row],[Total_Spend]]*(Table1_1[[#This Row],[NumStorePurchases]]/Table1_1[[#This Row],[Total_Purchases]]))),2)</f>
        <v>23</v>
      </c>
      <c r="AF2094">
        <f>ROUND(IF(Table1_1[[#This Row],[Total_Purchases]]=0,0,(Table1_1[[#This Row],[Total_Spend]]*(Table1_1[[#This Row],[NumCatalogPurchases]]/Table1_1[[#This Row],[Total_Purchases]]))),2)</f>
        <v>0</v>
      </c>
      <c r="AG20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94" s="6">
        <f ca="1">YEAR(TODAY())-B2094</f>
        <v>55</v>
      </c>
      <c r="AI20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94" t="s">
        <v>30</v>
      </c>
    </row>
    <row r="2095" spans="1:36" x14ac:dyDescent="0.3">
      <c r="A2095">
        <v>10542</v>
      </c>
      <c r="B2095">
        <v>1968</v>
      </c>
      <c r="C2095" t="s">
        <v>37</v>
      </c>
      <c r="D2095" t="s">
        <v>33</v>
      </c>
      <c r="E2095">
        <v>36778</v>
      </c>
      <c r="F2095">
        <v>1</v>
      </c>
      <c r="G2095">
        <v>1</v>
      </c>
      <c r="H2095" s="2" t="str">
        <f ca="1">TEXT(Table1_1[[#This Row],[Dt_Customer]],"yyyy-mm-dd")</f>
        <v>2012-08-05</v>
      </c>
      <c r="I2095">
        <v>63</v>
      </c>
      <c r="J2095">
        <v>29</v>
      </c>
      <c r="K2095">
        <v>4</v>
      </c>
      <c r="L2095">
        <v>34</v>
      </c>
      <c r="M2095">
        <v>2</v>
      </c>
      <c r="N2095">
        <v>4</v>
      </c>
      <c r="O2095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f>Table1_1[[#This Row],[MntWines]]+Table1_1[[#This Row],[MntFruits]]+Table1_1[[#This Row],[MntMeatProducts]]+Table1_1[[#This Row],[MntFishProducts]]+Table1_1[[#This Row],[MntSweetProducts]]+Table1_1[[#This Row],[MntGoldProds]]</f>
        <v>77</v>
      </c>
      <c r="AC2095">
        <f>Table1_1[[#This Row],[NumWebPurchases]]+Table1_1[[#This Row],[NumCatalogPurchases]]+Table1_1[[#This Row],[NumStorePurchases]]</f>
        <v>6</v>
      </c>
      <c r="AD2095">
        <f>ROUND(IF(Table1_1[[#This Row],[Total_Purchases]]=0,0,(Table1_1[[#This Row],[Total_Spend]]*(Table1_1[[#This Row],[NumWebPurchases]]/Table1_1[[#This Row],[Total_Purchases]]))),2)</f>
        <v>38.5</v>
      </c>
      <c r="AE2095">
        <f>ROUND(IF(Table1_1[[#This Row],[Total_Purchases]]=0,0,(Table1_1[[#This Row],[Total_Spend]]*(Table1_1[[#This Row],[NumStorePurchases]]/Table1_1[[#This Row],[Total_Purchases]]))),2)</f>
        <v>38.5</v>
      </c>
      <c r="AF2095">
        <f>ROUND(IF(Table1_1[[#This Row],[Total_Purchases]]=0,0,(Table1_1[[#This Row],[Total_Spend]]*(Table1_1[[#This Row],[NumCatalogPurchases]]/Table1_1[[#This Row],[Total_Purchases]]))),2)</f>
        <v>0</v>
      </c>
      <c r="AG209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95" s="6">
        <f ca="1">YEAR(TODAY())-B2095</f>
        <v>58</v>
      </c>
      <c r="AI20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95" t="s">
        <v>30</v>
      </c>
    </row>
    <row r="2096" spans="1:36" x14ac:dyDescent="0.3">
      <c r="A2096">
        <v>10548</v>
      </c>
      <c r="B2096">
        <v>1995</v>
      </c>
      <c r="C2096" t="s">
        <v>28</v>
      </c>
      <c r="D2096" t="s">
        <v>31</v>
      </c>
      <c r="E2096">
        <v>71163</v>
      </c>
      <c r="F2096">
        <v>0</v>
      </c>
      <c r="G2096">
        <v>0</v>
      </c>
      <c r="H2096" s="2" t="str">
        <f ca="1">TEXT(Table1_1[[#This Row],[Dt_Customer]],"yyyy-mm-dd")</f>
        <v>2014-03-09</v>
      </c>
      <c r="I2096">
        <v>30</v>
      </c>
      <c r="J2096">
        <v>283</v>
      </c>
      <c r="K2096">
        <v>17</v>
      </c>
      <c r="L2096">
        <v>372</v>
      </c>
      <c r="M2096">
        <v>138</v>
      </c>
      <c r="N2096">
        <v>106</v>
      </c>
      <c r="O2096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f>Table1_1[[#This Row],[MntWines]]+Table1_1[[#This Row],[MntFruits]]+Table1_1[[#This Row],[MntMeatProducts]]+Table1_1[[#This Row],[MntFishProducts]]+Table1_1[[#This Row],[MntSweetProducts]]+Table1_1[[#This Row],[MntGoldProds]]</f>
        <v>960</v>
      </c>
      <c r="AC2096">
        <f>Table1_1[[#This Row],[NumWebPurchases]]+Table1_1[[#This Row],[NumCatalogPurchases]]+Table1_1[[#This Row],[NumStorePurchases]]</f>
        <v>23</v>
      </c>
      <c r="AD2096">
        <f>ROUND(IF(Table1_1[[#This Row],[Total_Purchases]]=0,0,(Table1_1[[#This Row],[Total_Spend]]*(Table1_1[[#This Row],[NumWebPurchases]]/Table1_1[[#This Row],[Total_Purchases]]))),2)</f>
        <v>125.22</v>
      </c>
      <c r="AE2096">
        <f>ROUND(IF(Table1_1[[#This Row],[Total_Purchases]]=0,0,(Table1_1[[#This Row],[Total_Spend]]*(Table1_1[[#This Row],[NumStorePurchases]]/Table1_1[[#This Row],[Total_Purchases]]))),2)</f>
        <v>500.87</v>
      </c>
      <c r="AF2096">
        <f>ROUND(IF(Table1_1[[#This Row],[Total_Purchases]]=0,0,(Table1_1[[#This Row],[Total_Spend]]*(Table1_1[[#This Row],[NumCatalogPurchases]]/Table1_1[[#This Row],[Total_Purchases]]))),2)</f>
        <v>333.91</v>
      </c>
      <c r="AG20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96" s="6">
        <f ca="1">YEAR(TODAY())-B2096</f>
        <v>31</v>
      </c>
      <c r="AI20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096" t="s">
        <v>39</v>
      </c>
    </row>
    <row r="2097" spans="1:36" x14ac:dyDescent="0.3">
      <c r="A2097">
        <v>10552</v>
      </c>
      <c r="B2097">
        <v>1979</v>
      </c>
      <c r="C2097" t="s">
        <v>38</v>
      </c>
      <c r="D2097" t="s">
        <v>33</v>
      </c>
      <c r="E2097">
        <v>54210</v>
      </c>
      <c r="F2097">
        <v>0</v>
      </c>
      <c r="G2097">
        <v>1</v>
      </c>
      <c r="H2097" s="2" t="str">
        <f ca="1">TEXT(Table1_1[[#This Row],[Dt_Customer]],"yyyy-mm-dd")</f>
        <v>2013-05-20</v>
      </c>
      <c r="I2097">
        <v>18</v>
      </c>
      <c r="J2097">
        <v>70</v>
      </c>
      <c r="K2097">
        <v>54</v>
      </c>
      <c r="L2097">
        <v>109</v>
      </c>
      <c r="M2097">
        <v>80</v>
      </c>
      <c r="N2097">
        <v>9</v>
      </c>
      <c r="O2097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f>Table1_1[[#This Row],[MntWines]]+Table1_1[[#This Row],[MntFruits]]+Table1_1[[#This Row],[MntMeatProducts]]+Table1_1[[#This Row],[MntFishProducts]]+Table1_1[[#This Row],[MntSweetProducts]]+Table1_1[[#This Row],[MntGoldProds]]</f>
        <v>367</v>
      </c>
      <c r="AC2097">
        <f>Table1_1[[#This Row],[NumWebPurchases]]+Table1_1[[#This Row],[NumCatalogPurchases]]+Table1_1[[#This Row],[NumStorePurchases]]</f>
        <v>12</v>
      </c>
      <c r="AD2097">
        <f>ROUND(IF(Table1_1[[#This Row],[Total_Purchases]]=0,0,(Table1_1[[#This Row],[Total_Spend]]*(Table1_1[[#This Row],[NumWebPurchases]]/Table1_1[[#This Row],[Total_Purchases]]))),2)</f>
        <v>122.33</v>
      </c>
      <c r="AE2097">
        <f>ROUND(IF(Table1_1[[#This Row],[Total_Purchases]]=0,0,(Table1_1[[#This Row],[Total_Spend]]*(Table1_1[[#This Row],[NumStorePurchases]]/Table1_1[[#This Row],[Total_Purchases]]))),2)</f>
        <v>214.08</v>
      </c>
      <c r="AF2097">
        <f>ROUND(IF(Table1_1[[#This Row],[Total_Purchases]]=0,0,(Table1_1[[#This Row],[Total_Spend]]*(Table1_1[[#This Row],[NumCatalogPurchases]]/Table1_1[[#This Row],[Total_Purchases]]))),2)</f>
        <v>30.58</v>
      </c>
      <c r="AG209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97" s="6">
        <f ca="1">YEAR(TODAY())-B2097</f>
        <v>47</v>
      </c>
      <c r="AI20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97" t="s">
        <v>30</v>
      </c>
    </row>
    <row r="2098" spans="1:36" x14ac:dyDescent="0.3">
      <c r="A2098">
        <v>10556</v>
      </c>
      <c r="B2098">
        <v>1959</v>
      </c>
      <c r="C2098" t="s">
        <v>28</v>
      </c>
      <c r="D2098" t="s">
        <v>33</v>
      </c>
      <c r="E2098">
        <v>54984</v>
      </c>
      <c r="F2098">
        <v>0</v>
      </c>
      <c r="G2098">
        <v>1</v>
      </c>
      <c r="H2098" s="2" t="str">
        <f ca="1">TEXT(Table1_1[[#This Row],[Dt_Customer]],"yyyy-mm-dd")</f>
        <v>2014-05-24</v>
      </c>
      <c r="I2098">
        <v>51</v>
      </c>
      <c r="J2098">
        <v>173</v>
      </c>
      <c r="K2098">
        <v>13</v>
      </c>
      <c r="L2098">
        <v>131</v>
      </c>
      <c r="M2098">
        <v>32</v>
      </c>
      <c r="N2098">
        <v>3</v>
      </c>
      <c r="O2098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f>Table1_1[[#This Row],[MntWines]]+Table1_1[[#This Row],[MntFruits]]+Table1_1[[#This Row],[MntMeatProducts]]+Table1_1[[#This Row],[MntFishProducts]]+Table1_1[[#This Row],[MntSweetProducts]]+Table1_1[[#This Row],[MntGoldProds]]</f>
        <v>358</v>
      </c>
      <c r="AC2098">
        <f>Table1_1[[#This Row],[NumWebPurchases]]+Table1_1[[#This Row],[NumCatalogPurchases]]+Table1_1[[#This Row],[NumStorePurchases]]</f>
        <v>13</v>
      </c>
      <c r="AD2098">
        <f>ROUND(IF(Table1_1[[#This Row],[Total_Purchases]]=0,0,(Table1_1[[#This Row],[Total_Spend]]*(Table1_1[[#This Row],[NumWebPurchases]]/Table1_1[[#This Row],[Total_Purchases]]))),2)</f>
        <v>165.23</v>
      </c>
      <c r="AE2098">
        <f>ROUND(IF(Table1_1[[#This Row],[Total_Purchases]]=0,0,(Table1_1[[#This Row],[Total_Spend]]*(Table1_1[[#This Row],[NumStorePurchases]]/Table1_1[[#This Row],[Total_Purchases]]))),2)</f>
        <v>165.23</v>
      </c>
      <c r="AF2098">
        <f>ROUND(IF(Table1_1[[#This Row],[Total_Purchases]]=0,0,(Table1_1[[#This Row],[Total_Spend]]*(Table1_1[[#This Row],[NumCatalogPurchases]]/Table1_1[[#This Row],[Total_Purchases]]))),2)</f>
        <v>27.54</v>
      </c>
      <c r="AG20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098" s="6">
        <f ca="1">YEAR(TODAY())-B2098</f>
        <v>67</v>
      </c>
      <c r="AI20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098" t="s">
        <v>30</v>
      </c>
    </row>
    <row r="2099" spans="1:36" x14ac:dyDescent="0.3">
      <c r="A2099">
        <v>10560</v>
      </c>
      <c r="B2099">
        <v>1980</v>
      </c>
      <c r="C2099" t="s">
        <v>37</v>
      </c>
      <c r="D2099" t="s">
        <v>31</v>
      </c>
      <c r="E2099">
        <v>36802</v>
      </c>
      <c r="F2099">
        <v>1</v>
      </c>
      <c r="G2099">
        <v>0</v>
      </c>
      <c r="H2099" s="2" t="str">
        <f ca="1">TEXT(Table1_1[[#This Row],[Dt_Customer]],"yyyy-mm-dd")</f>
        <v>2014-06-16</v>
      </c>
      <c r="I2099">
        <v>23</v>
      </c>
      <c r="J2099">
        <v>16</v>
      </c>
      <c r="K2099">
        <v>1</v>
      </c>
      <c r="L2099">
        <v>2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f>Table1_1[[#This Row],[MntWines]]+Table1_1[[#This Row],[MntFruits]]+Table1_1[[#This Row],[MntMeatProducts]]+Table1_1[[#This Row],[MntFishProducts]]+Table1_1[[#This Row],[MntSweetProducts]]+Table1_1[[#This Row],[MntGoldProds]]</f>
        <v>20</v>
      </c>
      <c r="AC2099">
        <f>Table1_1[[#This Row],[NumWebPurchases]]+Table1_1[[#This Row],[NumCatalogPurchases]]+Table1_1[[#This Row],[NumStorePurchases]]</f>
        <v>4</v>
      </c>
      <c r="AD2099">
        <f>ROUND(IF(Table1_1[[#This Row],[Total_Purchases]]=0,0,(Table1_1[[#This Row],[Total_Spend]]*(Table1_1[[#This Row],[NumWebPurchases]]/Table1_1[[#This Row],[Total_Purchases]]))),2)</f>
        <v>5</v>
      </c>
      <c r="AE2099">
        <f>ROUND(IF(Table1_1[[#This Row],[Total_Purchases]]=0,0,(Table1_1[[#This Row],[Total_Spend]]*(Table1_1[[#This Row],[NumStorePurchases]]/Table1_1[[#This Row],[Total_Purchases]]))),2)</f>
        <v>15</v>
      </c>
      <c r="AF2099">
        <f>ROUND(IF(Table1_1[[#This Row],[Total_Purchases]]=0,0,(Table1_1[[#This Row],[Total_Spend]]*(Table1_1[[#This Row],[NumCatalogPurchases]]/Table1_1[[#This Row],[Total_Purchases]]))),2)</f>
        <v>0</v>
      </c>
      <c r="AG20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099" s="6">
        <f ca="1">YEAR(TODAY())-B2099</f>
        <v>46</v>
      </c>
      <c r="AI20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099" t="s">
        <v>30</v>
      </c>
    </row>
    <row r="2100" spans="1:36" x14ac:dyDescent="0.3">
      <c r="A2100">
        <v>10562</v>
      </c>
      <c r="B2100">
        <v>1946</v>
      </c>
      <c r="C2100" t="s">
        <v>41</v>
      </c>
      <c r="D2100" t="s">
        <v>33</v>
      </c>
      <c r="E2100">
        <v>66835</v>
      </c>
      <c r="F2100">
        <v>0</v>
      </c>
      <c r="G2100">
        <v>0</v>
      </c>
      <c r="H2100" s="2" t="str">
        <f ca="1">TEXT(Table1_1[[#This Row],[Dt_Customer]],"yyyy-mm-dd")</f>
        <v>2013-09-28</v>
      </c>
      <c r="I2100">
        <v>21</v>
      </c>
      <c r="J2100">
        <v>620</v>
      </c>
      <c r="K2100">
        <v>26</v>
      </c>
      <c r="L2100">
        <v>195</v>
      </c>
      <c r="M2100">
        <v>34</v>
      </c>
      <c r="N2100">
        <v>17</v>
      </c>
      <c r="O2100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f>Table1_1[[#This Row],[MntWines]]+Table1_1[[#This Row],[MntFruits]]+Table1_1[[#This Row],[MntMeatProducts]]+Table1_1[[#This Row],[MntFishProducts]]+Table1_1[[#This Row],[MntSweetProducts]]+Table1_1[[#This Row],[MntGoldProds]]</f>
        <v>1033</v>
      </c>
      <c r="AC2100">
        <f>Table1_1[[#This Row],[NumWebPurchases]]+Table1_1[[#This Row],[NumCatalogPurchases]]+Table1_1[[#This Row],[NumStorePurchases]]</f>
        <v>23</v>
      </c>
      <c r="AD2100">
        <f>ROUND(IF(Table1_1[[#This Row],[Total_Purchases]]=0,0,(Table1_1[[#This Row],[Total_Spend]]*(Table1_1[[#This Row],[NumWebPurchases]]/Table1_1[[#This Row],[Total_Purchases]]))),2)</f>
        <v>269.48</v>
      </c>
      <c r="AE2100">
        <f>ROUND(IF(Table1_1[[#This Row],[Total_Purchases]]=0,0,(Table1_1[[#This Row],[Total_Spend]]*(Table1_1[[#This Row],[NumStorePurchases]]/Table1_1[[#This Row],[Total_Purchases]]))),2)</f>
        <v>583.87</v>
      </c>
      <c r="AF2100">
        <f>ROUND(IF(Table1_1[[#This Row],[Total_Purchases]]=0,0,(Table1_1[[#This Row],[Total_Spend]]*(Table1_1[[#This Row],[NumCatalogPurchases]]/Table1_1[[#This Row],[Total_Purchases]]))),2)</f>
        <v>179.65</v>
      </c>
      <c r="AG21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00" s="6">
        <f ca="1">YEAR(TODAY())-B2100</f>
        <v>80</v>
      </c>
      <c r="AI21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00" t="s">
        <v>40</v>
      </c>
    </row>
    <row r="2101" spans="1:36" x14ac:dyDescent="0.3">
      <c r="A2101">
        <v>10573</v>
      </c>
      <c r="B2101">
        <v>1953</v>
      </c>
      <c r="C2101" t="s">
        <v>28</v>
      </c>
      <c r="D2101" t="s">
        <v>29</v>
      </c>
      <c r="E2101">
        <v>62551</v>
      </c>
      <c r="F2101">
        <v>0</v>
      </c>
      <c r="G2101">
        <v>0</v>
      </c>
      <c r="H2101" s="2" t="str">
        <f ca="1">TEXT(Table1_1[[#This Row],[Dt_Customer]],"yyyy-mm-dd")</f>
        <v>2013-11-18</v>
      </c>
      <c r="I2101">
        <v>27</v>
      </c>
      <c r="J2101">
        <v>125</v>
      </c>
      <c r="K2101">
        <v>16</v>
      </c>
      <c r="L2101">
        <v>98</v>
      </c>
      <c r="M2101">
        <v>134</v>
      </c>
      <c r="N2101">
        <v>21</v>
      </c>
      <c r="O2101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f>Table1_1[[#This Row],[MntWines]]+Table1_1[[#This Row],[MntFruits]]+Table1_1[[#This Row],[MntMeatProducts]]+Table1_1[[#This Row],[MntFishProducts]]+Table1_1[[#This Row],[MntSweetProducts]]+Table1_1[[#This Row],[MntGoldProds]]</f>
        <v>421</v>
      </c>
      <c r="AC2101">
        <f>Table1_1[[#This Row],[NumWebPurchases]]+Table1_1[[#This Row],[NumCatalogPurchases]]+Table1_1[[#This Row],[NumStorePurchases]]</f>
        <v>17</v>
      </c>
      <c r="AD2101">
        <f>ROUND(IF(Table1_1[[#This Row],[Total_Purchases]]=0,0,(Table1_1[[#This Row],[Total_Spend]]*(Table1_1[[#This Row],[NumWebPurchases]]/Table1_1[[#This Row],[Total_Purchases]]))),2)</f>
        <v>148.59</v>
      </c>
      <c r="AE2101">
        <f>ROUND(IF(Table1_1[[#This Row],[Total_Purchases]]=0,0,(Table1_1[[#This Row],[Total_Spend]]*(Table1_1[[#This Row],[NumStorePurchases]]/Table1_1[[#This Row],[Total_Purchases]]))),2)</f>
        <v>99.06</v>
      </c>
      <c r="AF2101">
        <f>ROUND(IF(Table1_1[[#This Row],[Total_Purchases]]=0,0,(Table1_1[[#This Row],[Total_Spend]]*(Table1_1[[#This Row],[NumCatalogPurchases]]/Table1_1[[#This Row],[Total_Purchases]]))),2)</f>
        <v>173.35</v>
      </c>
      <c r="AG21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01" s="6">
        <f ca="1">YEAR(TODAY())-B2101</f>
        <v>73</v>
      </c>
      <c r="AI21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01" t="s">
        <v>40</v>
      </c>
    </row>
    <row r="2102" spans="1:36" x14ac:dyDescent="0.3">
      <c r="A2102">
        <v>10581</v>
      </c>
      <c r="B2102">
        <v>1977</v>
      </c>
      <c r="C2102" t="s">
        <v>28</v>
      </c>
      <c r="D2102" t="s">
        <v>33</v>
      </c>
      <c r="E2102">
        <v>41124</v>
      </c>
      <c r="F2102">
        <v>1</v>
      </c>
      <c r="G2102">
        <v>0</v>
      </c>
      <c r="H2102" s="2" t="str">
        <f ca="1">TEXT(Table1_1[[#This Row],[Dt_Customer]],"yyyy-mm-dd")</f>
        <v>2012-10-31</v>
      </c>
      <c r="I2102">
        <v>41</v>
      </c>
      <c r="J2102">
        <v>281</v>
      </c>
      <c r="K2102">
        <v>7</v>
      </c>
      <c r="L2102">
        <v>84</v>
      </c>
      <c r="M2102">
        <v>15</v>
      </c>
      <c r="N2102">
        <v>0</v>
      </c>
      <c r="O210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f>Table1_1[[#This Row],[MntWines]]+Table1_1[[#This Row],[MntFruits]]+Table1_1[[#This Row],[MntMeatProducts]]+Table1_1[[#This Row],[MntFishProducts]]+Table1_1[[#This Row],[MntSweetProducts]]+Table1_1[[#This Row],[MntGoldProds]]</f>
        <v>506</v>
      </c>
      <c r="AC2102">
        <f>Table1_1[[#This Row],[NumWebPurchases]]+Table1_1[[#This Row],[NumCatalogPurchases]]+Table1_1[[#This Row],[NumStorePurchases]]</f>
        <v>14</v>
      </c>
      <c r="AD2102">
        <f>ROUND(IF(Table1_1[[#This Row],[Total_Purchases]]=0,0,(Table1_1[[#This Row],[Total_Spend]]*(Table1_1[[#This Row],[NumWebPurchases]]/Table1_1[[#This Row],[Total_Purchases]]))),2)</f>
        <v>253</v>
      </c>
      <c r="AE2102">
        <f>ROUND(IF(Table1_1[[#This Row],[Total_Purchases]]=0,0,(Table1_1[[#This Row],[Total_Spend]]*(Table1_1[[#This Row],[NumStorePurchases]]/Table1_1[[#This Row],[Total_Purchases]]))),2)</f>
        <v>144.57</v>
      </c>
      <c r="AF2102">
        <f>ROUND(IF(Table1_1[[#This Row],[Total_Purchases]]=0,0,(Table1_1[[#This Row],[Total_Spend]]*(Table1_1[[#This Row],[NumCatalogPurchases]]/Table1_1[[#This Row],[Total_Purchases]]))),2)</f>
        <v>108.43</v>
      </c>
      <c r="AG210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02" s="6">
        <f ca="1">YEAR(TODAY())-B2102</f>
        <v>49</v>
      </c>
      <c r="AI21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02" t="s">
        <v>30</v>
      </c>
    </row>
    <row r="2103" spans="1:36" x14ac:dyDescent="0.3">
      <c r="A2103">
        <v>10582</v>
      </c>
      <c r="B2103">
        <v>1979</v>
      </c>
      <c r="C2103" t="s">
        <v>28</v>
      </c>
      <c r="D2103" t="s">
        <v>33</v>
      </c>
      <c r="E2103">
        <v>72063</v>
      </c>
      <c r="F2103">
        <v>0</v>
      </c>
      <c r="G2103">
        <v>1</v>
      </c>
      <c r="H2103" s="2" t="str">
        <f ca="1">TEXT(Table1_1[[#This Row],[Dt_Customer]],"yyyy-mm-dd")</f>
        <v>2013-07-03</v>
      </c>
      <c r="I2103">
        <v>3</v>
      </c>
      <c r="J2103">
        <v>180</v>
      </c>
      <c r="K2103">
        <v>32</v>
      </c>
      <c r="L2103">
        <v>348</v>
      </c>
      <c r="M2103">
        <v>76</v>
      </c>
      <c r="N2103">
        <v>32</v>
      </c>
      <c r="O2103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f>Table1_1[[#This Row],[MntWines]]+Table1_1[[#This Row],[MntFruits]]+Table1_1[[#This Row],[MntMeatProducts]]+Table1_1[[#This Row],[MntFishProducts]]+Table1_1[[#This Row],[MntSweetProducts]]+Table1_1[[#This Row],[MntGoldProds]]</f>
        <v>758</v>
      </c>
      <c r="AC2103">
        <f>Table1_1[[#This Row],[NumWebPurchases]]+Table1_1[[#This Row],[NumCatalogPurchases]]+Table1_1[[#This Row],[NumStorePurchases]]</f>
        <v>19</v>
      </c>
      <c r="AD2103">
        <f>ROUND(IF(Table1_1[[#This Row],[Total_Purchases]]=0,0,(Table1_1[[#This Row],[Total_Spend]]*(Table1_1[[#This Row],[NumWebPurchases]]/Table1_1[[#This Row],[Total_Purchases]]))),2)</f>
        <v>199.47</v>
      </c>
      <c r="AE2103">
        <f>ROUND(IF(Table1_1[[#This Row],[Total_Purchases]]=0,0,(Table1_1[[#This Row],[Total_Spend]]*(Table1_1[[#This Row],[NumStorePurchases]]/Table1_1[[#This Row],[Total_Purchases]]))),2)</f>
        <v>478.74</v>
      </c>
      <c r="AF2103">
        <f>ROUND(IF(Table1_1[[#This Row],[Total_Purchases]]=0,0,(Table1_1[[#This Row],[Total_Spend]]*(Table1_1[[#This Row],[NumCatalogPurchases]]/Table1_1[[#This Row],[Total_Purchases]]))),2)</f>
        <v>79.790000000000006</v>
      </c>
      <c r="AG21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03" s="6">
        <f ca="1">YEAR(TODAY())-B2103</f>
        <v>47</v>
      </c>
      <c r="AI21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03" t="s">
        <v>39</v>
      </c>
    </row>
    <row r="2104" spans="1:36" x14ac:dyDescent="0.3">
      <c r="A2104">
        <v>10584</v>
      </c>
      <c r="B2104">
        <v>1976</v>
      </c>
      <c r="C2104" t="s">
        <v>28</v>
      </c>
      <c r="D2104" t="s">
        <v>33</v>
      </c>
      <c r="E2104">
        <v>65665</v>
      </c>
      <c r="F2104">
        <v>0</v>
      </c>
      <c r="G2104">
        <v>1</v>
      </c>
      <c r="H2104" s="2" t="str">
        <f ca="1">TEXT(Table1_1[[#This Row],[Dt_Customer]],"yyyy-mm-dd")</f>
        <v>2013-12-02</v>
      </c>
      <c r="I2104">
        <v>77</v>
      </c>
      <c r="J2104">
        <v>225</v>
      </c>
      <c r="K2104">
        <v>162</v>
      </c>
      <c r="L2104">
        <v>387</v>
      </c>
      <c r="M2104">
        <v>106</v>
      </c>
      <c r="N2104">
        <v>36</v>
      </c>
      <c r="O2104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f>Table1_1[[#This Row],[MntWines]]+Table1_1[[#This Row],[MntFruits]]+Table1_1[[#This Row],[MntMeatProducts]]+Table1_1[[#This Row],[MntFishProducts]]+Table1_1[[#This Row],[MntSweetProducts]]+Table1_1[[#This Row],[MntGoldProds]]</f>
        <v>945</v>
      </c>
      <c r="AC2104">
        <f>Table1_1[[#This Row],[NumWebPurchases]]+Table1_1[[#This Row],[NumCatalogPurchases]]+Table1_1[[#This Row],[NumStorePurchases]]</f>
        <v>23</v>
      </c>
      <c r="AD2104">
        <f>ROUND(IF(Table1_1[[#This Row],[Total_Purchases]]=0,0,(Table1_1[[#This Row],[Total_Spend]]*(Table1_1[[#This Row],[NumWebPurchases]]/Table1_1[[#This Row],[Total_Purchases]]))),2)</f>
        <v>205.43</v>
      </c>
      <c r="AE2104">
        <f>ROUND(IF(Table1_1[[#This Row],[Total_Purchases]]=0,0,(Table1_1[[#This Row],[Total_Spend]]*(Table1_1[[#This Row],[NumStorePurchases]]/Table1_1[[#This Row],[Total_Purchases]]))),2)</f>
        <v>328.7</v>
      </c>
      <c r="AF2104">
        <f>ROUND(IF(Table1_1[[#This Row],[Total_Purchases]]=0,0,(Table1_1[[#This Row],[Total_Spend]]*(Table1_1[[#This Row],[NumCatalogPurchases]]/Table1_1[[#This Row],[Total_Purchases]]))),2)</f>
        <v>410.87</v>
      </c>
      <c r="AG21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04" s="6">
        <f ca="1">YEAR(TODAY())-B2104</f>
        <v>50</v>
      </c>
      <c r="AI21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04" t="s">
        <v>30</v>
      </c>
    </row>
    <row r="2105" spans="1:36" x14ac:dyDescent="0.3">
      <c r="A2105">
        <v>10590</v>
      </c>
      <c r="B2105">
        <v>1956</v>
      </c>
      <c r="C2105" t="s">
        <v>37</v>
      </c>
      <c r="D2105" t="s">
        <v>35</v>
      </c>
      <c r="E2105">
        <v>76542</v>
      </c>
      <c r="F2105">
        <v>0</v>
      </c>
      <c r="G2105">
        <v>0</v>
      </c>
      <c r="H2105" s="2" t="str">
        <f ca="1">TEXT(Table1_1[[#This Row],[Dt_Customer]],"yyyy-mm-dd")</f>
        <v>2013-03-30</v>
      </c>
      <c r="I2105">
        <v>91</v>
      </c>
      <c r="J2105">
        <v>794</v>
      </c>
      <c r="K2105">
        <v>73</v>
      </c>
      <c r="L2105">
        <v>573</v>
      </c>
      <c r="M2105">
        <v>0</v>
      </c>
      <c r="N2105">
        <v>29</v>
      </c>
      <c r="O2105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f>Table1_1[[#This Row],[MntWines]]+Table1_1[[#This Row],[MntFruits]]+Table1_1[[#This Row],[MntMeatProducts]]+Table1_1[[#This Row],[MntFishProducts]]+Table1_1[[#This Row],[MntSweetProducts]]+Table1_1[[#This Row],[MntGoldProds]]</f>
        <v>1483</v>
      </c>
      <c r="AC2105">
        <f>Table1_1[[#This Row],[NumWebPurchases]]+Table1_1[[#This Row],[NumCatalogPurchases]]+Table1_1[[#This Row],[NumStorePurchases]]</f>
        <v>22</v>
      </c>
      <c r="AD2105">
        <f>ROUND(IF(Table1_1[[#This Row],[Total_Purchases]]=0,0,(Table1_1[[#This Row],[Total_Spend]]*(Table1_1[[#This Row],[NumWebPurchases]]/Table1_1[[#This Row],[Total_Purchases]]))),2)</f>
        <v>269.64</v>
      </c>
      <c r="AE2105">
        <f>ROUND(IF(Table1_1[[#This Row],[Total_Purchases]]=0,0,(Table1_1[[#This Row],[Total_Spend]]*(Table1_1[[#This Row],[NumStorePurchases]]/Table1_1[[#This Row],[Total_Purchases]]))),2)</f>
        <v>674.09</v>
      </c>
      <c r="AF2105">
        <f>ROUND(IF(Table1_1[[#This Row],[Total_Purchases]]=0,0,(Table1_1[[#This Row],[Total_Spend]]*(Table1_1[[#This Row],[NumCatalogPurchases]]/Table1_1[[#This Row],[Total_Purchases]]))),2)</f>
        <v>539.27</v>
      </c>
      <c r="AG210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05" s="6">
        <f ca="1">YEAR(TODAY())-B2105</f>
        <v>70</v>
      </c>
      <c r="AI21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05" t="s">
        <v>30</v>
      </c>
    </row>
    <row r="2106" spans="1:36" x14ac:dyDescent="0.3">
      <c r="A2106">
        <v>10591</v>
      </c>
      <c r="B2106">
        <v>1969</v>
      </c>
      <c r="C2106" t="s">
        <v>28</v>
      </c>
      <c r="D2106" t="s">
        <v>42</v>
      </c>
      <c r="E2106">
        <v>43638</v>
      </c>
      <c r="F2106">
        <v>0</v>
      </c>
      <c r="G2106">
        <v>1</v>
      </c>
      <c r="H2106" s="2" t="str">
        <f ca="1">TEXT(Table1_1[[#This Row],[Dt_Customer]],"yyyy-mm-dd")</f>
        <v>2012-08-06</v>
      </c>
      <c r="I2106">
        <v>37</v>
      </c>
      <c r="J2106">
        <v>63</v>
      </c>
      <c r="K2106">
        <v>10</v>
      </c>
      <c r="L2106">
        <v>83</v>
      </c>
      <c r="M2106">
        <v>7</v>
      </c>
      <c r="N2106">
        <v>19</v>
      </c>
      <c r="O2106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f>Table1_1[[#This Row],[MntWines]]+Table1_1[[#This Row],[MntFruits]]+Table1_1[[#This Row],[MntMeatProducts]]+Table1_1[[#This Row],[MntFishProducts]]+Table1_1[[#This Row],[MntSweetProducts]]+Table1_1[[#This Row],[MntGoldProds]]</f>
        <v>201</v>
      </c>
      <c r="AC2106">
        <f>Table1_1[[#This Row],[NumWebPurchases]]+Table1_1[[#This Row],[NumCatalogPurchases]]+Table1_1[[#This Row],[NumStorePurchases]]</f>
        <v>9</v>
      </c>
      <c r="AD2106">
        <f>ROUND(IF(Table1_1[[#This Row],[Total_Purchases]]=0,0,(Table1_1[[#This Row],[Total_Spend]]*(Table1_1[[#This Row],[NumWebPurchases]]/Table1_1[[#This Row],[Total_Purchases]]))),2)</f>
        <v>89.33</v>
      </c>
      <c r="AE2106">
        <f>ROUND(IF(Table1_1[[#This Row],[Total_Purchases]]=0,0,(Table1_1[[#This Row],[Total_Spend]]*(Table1_1[[#This Row],[NumStorePurchases]]/Table1_1[[#This Row],[Total_Purchases]]))),2)</f>
        <v>89.33</v>
      </c>
      <c r="AF2106">
        <f>ROUND(IF(Table1_1[[#This Row],[Total_Purchases]]=0,0,(Table1_1[[#This Row],[Total_Spend]]*(Table1_1[[#This Row],[NumCatalogPurchases]]/Table1_1[[#This Row],[Total_Purchases]]))),2)</f>
        <v>22.33</v>
      </c>
      <c r="AG21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06" s="6">
        <f ca="1">YEAR(TODAY())-B2106</f>
        <v>57</v>
      </c>
      <c r="AI21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06" t="s">
        <v>30</v>
      </c>
    </row>
    <row r="2107" spans="1:36" x14ac:dyDescent="0.3">
      <c r="A2107">
        <v>10595</v>
      </c>
      <c r="B2107">
        <v>1990</v>
      </c>
      <c r="C2107" t="s">
        <v>28</v>
      </c>
      <c r="D2107" t="s">
        <v>33</v>
      </c>
      <c r="E2107">
        <v>30093</v>
      </c>
      <c r="F2107">
        <v>0</v>
      </c>
      <c r="G2107">
        <v>0</v>
      </c>
      <c r="H2107" s="2" t="str">
        <f ca="1">TEXT(Table1_1[[#This Row],[Dt_Customer]],"yyyy-mm-dd")</f>
        <v>2013-07-08</v>
      </c>
      <c r="I2107">
        <v>19</v>
      </c>
      <c r="J2107">
        <v>2</v>
      </c>
      <c r="K2107">
        <v>6</v>
      </c>
      <c r="L2107">
        <v>28</v>
      </c>
      <c r="M2107">
        <v>13</v>
      </c>
      <c r="N2107">
        <v>4</v>
      </c>
      <c r="O2107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2107">
        <f>Table1_1[[#This Row],[NumWebPurchases]]+Table1_1[[#This Row],[NumCatalogPurchases]]+Table1_1[[#This Row],[NumStorePurchases]]</f>
        <v>5</v>
      </c>
      <c r="AD2107">
        <f>ROUND(IF(Table1_1[[#This Row],[Total_Purchases]]=0,0,(Table1_1[[#This Row],[Total_Spend]]*(Table1_1[[#This Row],[NumWebPurchases]]/Table1_1[[#This Row],[Total_Purchases]]))),2)</f>
        <v>27.6</v>
      </c>
      <c r="AE2107">
        <f>ROUND(IF(Table1_1[[#This Row],[Total_Purchases]]=0,0,(Table1_1[[#This Row],[Total_Spend]]*(Table1_1[[#This Row],[NumStorePurchases]]/Table1_1[[#This Row],[Total_Purchases]]))),2)</f>
        <v>41.4</v>
      </c>
      <c r="AF2107">
        <f>ROUND(IF(Table1_1[[#This Row],[Total_Purchases]]=0,0,(Table1_1[[#This Row],[Total_Spend]]*(Table1_1[[#This Row],[NumCatalogPurchases]]/Table1_1[[#This Row],[Total_Purchases]]))),2)</f>
        <v>0</v>
      </c>
      <c r="AG210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07" s="6">
        <f ca="1">YEAR(TODAY())-B2107</f>
        <v>36</v>
      </c>
      <c r="AI21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07" t="s">
        <v>30</v>
      </c>
    </row>
    <row r="2108" spans="1:36" x14ac:dyDescent="0.3">
      <c r="A2108">
        <v>10598</v>
      </c>
      <c r="B2108">
        <v>1967</v>
      </c>
      <c r="C2108" t="s">
        <v>28</v>
      </c>
      <c r="D2108" t="s">
        <v>35</v>
      </c>
      <c r="E2108">
        <v>27943</v>
      </c>
      <c r="F2108">
        <v>1</v>
      </c>
      <c r="G2108">
        <v>1</v>
      </c>
      <c r="H2108" s="2" t="str">
        <f ca="1">TEXT(Table1_1[[#This Row],[Dt_Customer]],"yyyy-mm-dd")</f>
        <v>2013-04-15</v>
      </c>
      <c r="I2108">
        <v>89</v>
      </c>
      <c r="J2108">
        <v>12</v>
      </c>
      <c r="K2108">
        <v>1</v>
      </c>
      <c r="L2108">
        <v>16</v>
      </c>
      <c r="M2108">
        <v>4</v>
      </c>
      <c r="N2108">
        <v>1</v>
      </c>
      <c r="O2108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2108">
        <f>Table1_1[[#This Row],[NumWebPurchases]]+Table1_1[[#This Row],[NumCatalogPurchases]]+Table1_1[[#This Row],[NumStorePurchases]]</f>
        <v>5</v>
      </c>
      <c r="AD2108">
        <f>ROUND(IF(Table1_1[[#This Row],[Total_Purchases]]=0,0,(Table1_1[[#This Row],[Total_Spend]]*(Table1_1[[#This Row],[NumWebPurchases]]/Table1_1[[#This Row],[Total_Purchases]]))),2)</f>
        <v>14.8</v>
      </c>
      <c r="AE2108">
        <f>ROUND(IF(Table1_1[[#This Row],[Total_Purchases]]=0,0,(Table1_1[[#This Row],[Total_Spend]]*(Table1_1[[#This Row],[NumStorePurchases]]/Table1_1[[#This Row],[Total_Purchases]]))),2)</f>
        <v>22.2</v>
      </c>
      <c r="AF2108">
        <f>ROUND(IF(Table1_1[[#This Row],[Total_Purchases]]=0,0,(Table1_1[[#This Row],[Total_Spend]]*(Table1_1[[#This Row],[NumCatalogPurchases]]/Table1_1[[#This Row],[Total_Purchases]]))),2)</f>
        <v>0</v>
      </c>
      <c r="AG21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08" s="6">
        <f ca="1">YEAR(TODAY())-B2108</f>
        <v>59</v>
      </c>
      <c r="AI21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08" t="s">
        <v>30</v>
      </c>
    </row>
    <row r="2109" spans="1:36" x14ac:dyDescent="0.3">
      <c r="A2109">
        <v>10602</v>
      </c>
      <c r="B2109">
        <v>1983</v>
      </c>
      <c r="C2109" t="s">
        <v>28</v>
      </c>
      <c r="D2109" t="s">
        <v>33</v>
      </c>
      <c r="E2109">
        <v>39922</v>
      </c>
      <c r="F2109">
        <v>1</v>
      </c>
      <c r="G2109">
        <v>0</v>
      </c>
      <c r="H2109" s="2" t="str">
        <f ca="1">TEXT(Table1_1[[#This Row],[Dt_Customer]],"yyyy-mm-dd")</f>
        <v>2013-02-14</v>
      </c>
      <c r="I2109">
        <v>30</v>
      </c>
      <c r="J2109">
        <v>29</v>
      </c>
      <c r="K2109">
        <v>12</v>
      </c>
      <c r="L2109">
        <v>59</v>
      </c>
      <c r="M2109">
        <v>19</v>
      </c>
      <c r="N2109">
        <v>1</v>
      </c>
      <c r="O2109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f>Table1_1[[#This Row],[MntWines]]+Table1_1[[#This Row],[MntFruits]]+Table1_1[[#This Row],[MntMeatProducts]]+Table1_1[[#This Row],[MntFishProducts]]+Table1_1[[#This Row],[MntSweetProducts]]+Table1_1[[#This Row],[MntGoldProds]]</f>
        <v>156</v>
      </c>
      <c r="AC2109">
        <f>Table1_1[[#This Row],[NumWebPurchases]]+Table1_1[[#This Row],[NumCatalogPurchases]]+Table1_1[[#This Row],[NumStorePurchases]]</f>
        <v>7</v>
      </c>
      <c r="AD2109">
        <f>ROUND(IF(Table1_1[[#This Row],[Total_Purchases]]=0,0,(Table1_1[[#This Row],[Total_Spend]]*(Table1_1[[#This Row],[NumWebPurchases]]/Table1_1[[#This Row],[Total_Purchases]]))),2)</f>
        <v>66.86</v>
      </c>
      <c r="AE2109">
        <f>ROUND(IF(Table1_1[[#This Row],[Total_Purchases]]=0,0,(Table1_1[[#This Row],[Total_Spend]]*(Table1_1[[#This Row],[NumStorePurchases]]/Table1_1[[#This Row],[Total_Purchases]]))),2)</f>
        <v>89.14</v>
      </c>
      <c r="AF2109">
        <f>ROUND(IF(Table1_1[[#This Row],[Total_Purchases]]=0,0,(Table1_1[[#This Row],[Total_Spend]]*(Table1_1[[#This Row],[NumCatalogPurchases]]/Table1_1[[#This Row],[Total_Purchases]]))),2)</f>
        <v>0</v>
      </c>
      <c r="AG21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09" s="6">
        <f ca="1">YEAR(TODAY())-B2109</f>
        <v>43</v>
      </c>
      <c r="AI21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09" t="s">
        <v>40</v>
      </c>
    </row>
    <row r="2110" spans="1:36" x14ac:dyDescent="0.3">
      <c r="A2110">
        <v>10609</v>
      </c>
      <c r="B2110">
        <v>1962</v>
      </c>
      <c r="C2110" t="s">
        <v>37</v>
      </c>
      <c r="D2110" t="s">
        <v>33</v>
      </c>
      <c r="E2110">
        <v>42769</v>
      </c>
      <c r="F2110">
        <v>0</v>
      </c>
      <c r="G2110">
        <v>1</v>
      </c>
      <c r="H2110" s="2" t="str">
        <f ca="1">TEXT(Table1_1[[#This Row],[Dt_Customer]],"yyyy-mm-dd")</f>
        <v>2013-10-12</v>
      </c>
      <c r="I2110">
        <v>15</v>
      </c>
      <c r="J2110">
        <v>71</v>
      </c>
      <c r="K2110">
        <v>0</v>
      </c>
      <c r="L2110">
        <v>13</v>
      </c>
      <c r="M2110">
        <v>3</v>
      </c>
      <c r="N2110">
        <v>1</v>
      </c>
      <c r="O2110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f>Table1_1[[#This Row],[MntWines]]+Table1_1[[#This Row],[MntFruits]]+Table1_1[[#This Row],[MntMeatProducts]]+Table1_1[[#This Row],[MntFishProducts]]+Table1_1[[#This Row],[MntSweetProducts]]+Table1_1[[#This Row],[MntGoldProds]]</f>
        <v>88</v>
      </c>
      <c r="AC2110">
        <f>Table1_1[[#This Row],[NumWebPurchases]]+Table1_1[[#This Row],[NumCatalogPurchases]]+Table1_1[[#This Row],[NumStorePurchases]]</f>
        <v>6</v>
      </c>
      <c r="AD2110">
        <f>ROUND(IF(Table1_1[[#This Row],[Total_Purchases]]=0,0,(Table1_1[[#This Row],[Total_Spend]]*(Table1_1[[#This Row],[NumWebPurchases]]/Table1_1[[#This Row],[Total_Purchases]]))),2)</f>
        <v>14.67</v>
      </c>
      <c r="AE2110">
        <f>ROUND(IF(Table1_1[[#This Row],[Total_Purchases]]=0,0,(Table1_1[[#This Row],[Total_Spend]]*(Table1_1[[#This Row],[NumStorePurchases]]/Table1_1[[#This Row],[Total_Purchases]]))),2)</f>
        <v>58.67</v>
      </c>
      <c r="AF2110">
        <f>ROUND(IF(Table1_1[[#This Row],[Total_Purchases]]=0,0,(Table1_1[[#This Row],[Total_Spend]]*(Table1_1[[#This Row],[NumCatalogPurchases]]/Table1_1[[#This Row],[Total_Purchases]]))),2)</f>
        <v>14.67</v>
      </c>
      <c r="AG211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0" s="6">
        <f ca="1">YEAR(TODAY())-B2110</f>
        <v>64</v>
      </c>
      <c r="AI21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10" t="s">
        <v>32</v>
      </c>
    </row>
    <row r="2111" spans="1:36" x14ac:dyDescent="0.3">
      <c r="A2111">
        <v>10613</v>
      </c>
      <c r="B2111">
        <v>1958</v>
      </c>
      <c r="C2111" t="s">
        <v>37</v>
      </c>
      <c r="D2111" t="s">
        <v>35</v>
      </c>
      <c r="E2111">
        <v>37334</v>
      </c>
      <c r="F2111">
        <v>1</v>
      </c>
      <c r="G2111">
        <v>1</v>
      </c>
      <c r="H2111" s="2" t="str">
        <f ca="1">TEXT(Table1_1[[#This Row],[Dt_Customer]],"yyyy-mm-dd")</f>
        <v>2014-02-26</v>
      </c>
      <c r="I2111">
        <v>44</v>
      </c>
      <c r="J2111">
        <v>26</v>
      </c>
      <c r="K2111">
        <v>1</v>
      </c>
      <c r="L2111">
        <v>16</v>
      </c>
      <c r="M2111">
        <v>2</v>
      </c>
      <c r="N2111">
        <v>2</v>
      </c>
      <c r="O2111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f>Table1_1[[#This Row],[MntWines]]+Table1_1[[#This Row],[MntFruits]]+Table1_1[[#This Row],[MntMeatProducts]]+Table1_1[[#This Row],[MntFishProducts]]+Table1_1[[#This Row],[MntSweetProducts]]+Table1_1[[#This Row],[MntGoldProds]]</f>
        <v>62</v>
      </c>
      <c r="AC2111">
        <f>Table1_1[[#This Row],[NumWebPurchases]]+Table1_1[[#This Row],[NumCatalogPurchases]]+Table1_1[[#This Row],[NumStorePurchases]]</f>
        <v>7</v>
      </c>
      <c r="AD2111">
        <f>ROUND(IF(Table1_1[[#This Row],[Total_Purchases]]=0,0,(Table1_1[[#This Row],[Total_Spend]]*(Table1_1[[#This Row],[NumWebPurchases]]/Table1_1[[#This Row],[Total_Purchases]]))),2)</f>
        <v>26.57</v>
      </c>
      <c r="AE2111">
        <f>ROUND(IF(Table1_1[[#This Row],[Total_Purchases]]=0,0,(Table1_1[[#This Row],[Total_Spend]]*(Table1_1[[#This Row],[NumStorePurchases]]/Table1_1[[#This Row],[Total_Purchases]]))),2)</f>
        <v>35.43</v>
      </c>
      <c r="AF2111">
        <f>ROUND(IF(Table1_1[[#This Row],[Total_Purchases]]=0,0,(Table1_1[[#This Row],[Total_Spend]]*(Table1_1[[#This Row],[NumCatalogPurchases]]/Table1_1[[#This Row],[Total_Purchases]]))),2)</f>
        <v>0</v>
      </c>
      <c r="AG21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1" s="6">
        <f ca="1">YEAR(TODAY())-B2111</f>
        <v>68</v>
      </c>
      <c r="AI21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11" t="s">
        <v>30</v>
      </c>
    </row>
    <row r="2112" spans="1:36" x14ac:dyDescent="0.3">
      <c r="A2112">
        <v>10617</v>
      </c>
      <c r="B2112">
        <v>1989</v>
      </c>
      <c r="C2112" t="s">
        <v>41</v>
      </c>
      <c r="D2112" t="s">
        <v>29</v>
      </c>
      <c r="E2112">
        <v>10979</v>
      </c>
      <c r="F2112">
        <v>0</v>
      </c>
      <c r="G2112">
        <v>0</v>
      </c>
      <c r="H2112" s="2" t="str">
        <f ca="1">TEXT(Table1_1[[#This Row],[Dt_Customer]],"yyyy-mm-dd")</f>
        <v>2014-05-22</v>
      </c>
      <c r="I2112">
        <v>34</v>
      </c>
      <c r="J2112">
        <v>8</v>
      </c>
      <c r="K2112">
        <v>4</v>
      </c>
      <c r="L2112">
        <v>10</v>
      </c>
      <c r="M2112">
        <v>2</v>
      </c>
      <c r="N2112">
        <v>2</v>
      </c>
      <c r="O211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f>Table1_1[[#This Row],[MntWines]]+Table1_1[[#This Row],[MntFruits]]+Table1_1[[#This Row],[MntMeatProducts]]+Table1_1[[#This Row],[MntFishProducts]]+Table1_1[[#This Row],[MntSweetProducts]]+Table1_1[[#This Row],[MntGoldProds]]</f>
        <v>30</v>
      </c>
      <c r="AC2112">
        <f>Table1_1[[#This Row],[NumWebPurchases]]+Table1_1[[#This Row],[NumCatalogPurchases]]+Table1_1[[#This Row],[NumStorePurchases]]</f>
        <v>6</v>
      </c>
      <c r="AD2112">
        <f>ROUND(IF(Table1_1[[#This Row],[Total_Purchases]]=0,0,(Table1_1[[#This Row],[Total_Spend]]*(Table1_1[[#This Row],[NumWebPurchases]]/Table1_1[[#This Row],[Total_Purchases]]))),2)</f>
        <v>15</v>
      </c>
      <c r="AE2112">
        <f>ROUND(IF(Table1_1[[#This Row],[Total_Purchases]]=0,0,(Table1_1[[#This Row],[Total_Spend]]*(Table1_1[[#This Row],[NumStorePurchases]]/Table1_1[[#This Row],[Total_Purchases]]))),2)</f>
        <v>15</v>
      </c>
      <c r="AF2112">
        <f>ROUND(IF(Table1_1[[#This Row],[Total_Purchases]]=0,0,(Table1_1[[#This Row],[Total_Spend]]*(Table1_1[[#This Row],[NumCatalogPurchases]]/Table1_1[[#This Row],[Total_Purchases]]))),2)</f>
        <v>0</v>
      </c>
      <c r="AG211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2" s="6">
        <f ca="1">YEAR(TODAY())-B2112</f>
        <v>37</v>
      </c>
      <c r="AI21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12" t="s">
        <v>30</v>
      </c>
    </row>
    <row r="2113" spans="1:36" x14ac:dyDescent="0.3">
      <c r="A2113">
        <v>10619</v>
      </c>
      <c r="B2113">
        <v>1994</v>
      </c>
      <c r="C2113" t="s">
        <v>28</v>
      </c>
      <c r="D2113" t="s">
        <v>31</v>
      </c>
      <c r="E2113">
        <v>95529</v>
      </c>
      <c r="F2113">
        <v>0</v>
      </c>
      <c r="G2113">
        <v>0</v>
      </c>
      <c r="H2113" s="2" t="str">
        <f ca="1">TEXT(Table1_1[[#This Row],[Dt_Customer]],"yyyy-mm-dd")</f>
        <v>2012-12-03</v>
      </c>
      <c r="I2113">
        <v>29</v>
      </c>
      <c r="J2113">
        <v>770</v>
      </c>
      <c r="K2113">
        <v>29</v>
      </c>
      <c r="L2113">
        <v>890</v>
      </c>
      <c r="M2113">
        <v>250</v>
      </c>
      <c r="N2113">
        <v>27</v>
      </c>
      <c r="O2113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f>Table1_1[[#This Row],[MntWines]]+Table1_1[[#This Row],[MntFruits]]+Table1_1[[#This Row],[MntMeatProducts]]+Table1_1[[#This Row],[MntFishProducts]]+Table1_1[[#This Row],[MntSweetProducts]]+Table1_1[[#This Row],[MntGoldProds]]</f>
        <v>1990</v>
      </c>
      <c r="AC2113">
        <f>Table1_1[[#This Row],[NumWebPurchases]]+Table1_1[[#This Row],[NumCatalogPurchases]]+Table1_1[[#This Row],[NumStorePurchases]]</f>
        <v>17</v>
      </c>
      <c r="AD2113">
        <f>ROUND(IF(Table1_1[[#This Row],[Total_Purchases]]=0,0,(Table1_1[[#This Row],[Total_Spend]]*(Table1_1[[#This Row],[NumWebPurchases]]/Table1_1[[#This Row],[Total_Purchases]]))),2)</f>
        <v>819.41</v>
      </c>
      <c r="AE2113">
        <f>ROUND(IF(Table1_1[[#This Row],[Total_Purchases]]=0,0,(Table1_1[[#This Row],[Total_Spend]]*(Table1_1[[#This Row],[NumStorePurchases]]/Table1_1[[#This Row],[Total_Purchases]]))),2)</f>
        <v>819.41</v>
      </c>
      <c r="AF2113">
        <f>ROUND(IF(Table1_1[[#This Row],[Total_Purchases]]=0,0,(Table1_1[[#This Row],[Total_Spend]]*(Table1_1[[#This Row],[NumCatalogPurchases]]/Table1_1[[#This Row],[Total_Purchases]]))),2)</f>
        <v>351.18</v>
      </c>
      <c r="AG211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13" s="6">
        <f ca="1">YEAR(TODAY())-B2113</f>
        <v>32</v>
      </c>
      <c r="AI21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13" t="s">
        <v>43</v>
      </c>
    </row>
    <row r="2114" spans="1:36" x14ac:dyDescent="0.3">
      <c r="A2114">
        <v>10623</v>
      </c>
      <c r="B2114">
        <v>1961</v>
      </c>
      <c r="C2114" t="s">
        <v>41</v>
      </c>
      <c r="D2114" t="s">
        <v>35</v>
      </c>
      <c r="E2114">
        <v>48330</v>
      </c>
      <c r="F2114">
        <v>0</v>
      </c>
      <c r="G2114">
        <v>1</v>
      </c>
      <c r="H2114" s="2" t="str">
        <f ca="1">TEXT(Table1_1[[#This Row],[Dt_Customer]],"yyyy-mm-dd")</f>
        <v>2013-11-15</v>
      </c>
      <c r="I2114">
        <v>2</v>
      </c>
      <c r="J2114">
        <v>28</v>
      </c>
      <c r="K2114">
        <v>0</v>
      </c>
      <c r="L2114">
        <v>4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2114">
        <f>Table1_1[[#This Row],[NumWebPurchases]]+Table1_1[[#This Row],[NumCatalogPurchases]]+Table1_1[[#This Row],[NumStorePurchases]]</f>
        <v>4</v>
      </c>
      <c r="AD2114">
        <f>ROUND(IF(Table1_1[[#This Row],[Total_Purchases]]=0,0,(Table1_1[[#This Row],[Total_Spend]]*(Table1_1[[#This Row],[NumWebPurchases]]/Table1_1[[#This Row],[Total_Purchases]]))),2)</f>
        <v>8</v>
      </c>
      <c r="AE2114">
        <f>ROUND(IF(Table1_1[[#This Row],[Total_Purchases]]=0,0,(Table1_1[[#This Row],[Total_Spend]]*(Table1_1[[#This Row],[NumStorePurchases]]/Table1_1[[#This Row],[Total_Purchases]]))),2)</f>
        <v>24</v>
      </c>
      <c r="AF2114">
        <f>ROUND(IF(Table1_1[[#This Row],[Total_Purchases]]=0,0,(Table1_1[[#This Row],[Total_Spend]]*(Table1_1[[#This Row],[NumCatalogPurchases]]/Table1_1[[#This Row],[Total_Purchases]]))),2)</f>
        <v>0</v>
      </c>
      <c r="AG211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4" s="6">
        <f ca="1">YEAR(TODAY())-B2114</f>
        <v>65</v>
      </c>
      <c r="AI21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14" t="s">
        <v>30</v>
      </c>
    </row>
    <row r="2115" spans="1:36" x14ac:dyDescent="0.3">
      <c r="A2115">
        <v>10629</v>
      </c>
      <c r="B2115">
        <v>1973</v>
      </c>
      <c r="C2115" t="s">
        <v>38</v>
      </c>
      <c r="D2115" t="s">
        <v>33</v>
      </c>
      <c r="E2115">
        <v>51381.5</v>
      </c>
      <c r="F2115">
        <v>1</v>
      </c>
      <c r="G2115">
        <v>0</v>
      </c>
      <c r="H2115" s="2" t="str">
        <f ca="1">TEXT(Table1_1[[#This Row],[Dt_Customer]],"yyyy-mm-dd")</f>
        <v>2012-09-14</v>
      </c>
      <c r="I2115">
        <v>25</v>
      </c>
      <c r="J2115">
        <v>25</v>
      </c>
      <c r="K2115">
        <v>3</v>
      </c>
      <c r="L2115">
        <v>43</v>
      </c>
      <c r="M2115">
        <v>17</v>
      </c>
      <c r="N2115">
        <v>4</v>
      </c>
      <c r="O2115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f>Table1_1[[#This Row],[MntWines]]+Table1_1[[#This Row],[MntFruits]]+Table1_1[[#This Row],[MntMeatProducts]]+Table1_1[[#This Row],[MntFishProducts]]+Table1_1[[#This Row],[MntSweetProducts]]+Table1_1[[#This Row],[MntGoldProds]]</f>
        <v>109</v>
      </c>
      <c r="AC2115">
        <f>Table1_1[[#This Row],[NumWebPurchases]]+Table1_1[[#This Row],[NumCatalogPurchases]]+Table1_1[[#This Row],[NumStorePurchases]]</f>
        <v>6</v>
      </c>
      <c r="AD2115">
        <f>ROUND(IF(Table1_1[[#This Row],[Total_Purchases]]=0,0,(Table1_1[[#This Row],[Total_Spend]]*(Table1_1[[#This Row],[NumWebPurchases]]/Table1_1[[#This Row],[Total_Purchases]]))),2)</f>
        <v>54.5</v>
      </c>
      <c r="AE2115">
        <f>ROUND(IF(Table1_1[[#This Row],[Total_Purchases]]=0,0,(Table1_1[[#This Row],[Total_Spend]]*(Table1_1[[#This Row],[NumStorePurchases]]/Table1_1[[#This Row],[Total_Purchases]]))),2)</f>
        <v>54.5</v>
      </c>
      <c r="AF2115">
        <f>ROUND(IF(Table1_1[[#This Row],[Total_Purchases]]=0,0,(Table1_1[[#This Row],[Total_Spend]]*(Table1_1[[#This Row],[NumCatalogPurchases]]/Table1_1[[#This Row],[Total_Purchases]]))),2)</f>
        <v>0</v>
      </c>
      <c r="AG21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15" s="6">
        <f ca="1">YEAR(TODAY())-B2115</f>
        <v>53</v>
      </c>
      <c r="AI21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15" t="s">
        <v>39</v>
      </c>
    </row>
    <row r="2116" spans="1:36" x14ac:dyDescent="0.3">
      <c r="A2116">
        <v>10634</v>
      </c>
      <c r="B2116">
        <v>1951</v>
      </c>
      <c r="C2116" t="s">
        <v>41</v>
      </c>
      <c r="D2116" t="s">
        <v>33</v>
      </c>
      <c r="E2116">
        <v>59412</v>
      </c>
      <c r="F2116">
        <v>0</v>
      </c>
      <c r="G2116">
        <v>0</v>
      </c>
      <c r="H2116" s="2" t="str">
        <f ca="1">TEXT(Table1_1[[#This Row],[Dt_Customer]],"yyyy-mm-dd")</f>
        <v>2014-04-19</v>
      </c>
      <c r="I2116">
        <v>56</v>
      </c>
      <c r="J2116">
        <v>90</v>
      </c>
      <c r="K2116">
        <v>67</v>
      </c>
      <c r="L2116">
        <v>165</v>
      </c>
      <c r="M2116">
        <v>30</v>
      </c>
      <c r="N2116">
        <v>43</v>
      </c>
      <c r="O2116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f>Table1_1[[#This Row],[MntWines]]+Table1_1[[#This Row],[MntFruits]]+Table1_1[[#This Row],[MntMeatProducts]]+Table1_1[[#This Row],[MntFishProducts]]+Table1_1[[#This Row],[MntSweetProducts]]+Table1_1[[#This Row],[MntGoldProds]]</f>
        <v>406</v>
      </c>
      <c r="AC2116">
        <f>Table1_1[[#This Row],[NumWebPurchases]]+Table1_1[[#This Row],[NumCatalogPurchases]]+Table1_1[[#This Row],[NumStorePurchases]]</f>
        <v>14</v>
      </c>
      <c r="AD2116">
        <f>ROUND(IF(Table1_1[[#This Row],[Total_Purchases]]=0,0,(Table1_1[[#This Row],[Total_Spend]]*(Table1_1[[#This Row],[NumWebPurchases]]/Table1_1[[#This Row],[Total_Purchases]]))),2)</f>
        <v>116</v>
      </c>
      <c r="AE2116">
        <f>ROUND(IF(Table1_1[[#This Row],[Total_Purchases]]=0,0,(Table1_1[[#This Row],[Total_Spend]]*(Table1_1[[#This Row],[NumStorePurchases]]/Table1_1[[#This Row],[Total_Purchases]]))),2)</f>
        <v>232</v>
      </c>
      <c r="AF2116">
        <f>ROUND(IF(Table1_1[[#This Row],[Total_Purchases]]=0,0,(Table1_1[[#This Row],[Total_Spend]]*(Table1_1[[#This Row],[NumCatalogPurchases]]/Table1_1[[#This Row],[Total_Purchases]]))),2)</f>
        <v>58</v>
      </c>
      <c r="AG21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16" s="6">
        <f ca="1">YEAR(TODAY())-B2116</f>
        <v>75</v>
      </c>
      <c r="AI21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16" t="s">
        <v>30</v>
      </c>
    </row>
    <row r="2117" spans="1:36" x14ac:dyDescent="0.3">
      <c r="A2117">
        <v>10637</v>
      </c>
      <c r="B2117">
        <v>1964</v>
      </c>
      <c r="C2117" t="s">
        <v>28</v>
      </c>
      <c r="D2117" t="s">
        <v>33</v>
      </c>
      <c r="E2117">
        <v>40800</v>
      </c>
      <c r="F2117">
        <v>1</v>
      </c>
      <c r="G2117">
        <v>2</v>
      </c>
      <c r="H2117" s="2" t="str">
        <f ca="1">TEXT(Table1_1[[#This Row],[Dt_Customer]],"yyyy-mm-dd")</f>
        <v>2013-01-01</v>
      </c>
      <c r="I2117">
        <v>77</v>
      </c>
      <c r="J2117">
        <v>24</v>
      </c>
      <c r="K2117">
        <v>0</v>
      </c>
      <c r="L2117">
        <v>27</v>
      </c>
      <c r="M2117">
        <v>8</v>
      </c>
      <c r="N2117">
        <v>30</v>
      </c>
      <c r="O2117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f>Table1_1[[#This Row],[MntWines]]+Table1_1[[#This Row],[MntFruits]]+Table1_1[[#This Row],[MntMeatProducts]]+Table1_1[[#This Row],[MntFishProducts]]+Table1_1[[#This Row],[MntSweetProducts]]+Table1_1[[#This Row],[MntGoldProds]]</f>
        <v>99</v>
      </c>
      <c r="AC2117">
        <f>Table1_1[[#This Row],[NumWebPurchases]]+Table1_1[[#This Row],[NumCatalogPurchases]]+Table1_1[[#This Row],[NumStorePurchases]]</f>
        <v>6</v>
      </c>
      <c r="AD2117">
        <f>ROUND(IF(Table1_1[[#This Row],[Total_Purchases]]=0,0,(Table1_1[[#This Row],[Total_Spend]]*(Table1_1[[#This Row],[NumWebPurchases]]/Table1_1[[#This Row],[Total_Purchases]]))),2)</f>
        <v>49.5</v>
      </c>
      <c r="AE2117">
        <f>ROUND(IF(Table1_1[[#This Row],[Total_Purchases]]=0,0,(Table1_1[[#This Row],[Total_Spend]]*(Table1_1[[#This Row],[NumStorePurchases]]/Table1_1[[#This Row],[Total_Purchases]]))),2)</f>
        <v>49.5</v>
      </c>
      <c r="AF2117">
        <f>ROUND(IF(Table1_1[[#This Row],[Total_Purchases]]=0,0,(Table1_1[[#This Row],[Total_Spend]]*(Table1_1[[#This Row],[NumCatalogPurchases]]/Table1_1[[#This Row],[Total_Purchases]]))),2)</f>
        <v>0</v>
      </c>
      <c r="AG211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7" s="6">
        <f ca="1">YEAR(TODAY())-B2117</f>
        <v>62</v>
      </c>
      <c r="AI21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17" t="s">
        <v>30</v>
      </c>
    </row>
    <row r="2118" spans="1:36" x14ac:dyDescent="0.3">
      <c r="A2118">
        <v>10640</v>
      </c>
      <c r="B2118">
        <v>1974</v>
      </c>
      <c r="C2118" t="s">
        <v>28</v>
      </c>
      <c r="D2118" t="s">
        <v>35</v>
      </c>
      <c r="E2118">
        <v>44392</v>
      </c>
      <c r="F2118">
        <v>1</v>
      </c>
      <c r="G2118">
        <v>1</v>
      </c>
      <c r="H2118" s="2" t="str">
        <f ca="1">TEXT(Table1_1[[#This Row],[Dt_Customer]],"yyyy-mm-dd")</f>
        <v>2013-09-05</v>
      </c>
      <c r="I2118">
        <v>71</v>
      </c>
      <c r="J2118">
        <v>87</v>
      </c>
      <c r="K2118">
        <v>5</v>
      </c>
      <c r="L2118">
        <v>71</v>
      </c>
      <c r="M2118">
        <v>7</v>
      </c>
      <c r="N2118">
        <v>12</v>
      </c>
      <c r="O2118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f>Table1_1[[#This Row],[MntWines]]+Table1_1[[#This Row],[MntFruits]]+Table1_1[[#This Row],[MntMeatProducts]]+Table1_1[[#This Row],[MntFishProducts]]+Table1_1[[#This Row],[MntSweetProducts]]+Table1_1[[#This Row],[MntGoldProds]]</f>
        <v>211</v>
      </c>
      <c r="AC2118">
        <f>Table1_1[[#This Row],[NumWebPurchases]]+Table1_1[[#This Row],[NumCatalogPurchases]]+Table1_1[[#This Row],[NumStorePurchases]]</f>
        <v>9</v>
      </c>
      <c r="AD2118">
        <f>ROUND(IF(Table1_1[[#This Row],[Total_Purchases]]=0,0,(Table1_1[[#This Row],[Total_Spend]]*(Table1_1[[#This Row],[NumWebPurchases]]/Table1_1[[#This Row],[Total_Purchases]]))),2)</f>
        <v>93.78</v>
      </c>
      <c r="AE2118">
        <f>ROUND(IF(Table1_1[[#This Row],[Total_Purchases]]=0,0,(Table1_1[[#This Row],[Total_Spend]]*(Table1_1[[#This Row],[NumStorePurchases]]/Table1_1[[#This Row],[Total_Purchases]]))),2)</f>
        <v>93.78</v>
      </c>
      <c r="AF2118">
        <f>ROUND(IF(Table1_1[[#This Row],[Total_Purchases]]=0,0,(Table1_1[[#This Row],[Total_Spend]]*(Table1_1[[#This Row],[NumCatalogPurchases]]/Table1_1[[#This Row],[Total_Purchases]]))),2)</f>
        <v>23.44</v>
      </c>
      <c r="AG211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8" s="6">
        <f ca="1">YEAR(TODAY())-B2118</f>
        <v>52</v>
      </c>
      <c r="AI21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18" t="s">
        <v>30</v>
      </c>
    </row>
    <row r="2119" spans="1:36" x14ac:dyDescent="0.3">
      <c r="A2119">
        <v>10641</v>
      </c>
      <c r="B2119">
        <v>1978</v>
      </c>
      <c r="C2119" t="s">
        <v>28</v>
      </c>
      <c r="D2119" t="s">
        <v>31</v>
      </c>
      <c r="E2119">
        <v>7500</v>
      </c>
      <c r="F2119">
        <v>1</v>
      </c>
      <c r="G2119">
        <v>1</v>
      </c>
      <c r="H2119" s="2" t="str">
        <f ca="1">TEXT(Table1_1[[#This Row],[Dt_Customer]],"yyyy-mm-dd")</f>
        <v>2012-12-27</v>
      </c>
      <c r="I2119">
        <v>5</v>
      </c>
      <c r="J2119">
        <v>6</v>
      </c>
      <c r="K2119">
        <v>5</v>
      </c>
      <c r="L2119">
        <v>4</v>
      </c>
      <c r="M2119">
        <v>13</v>
      </c>
      <c r="N2119">
        <v>4</v>
      </c>
      <c r="O2119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f>Table1_1[[#This Row],[MntWines]]+Table1_1[[#This Row],[MntFruits]]+Table1_1[[#This Row],[MntMeatProducts]]+Table1_1[[#This Row],[MntFishProducts]]+Table1_1[[#This Row],[MntSweetProducts]]+Table1_1[[#This Row],[MntGoldProds]]</f>
        <v>57</v>
      </c>
      <c r="AC2119">
        <f>Table1_1[[#This Row],[NumWebPurchases]]+Table1_1[[#This Row],[NumCatalogPurchases]]+Table1_1[[#This Row],[NumStorePurchases]]</f>
        <v>6</v>
      </c>
      <c r="AD2119">
        <f>ROUND(IF(Table1_1[[#This Row],[Total_Purchases]]=0,0,(Table1_1[[#This Row],[Total_Spend]]*(Table1_1[[#This Row],[NumWebPurchases]]/Table1_1[[#This Row],[Total_Purchases]]))),2)</f>
        <v>19</v>
      </c>
      <c r="AE2119">
        <f>ROUND(IF(Table1_1[[#This Row],[Total_Purchases]]=0,0,(Table1_1[[#This Row],[Total_Spend]]*(Table1_1[[#This Row],[NumStorePurchases]]/Table1_1[[#This Row],[Total_Purchases]]))),2)</f>
        <v>28.5</v>
      </c>
      <c r="AF2119">
        <f>ROUND(IF(Table1_1[[#This Row],[Total_Purchases]]=0,0,(Table1_1[[#This Row],[Total_Spend]]*(Table1_1[[#This Row],[NumCatalogPurchases]]/Table1_1[[#This Row],[Total_Purchases]]))),2)</f>
        <v>9.5</v>
      </c>
      <c r="AG211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19" s="6">
        <f ca="1">YEAR(TODAY())-B2119</f>
        <v>48</v>
      </c>
      <c r="AI21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19" t="s">
        <v>30</v>
      </c>
    </row>
    <row r="2120" spans="1:36" x14ac:dyDescent="0.3">
      <c r="A2120">
        <v>10642</v>
      </c>
      <c r="B2120">
        <v>1989</v>
      </c>
      <c r="C2120" t="s">
        <v>28</v>
      </c>
      <c r="D2120" t="s">
        <v>31</v>
      </c>
      <c r="E2120">
        <v>30279</v>
      </c>
      <c r="F2120">
        <v>1</v>
      </c>
      <c r="G2120">
        <v>0</v>
      </c>
      <c r="H2120" s="2" t="str">
        <f ca="1">TEXT(Table1_1[[#This Row],[Dt_Customer]],"yyyy-mm-dd")</f>
        <v>2012-12-30</v>
      </c>
      <c r="I2120">
        <v>13</v>
      </c>
      <c r="J2120">
        <v>10</v>
      </c>
      <c r="K2120">
        <v>4</v>
      </c>
      <c r="L2120">
        <v>14</v>
      </c>
      <c r="M2120">
        <v>4</v>
      </c>
      <c r="N2120">
        <v>4</v>
      </c>
      <c r="O2120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f>Table1_1[[#This Row],[MntWines]]+Table1_1[[#This Row],[MntFruits]]+Table1_1[[#This Row],[MntMeatProducts]]+Table1_1[[#This Row],[MntFishProducts]]+Table1_1[[#This Row],[MntSweetProducts]]+Table1_1[[#This Row],[MntGoldProds]]</f>
        <v>37</v>
      </c>
      <c r="AC2120">
        <f>Table1_1[[#This Row],[NumWebPurchases]]+Table1_1[[#This Row],[NumCatalogPurchases]]+Table1_1[[#This Row],[NumStorePurchases]]</f>
        <v>4</v>
      </c>
      <c r="AD2120">
        <f>ROUND(IF(Table1_1[[#This Row],[Total_Purchases]]=0,0,(Table1_1[[#This Row],[Total_Spend]]*(Table1_1[[#This Row],[NumWebPurchases]]/Table1_1[[#This Row],[Total_Purchases]]))),2)</f>
        <v>9.25</v>
      </c>
      <c r="AE2120">
        <f>ROUND(IF(Table1_1[[#This Row],[Total_Purchases]]=0,0,(Table1_1[[#This Row],[Total_Spend]]*(Table1_1[[#This Row],[NumStorePurchases]]/Table1_1[[#This Row],[Total_Purchases]]))),2)</f>
        <v>27.75</v>
      </c>
      <c r="AF2120">
        <f>ROUND(IF(Table1_1[[#This Row],[Total_Purchases]]=0,0,(Table1_1[[#This Row],[Total_Spend]]*(Table1_1[[#This Row],[NumCatalogPurchases]]/Table1_1[[#This Row],[Total_Purchases]]))),2)</f>
        <v>0</v>
      </c>
      <c r="AG212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20" s="6">
        <f ca="1">YEAR(TODAY())-B2120</f>
        <v>37</v>
      </c>
      <c r="AI21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20" t="s">
        <v>30</v>
      </c>
    </row>
    <row r="2121" spans="1:36" x14ac:dyDescent="0.3">
      <c r="A2121">
        <v>10643</v>
      </c>
      <c r="B2121">
        <v>1987</v>
      </c>
      <c r="C2121" t="s">
        <v>37</v>
      </c>
      <c r="D2121" t="s">
        <v>31</v>
      </c>
      <c r="E2121">
        <v>42000</v>
      </c>
      <c r="F2121">
        <v>0</v>
      </c>
      <c r="G2121">
        <v>0</v>
      </c>
      <c r="H2121" s="2" t="str">
        <f ca="1">TEXT(Table1_1[[#This Row],[Dt_Customer]],"yyyy-mm-dd")</f>
        <v>2013-01-10</v>
      </c>
      <c r="I2121">
        <v>23</v>
      </c>
      <c r="J2121">
        <v>124</v>
      </c>
      <c r="K2121">
        <v>83</v>
      </c>
      <c r="L2121">
        <v>267</v>
      </c>
      <c r="M2121">
        <v>85</v>
      </c>
      <c r="N2121">
        <v>59</v>
      </c>
      <c r="O2121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f>Table1_1[[#This Row],[MntWines]]+Table1_1[[#This Row],[MntFruits]]+Table1_1[[#This Row],[MntMeatProducts]]+Table1_1[[#This Row],[MntFishProducts]]+Table1_1[[#This Row],[MntSweetProducts]]+Table1_1[[#This Row],[MntGoldProds]]</f>
        <v>653</v>
      </c>
      <c r="AC2121">
        <f>Table1_1[[#This Row],[NumWebPurchases]]+Table1_1[[#This Row],[NumCatalogPurchases]]+Table1_1[[#This Row],[NumStorePurchases]]</f>
        <v>18</v>
      </c>
      <c r="AD2121">
        <f>ROUND(IF(Table1_1[[#This Row],[Total_Purchases]]=0,0,(Table1_1[[#This Row],[Total_Spend]]*(Table1_1[[#This Row],[NumWebPurchases]]/Table1_1[[#This Row],[Total_Purchases]]))),2)</f>
        <v>181.39</v>
      </c>
      <c r="AE2121">
        <f>ROUND(IF(Table1_1[[#This Row],[Total_Purchases]]=0,0,(Table1_1[[#This Row],[Total_Spend]]*(Table1_1[[#This Row],[NumStorePurchases]]/Table1_1[[#This Row],[Total_Purchases]]))),2)</f>
        <v>399.06</v>
      </c>
      <c r="AF2121">
        <f>ROUND(IF(Table1_1[[#This Row],[Total_Purchases]]=0,0,(Table1_1[[#This Row],[Total_Spend]]*(Table1_1[[#This Row],[NumCatalogPurchases]]/Table1_1[[#This Row],[Total_Purchases]]))),2)</f>
        <v>72.56</v>
      </c>
      <c r="AG21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21" s="6">
        <f ca="1">YEAR(TODAY())-B2121</f>
        <v>39</v>
      </c>
      <c r="AI21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21" t="s">
        <v>36</v>
      </c>
    </row>
    <row r="2122" spans="1:36" x14ac:dyDescent="0.3">
      <c r="A2122">
        <v>10648</v>
      </c>
      <c r="B2122">
        <v>1982</v>
      </c>
      <c r="C2122" t="s">
        <v>38</v>
      </c>
      <c r="D2122" t="s">
        <v>35</v>
      </c>
      <c r="E2122">
        <v>66664</v>
      </c>
      <c r="F2122">
        <v>0</v>
      </c>
      <c r="G2122">
        <v>0</v>
      </c>
      <c r="H2122" s="2" t="str">
        <f ca="1">TEXT(Table1_1[[#This Row],[Dt_Customer]],"yyyy-mm-dd")</f>
        <v>2012-09-25</v>
      </c>
      <c r="I2122">
        <v>78</v>
      </c>
      <c r="J2122">
        <v>398</v>
      </c>
      <c r="K2122">
        <v>96</v>
      </c>
      <c r="L2122">
        <v>447</v>
      </c>
      <c r="M2122">
        <v>220</v>
      </c>
      <c r="N2122">
        <v>96</v>
      </c>
      <c r="O212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f>Table1_1[[#This Row],[MntWines]]+Table1_1[[#This Row],[MntFruits]]+Table1_1[[#This Row],[MntMeatProducts]]+Table1_1[[#This Row],[MntFishProducts]]+Table1_1[[#This Row],[MntSweetProducts]]+Table1_1[[#This Row],[MntGoldProds]]</f>
        <v>1289</v>
      </c>
      <c r="AC2122">
        <f>Table1_1[[#This Row],[NumWebPurchases]]+Table1_1[[#This Row],[NumCatalogPurchases]]+Table1_1[[#This Row],[NumStorePurchases]]</f>
        <v>18</v>
      </c>
      <c r="AD2122">
        <f>ROUND(IF(Table1_1[[#This Row],[Total_Purchases]]=0,0,(Table1_1[[#This Row],[Total_Spend]]*(Table1_1[[#This Row],[NumWebPurchases]]/Table1_1[[#This Row],[Total_Purchases]]))),2)</f>
        <v>358.06</v>
      </c>
      <c r="AE2122">
        <f>ROUND(IF(Table1_1[[#This Row],[Total_Purchases]]=0,0,(Table1_1[[#This Row],[Total_Spend]]*(Table1_1[[#This Row],[NumStorePurchases]]/Table1_1[[#This Row],[Total_Purchases]]))),2)</f>
        <v>429.67</v>
      </c>
      <c r="AF2122">
        <f>ROUND(IF(Table1_1[[#This Row],[Total_Purchases]]=0,0,(Table1_1[[#This Row],[Total_Spend]]*(Table1_1[[#This Row],[NumCatalogPurchases]]/Table1_1[[#This Row],[Total_Purchases]]))),2)</f>
        <v>501.28</v>
      </c>
      <c r="AG21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2" s="6">
        <f ca="1">YEAR(TODAY())-B2122</f>
        <v>44</v>
      </c>
      <c r="AI21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22" t="s">
        <v>30</v>
      </c>
    </row>
    <row r="2123" spans="1:36" x14ac:dyDescent="0.3">
      <c r="A2123">
        <v>10652</v>
      </c>
      <c r="B2123">
        <v>1957</v>
      </c>
      <c r="C2123" t="s">
        <v>41</v>
      </c>
      <c r="D2123" t="s">
        <v>35</v>
      </c>
      <c r="E2123">
        <v>65487</v>
      </c>
      <c r="F2123">
        <v>0</v>
      </c>
      <c r="G2123">
        <v>0</v>
      </c>
      <c r="H2123" s="2" t="str">
        <f ca="1">TEXT(Table1_1[[#This Row],[Dt_Customer]],"yyyy-mm-dd")</f>
        <v>2014-01-10</v>
      </c>
      <c r="I2123">
        <v>48</v>
      </c>
      <c r="J2123">
        <v>240</v>
      </c>
      <c r="K2123">
        <v>67</v>
      </c>
      <c r="L2123">
        <v>500</v>
      </c>
      <c r="M2123">
        <v>199</v>
      </c>
      <c r="N2123">
        <v>0</v>
      </c>
      <c r="O2123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f>Table1_1[[#This Row],[MntWines]]+Table1_1[[#This Row],[MntFruits]]+Table1_1[[#This Row],[MntMeatProducts]]+Table1_1[[#This Row],[MntFishProducts]]+Table1_1[[#This Row],[MntSweetProducts]]+Table1_1[[#This Row],[MntGoldProds]]</f>
        <v>1169</v>
      </c>
      <c r="AC2123">
        <f>Table1_1[[#This Row],[NumWebPurchases]]+Table1_1[[#This Row],[NumCatalogPurchases]]+Table1_1[[#This Row],[NumStorePurchases]]</f>
        <v>14</v>
      </c>
      <c r="AD2123">
        <f>ROUND(IF(Table1_1[[#This Row],[Total_Purchases]]=0,0,(Table1_1[[#This Row],[Total_Spend]]*(Table1_1[[#This Row],[NumWebPurchases]]/Table1_1[[#This Row],[Total_Purchases]]))),2)</f>
        <v>250.5</v>
      </c>
      <c r="AE2123">
        <f>ROUND(IF(Table1_1[[#This Row],[Total_Purchases]]=0,0,(Table1_1[[#This Row],[Total_Spend]]*(Table1_1[[#This Row],[NumStorePurchases]]/Table1_1[[#This Row],[Total_Purchases]]))),2)</f>
        <v>501</v>
      </c>
      <c r="AF2123">
        <f>ROUND(IF(Table1_1[[#This Row],[Total_Purchases]]=0,0,(Table1_1[[#This Row],[Total_Spend]]*(Table1_1[[#This Row],[NumCatalogPurchases]]/Table1_1[[#This Row],[Total_Purchases]]))),2)</f>
        <v>417.5</v>
      </c>
      <c r="AG212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3" s="6">
        <f ca="1">YEAR(TODAY())-B2123</f>
        <v>69</v>
      </c>
      <c r="AI21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23" t="s">
        <v>32</v>
      </c>
    </row>
    <row r="2124" spans="1:36" x14ac:dyDescent="0.3">
      <c r="A2124">
        <v>10659</v>
      </c>
      <c r="B2124">
        <v>1979</v>
      </c>
      <c r="C2124" t="s">
        <v>38</v>
      </c>
      <c r="D2124" t="s">
        <v>35</v>
      </c>
      <c r="E2124">
        <v>7500</v>
      </c>
      <c r="F2124">
        <v>1</v>
      </c>
      <c r="G2124">
        <v>0</v>
      </c>
      <c r="H2124" s="2" t="str">
        <f ca="1">TEXT(Table1_1[[#This Row],[Dt_Customer]],"yyyy-mm-dd")</f>
        <v>2013-05-07</v>
      </c>
      <c r="I2124">
        <v>7</v>
      </c>
      <c r="J2124">
        <v>2</v>
      </c>
      <c r="K2124">
        <v>8</v>
      </c>
      <c r="L2124">
        <v>11</v>
      </c>
      <c r="M2124">
        <v>3</v>
      </c>
      <c r="N2124">
        <v>8</v>
      </c>
      <c r="O2124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f>Table1_1[[#This Row],[MntWines]]+Table1_1[[#This Row],[MntFruits]]+Table1_1[[#This Row],[MntMeatProducts]]+Table1_1[[#This Row],[MntFishProducts]]+Table1_1[[#This Row],[MntSweetProducts]]+Table1_1[[#This Row],[MntGoldProds]]</f>
        <v>53</v>
      </c>
      <c r="AC2124">
        <f>Table1_1[[#This Row],[NumWebPurchases]]+Table1_1[[#This Row],[NumCatalogPurchases]]+Table1_1[[#This Row],[NumStorePurchases]]</f>
        <v>7</v>
      </c>
      <c r="AD2124">
        <f>ROUND(IF(Table1_1[[#This Row],[Total_Purchases]]=0,0,(Table1_1[[#This Row],[Total_Spend]]*(Table1_1[[#This Row],[NumWebPurchases]]/Table1_1[[#This Row],[Total_Purchases]]))),2)</f>
        <v>22.71</v>
      </c>
      <c r="AE2124">
        <f>ROUND(IF(Table1_1[[#This Row],[Total_Purchases]]=0,0,(Table1_1[[#This Row],[Total_Spend]]*(Table1_1[[#This Row],[NumStorePurchases]]/Table1_1[[#This Row],[Total_Purchases]]))),2)</f>
        <v>15.14</v>
      </c>
      <c r="AF2124">
        <f>ROUND(IF(Table1_1[[#This Row],[Total_Purchases]]=0,0,(Table1_1[[#This Row],[Total_Spend]]*(Table1_1[[#This Row],[NumCatalogPurchases]]/Table1_1[[#This Row],[Total_Purchases]]))),2)</f>
        <v>15.14</v>
      </c>
      <c r="AG21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24" s="6">
        <f ca="1">YEAR(TODAY())-B2124</f>
        <v>47</v>
      </c>
      <c r="AI21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24" t="s">
        <v>40</v>
      </c>
    </row>
    <row r="2125" spans="1:36" x14ac:dyDescent="0.3">
      <c r="A2125">
        <v>10660</v>
      </c>
      <c r="B2125">
        <v>1957</v>
      </c>
      <c r="C2125" t="s">
        <v>41</v>
      </c>
      <c r="D2125" t="s">
        <v>33</v>
      </c>
      <c r="E2125">
        <v>66726</v>
      </c>
      <c r="F2125">
        <v>1</v>
      </c>
      <c r="G2125">
        <v>1</v>
      </c>
      <c r="H2125" s="2" t="str">
        <f ca="1">TEXT(Table1_1[[#This Row],[Dt_Customer]],"yyyy-mm-dd")</f>
        <v>2014-01-12</v>
      </c>
      <c r="I2125">
        <v>61</v>
      </c>
      <c r="J2125">
        <v>349</v>
      </c>
      <c r="K2125">
        <v>7</v>
      </c>
      <c r="L2125">
        <v>35</v>
      </c>
      <c r="M2125">
        <v>0</v>
      </c>
      <c r="N2125">
        <v>0</v>
      </c>
      <c r="O2125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f>Table1_1[[#This Row],[MntWines]]+Table1_1[[#This Row],[MntFruits]]+Table1_1[[#This Row],[MntMeatProducts]]+Table1_1[[#This Row],[MntFishProducts]]+Table1_1[[#This Row],[MntSweetProducts]]+Table1_1[[#This Row],[MntGoldProds]]</f>
        <v>438</v>
      </c>
      <c r="AC2125">
        <f>Table1_1[[#This Row],[NumWebPurchases]]+Table1_1[[#This Row],[NumCatalogPurchases]]+Table1_1[[#This Row],[NumStorePurchases]]</f>
        <v>14</v>
      </c>
      <c r="AD2125">
        <f>ROUND(IF(Table1_1[[#This Row],[Total_Purchases]]=0,0,(Table1_1[[#This Row],[Total_Spend]]*(Table1_1[[#This Row],[NumWebPurchases]]/Table1_1[[#This Row],[Total_Purchases]]))),2)</f>
        <v>250.29</v>
      </c>
      <c r="AE2125">
        <f>ROUND(IF(Table1_1[[#This Row],[Total_Purchases]]=0,0,(Table1_1[[#This Row],[Total_Spend]]*(Table1_1[[#This Row],[NumStorePurchases]]/Table1_1[[#This Row],[Total_Purchases]]))),2)</f>
        <v>125.14</v>
      </c>
      <c r="AF2125">
        <f>ROUND(IF(Table1_1[[#This Row],[Total_Purchases]]=0,0,(Table1_1[[#This Row],[Total_Spend]]*(Table1_1[[#This Row],[NumCatalogPurchases]]/Table1_1[[#This Row],[Total_Purchases]]))),2)</f>
        <v>62.57</v>
      </c>
      <c r="AG21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5" s="6">
        <f ca="1">YEAR(TODAY())-B2125</f>
        <v>69</v>
      </c>
      <c r="AI21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25" t="s">
        <v>30</v>
      </c>
    </row>
    <row r="2126" spans="1:36" x14ac:dyDescent="0.3">
      <c r="A2126">
        <v>10664</v>
      </c>
      <c r="B2126">
        <v>1949</v>
      </c>
      <c r="C2126" t="s">
        <v>41</v>
      </c>
      <c r="D2126" t="s">
        <v>42</v>
      </c>
      <c r="E2126">
        <v>51529</v>
      </c>
      <c r="F2126">
        <v>0</v>
      </c>
      <c r="G2126">
        <v>1</v>
      </c>
      <c r="H2126" s="2" t="str">
        <f ca="1">TEXT(Table1_1[[#This Row],[Dt_Customer]],"yyyy-mm-dd")</f>
        <v>2013-09-07</v>
      </c>
      <c r="I2126">
        <v>14</v>
      </c>
      <c r="J2126">
        <v>400</v>
      </c>
      <c r="K2126">
        <v>4</v>
      </c>
      <c r="L2126">
        <v>35</v>
      </c>
      <c r="M2126">
        <v>6</v>
      </c>
      <c r="N2126">
        <v>0</v>
      </c>
      <c r="O2126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f>Table1_1[[#This Row],[MntWines]]+Table1_1[[#This Row],[MntFruits]]+Table1_1[[#This Row],[MntMeatProducts]]+Table1_1[[#This Row],[MntFishProducts]]+Table1_1[[#This Row],[MntSweetProducts]]+Table1_1[[#This Row],[MntGoldProds]]</f>
        <v>467</v>
      </c>
      <c r="AC2126">
        <f>Table1_1[[#This Row],[NumWebPurchases]]+Table1_1[[#This Row],[NumCatalogPurchases]]+Table1_1[[#This Row],[NumStorePurchases]]</f>
        <v>15</v>
      </c>
      <c r="AD2126">
        <f>ROUND(IF(Table1_1[[#This Row],[Total_Purchases]]=0,0,(Table1_1[[#This Row],[Total_Spend]]*(Table1_1[[#This Row],[NumWebPurchases]]/Table1_1[[#This Row],[Total_Purchases]]))),2)</f>
        <v>280.2</v>
      </c>
      <c r="AE2126">
        <f>ROUND(IF(Table1_1[[#This Row],[Total_Purchases]]=0,0,(Table1_1[[#This Row],[Total_Spend]]*(Table1_1[[#This Row],[NumStorePurchases]]/Table1_1[[#This Row],[Total_Purchases]]))),2)</f>
        <v>155.66999999999999</v>
      </c>
      <c r="AF2126">
        <f>ROUND(IF(Table1_1[[#This Row],[Total_Purchases]]=0,0,(Table1_1[[#This Row],[Total_Spend]]*(Table1_1[[#This Row],[NumCatalogPurchases]]/Table1_1[[#This Row],[Total_Purchases]]))),2)</f>
        <v>31.13</v>
      </c>
      <c r="AG21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6" s="6">
        <f ca="1">YEAR(TODAY())-B2126</f>
        <v>77</v>
      </c>
      <c r="AI21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26" t="s">
        <v>30</v>
      </c>
    </row>
    <row r="2127" spans="1:36" x14ac:dyDescent="0.3">
      <c r="A2127">
        <v>10669</v>
      </c>
      <c r="B2127">
        <v>1981</v>
      </c>
      <c r="C2127" t="s">
        <v>28</v>
      </c>
      <c r="D2127" t="s">
        <v>33</v>
      </c>
      <c r="E2127">
        <v>54386</v>
      </c>
      <c r="F2127">
        <v>0</v>
      </c>
      <c r="G2127">
        <v>1</v>
      </c>
      <c r="H2127" s="2" t="str">
        <f ca="1">TEXT(Table1_1[[#This Row],[Dt_Customer]],"yyyy-mm-dd")</f>
        <v>2013-05-17</v>
      </c>
      <c r="I2127">
        <v>8</v>
      </c>
      <c r="J2127">
        <v>277</v>
      </c>
      <c r="K2127">
        <v>21</v>
      </c>
      <c r="L2127">
        <v>64</v>
      </c>
      <c r="M2127">
        <v>62</v>
      </c>
      <c r="N2127">
        <v>21</v>
      </c>
      <c r="O2127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f>Table1_1[[#This Row],[MntWines]]+Table1_1[[#This Row],[MntFruits]]+Table1_1[[#This Row],[MntMeatProducts]]+Table1_1[[#This Row],[MntFishProducts]]+Table1_1[[#This Row],[MntSweetProducts]]+Table1_1[[#This Row],[MntGoldProds]]</f>
        <v>470</v>
      </c>
      <c r="AC2127">
        <f>Table1_1[[#This Row],[NumWebPurchases]]+Table1_1[[#This Row],[NumCatalogPurchases]]+Table1_1[[#This Row],[NumStorePurchases]]</f>
        <v>15</v>
      </c>
      <c r="AD2127">
        <f>ROUND(IF(Table1_1[[#This Row],[Total_Purchases]]=0,0,(Table1_1[[#This Row],[Total_Spend]]*(Table1_1[[#This Row],[NumWebPurchases]]/Table1_1[[#This Row],[Total_Purchases]]))),2)</f>
        <v>94</v>
      </c>
      <c r="AE2127">
        <f>ROUND(IF(Table1_1[[#This Row],[Total_Purchases]]=0,0,(Table1_1[[#This Row],[Total_Spend]]*(Table1_1[[#This Row],[NumStorePurchases]]/Table1_1[[#This Row],[Total_Purchases]]))),2)</f>
        <v>313.33</v>
      </c>
      <c r="AF2127">
        <f>ROUND(IF(Table1_1[[#This Row],[Total_Purchases]]=0,0,(Table1_1[[#This Row],[Total_Spend]]*(Table1_1[[#This Row],[NumCatalogPurchases]]/Table1_1[[#This Row],[Total_Purchases]]))),2)</f>
        <v>62.67</v>
      </c>
      <c r="AG21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7" s="6">
        <f ca="1">YEAR(TODAY())-B2127</f>
        <v>45</v>
      </c>
      <c r="AI21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27" t="s">
        <v>30</v>
      </c>
    </row>
    <row r="2128" spans="1:36" x14ac:dyDescent="0.3">
      <c r="A2128">
        <v>10673</v>
      </c>
      <c r="B2128">
        <v>1976</v>
      </c>
      <c r="C2128" t="s">
        <v>37</v>
      </c>
      <c r="D2128" t="s">
        <v>33</v>
      </c>
      <c r="E2128">
        <v>68397</v>
      </c>
      <c r="F2128">
        <v>0</v>
      </c>
      <c r="G2128">
        <v>1</v>
      </c>
      <c r="H2128" s="2" t="str">
        <f ca="1">TEXT(Table1_1[[#This Row],[Dt_Customer]],"yyyy-mm-dd")</f>
        <v>2013-11-17</v>
      </c>
      <c r="I2128">
        <v>6</v>
      </c>
      <c r="J2128">
        <v>760</v>
      </c>
      <c r="K2128">
        <v>80</v>
      </c>
      <c r="L2128">
        <v>466</v>
      </c>
      <c r="M2128">
        <v>17</v>
      </c>
      <c r="N2128">
        <v>13</v>
      </c>
      <c r="O2128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f>Table1_1[[#This Row],[MntWines]]+Table1_1[[#This Row],[MntFruits]]+Table1_1[[#This Row],[MntMeatProducts]]+Table1_1[[#This Row],[MntFishProducts]]+Table1_1[[#This Row],[MntSweetProducts]]+Table1_1[[#This Row],[MntGoldProds]]</f>
        <v>1416</v>
      </c>
      <c r="AC2128">
        <f>Table1_1[[#This Row],[NumWebPurchases]]+Table1_1[[#This Row],[NumCatalogPurchases]]+Table1_1[[#This Row],[NumStorePurchases]]</f>
        <v>20</v>
      </c>
      <c r="AD2128">
        <f>ROUND(IF(Table1_1[[#This Row],[Total_Purchases]]=0,0,(Table1_1[[#This Row],[Total_Spend]]*(Table1_1[[#This Row],[NumWebPurchases]]/Table1_1[[#This Row],[Total_Purchases]]))),2)</f>
        <v>424.8</v>
      </c>
      <c r="AE2128">
        <f>ROUND(IF(Table1_1[[#This Row],[Total_Purchases]]=0,0,(Table1_1[[#This Row],[Total_Spend]]*(Table1_1[[#This Row],[NumStorePurchases]]/Table1_1[[#This Row],[Total_Purchases]]))),2)</f>
        <v>354</v>
      </c>
      <c r="AF2128">
        <f>ROUND(IF(Table1_1[[#This Row],[Total_Purchases]]=0,0,(Table1_1[[#This Row],[Total_Spend]]*(Table1_1[[#This Row],[NumCatalogPurchases]]/Table1_1[[#This Row],[Total_Purchases]]))),2)</f>
        <v>637.20000000000005</v>
      </c>
      <c r="AG212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8" s="6">
        <f ca="1">YEAR(TODAY())-B2128</f>
        <v>50</v>
      </c>
      <c r="AI21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28" t="s">
        <v>43</v>
      </c>
    </row>
    <row r="2129" spans="1:36" x14ac:dyDescent="0.3">
      <c r="A2129">
        <v>10675</v>
      </c>
      <c r="B2129">
        <v>1956</v>
      </c>
      <c r="C2129" t="s">
        <v>37</v>
      </c>
      <c r="D2129" t="s">
        <v>33</v>
      </c>
      <c r="E2129">
        <v>66334</v>
      </c>
      <c r="F2129">
        <v>0</v>
      </c>
      <c r="G2129">
        <v>1</v>
      </c>
      <c r="H2129" s="2" t="str">
        <f ca="1">TEXT(Table1_1[[#This Row],[Dt_Customer]],"yyyy-mm-dd")</f>
        <v>2013-04-03</v>
      </c>
      <c r="I2129">
        <v>82</v>
      </c>
      <c r="J2129">
        <v>909</v>
      </c>
      <c r="K2129">
        <v>11</v>
      </c>
      <c r="L2129">
        <v>218</v>
      </c>
      <c r="M2129">
        <v>0</v>
      </c>
      <c r="N2129">
        <v>0</v>
      </c>
      <c r="O2129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f>Table1_1[[#This Row],[MntWines]]+Table1_1[[#This Row],[MntFruits]]+Table1_1[[#This Row],[MntMeatProducts]]+Table1_1[[#This Row],[MntFishProducts]]+Table1_1[[#This Row],[MntSweetProducts]]+Table1_1[[#This Row],[MntGoldProds]]</f>
        <v>1161</v>
      </c>
      <c r="AC2129">
        <f>Table1_1[[#This Row],[NumWebPurchases]]+Table1_1[[#This Row],[NumCatalogPurchases]]+Table1_1[[#This Row],[NumStorePurchases]]</f>
        <v>17</v>
      </c>
      <c r="AD2129">
        <f>ROUND(IF(Table1_1[[#This Row],[Total_Purchases]]=0,0,(Table1_1[[#This Row],[Total_Spend]]*(Table1_1[[#This Row],[NumWebPurchases]]/Table1_1[[#This Row],[Total_Purchases]]))),2)</f>
        <v>614.65</v>
      </c>
      <c r="AE2129">
        <f>ROUND(IF(Table1_1[[#This Row],[Total_Purchases]]=0,0,(Table1_1[[#This Row],[Total_Spend]]*(Table1_1[[#This Row],[NumStorePurchases]]/Table1_1[[#This Row],[Total_Purchases]]))),2)</f>
        <v>341.47</v>
      </c>
      <c r="AF2129">
        <f>ROUND(IF(Table1_1[[#This Row],[Total_Purchases]]=0,0,(Table1_1[[#This Row],[Total_Spend]]*(Table1_1[[#This Row],[NumCatalogPurchases]]/Table1_1[[#This Row],[Total_Purchases]]))),2)</f>
        <v>204.88</v>
      </c>
      <c r="AG21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29" s="6">
        <f ca="1">YEAR(TODAY())-B2129</f>
        <v>70</v>
      </c>
      <c r="AI21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29" t="s">
        <v>30</v>
      </c>
    </row>
    <row r="2130" spans="1:36" x14ac:dyDescent="0.3">
      <c r="A2130">
        <v>10676</v>
      </c>
      <c r="B2130">
        <v>1982</v>
      </c>
      <c r="C2130" t="s">
        <v>28</v>
      </c>
      <c r="D2130" t="s">
        <v>33</v>
      </c>
      <c r="E2130">
        <v>63211</v>
      </c>
      <c r="F2130">
        <v>0</v>
      </c>
      <c r="G2130">
        <v>0</v>
      </c>
      <c r="H2130" s="2" t="str">
        <f ca="1">TEXT(Table1_1[[#This Row],[Dt_Customer]],"yyyy-mm-dd")</f>
        <v>2012-11-02</v>
      </c>
      <c r="I2130">
        <v>3</v>
      </c>
      <c r="J2130">
        <v>145</v>
      </c>
      <c r="K2130">
        <v>193</v>
      </c>
      <c r="L2130">
        <v>459</v>
      </c>
      <c r="M2130">
        <v>205</v>
      </c>
      <c r="N2130">
        <v>26</v>
      </c>
      <c r="O2130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f>Table1_1[[#This Row],[MntWines]]+Table1_1[[#This Row],[MntFruits]]+Table1_1[[#This Row],[MntMeatProducts]]+Table1_1[[#This Row],[MntFishProducts]]+Table1_1[[#This Row],[MntSweetProducts]]+Table1_1[[#This Row],[MntGoldProds]]</f>
        <v>1173</v>
      </c>
      <c r="AC2130">
        <f>Table1_1[[#This Row],[NumWebPurchases]]+Table1_1[[#This Row],[NumCatalogPurchases]]+Table1_1[[#This Row],[NumStorePurchases]]</f>
        <v>18</v>
      </c>
      <c r="AD2130">
        <f>ROUND(IF(Table1_1[[#This Row],[Total_Purchases]]=0,0,(Table1_1[[#This Row],[Total_Spend]]*(Table1_1[[#This Row],[NumWebPurchases]]/Table1_1[[#This Row],[Total_Purchases]]))),2)</f>
        <v>195.5</v>
      </c>
      <c r="AE2130">
        <f>ROUND(IF(Table1_1[[#This Row],[Total_Purchases]]=0,0,(Table1_1[[#This Row],[Total_Spend]]*(Table1_1[[#This Row],[NumStorePurchases]]/Table1_1[[#This Row],[Total_Purchases]]))),2)</f>
        <v>456.17</v>
      </c>
      <c r="AF2130">
        <f>ROUND(IF(Table1_1[[#This Row],[Total_Purchases]]=0,0,(Table1_1[[#This Row],[Total_Spend]]*(Table1_1[[#This Row],[NumCatalogPurchases]]/Table1_1[[#This Row],[Total_Purchases]]))),2)</f>
        <v>521.33000000000004</v>
      </c>
      <c r="AG213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30" s="6">
        <f ca="1">YEAR(TODAY())-B2130</f>
        <v>44</v>
      </c>
      <c r="AI21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30" t="s">
        <v>30</v>
      </c>
    </row>
    <row r="2131" spans="1:36" x14ac:dyDescent="0.3">
      <c r="A2131">
        <v>10678</v>
      </c>
      <c r="B2131">
        <v>1959</v>
      </c>
      <c r="C2131" t="s">
        <v>28</v>
      </c>
      <c r="D2131" t="s">
        <v>35</v>
      </c>
      <c r="E2131">
        <v>71232</v>
      </c>
      <c r="F2131">
        <v>0</v>
      </c>
      <c r="G2131">
        <v>1</v>
      </c>
      <c r="H2131" s="2" t="str">
        <f ca="1">TEXT(Table1_1[[#This Row],[Dt_Customer]],"yyyy-mm-dd")</f>
        <v>2013-11-28</v>
      </c>
      <c r="I2131">
        <v>91</v>
      </c>
      <c r="J2131">
        <v>653</v>
      </c>
      <c r="K2131">
        <v>17</v>
      </c>
      <c r="L2131">
        <v>170</v>
      </c>
      <c r="M2131">
        <v>34</v>
      </c>
      <c r="N2131">
        <v>26</v>
      </c>
      <c r="O2131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f>Table1_1[[#This Row],[MntWines]]+Table1_1[[#This Row],[MntFruits]]+Table1_1[[#This Row],[MntMeatProducts]]+Table1_1[[#This Row],[MntFishProducts]]+Table1_1[[#This Row],[MntSweetProducts]]+Table1_1[[#This Row],[MntGoldProds]]</f>
        <v>917</v>
      </c>
      <c r="AC2131">
        <f>Table1_1[[#This Row],[NumWebPurchases]]+Table1_1[[#This Row],[NumCatalogPurchases]]+Table1_1[[#This Row],[NumStorePurchases]]</f>
        <v>23</v>
      </c>
      <c r="AD2131">
        <f>ROUND(IF(Table1_1[[#This Row],[Total_Purchases]]=0,0,(Table1_1[[#This Row],[Total_Spend]]*(Table1_1[[#This Row],[NumWebPurchases]]/Table1_1[[#This Row],[Total_Purchases]]))),2)</f>
        <v>438.57</v>
      </c>
      <c r="AE2131">
        <f>ROUND(IF(Table1_1[[#This Row],[Total_Purchases]]=0,0,(Table1_1[[#This Row],[Total_Spend]]*(Table1_1[[#This Row],[NumStorePurchases]]/Table1_1[[#This Row],[Total_Purchases]]))),2)</f>
        <v>398.7</v>
      </c>
      <c r="AF2131">
        <f>ROUND(IF(Table1_1[[#This Row],[Total_Purchases]]=0,0,(Table1_1[[#This Row],[Total_Spend]]*(Table1_1[[#This Row],[NumCatalogPurchases]]/Table1_1[[#This Row],[Total_Purchases]]))),2)</f>
        <v>79.739999999999995</v>
      </c>
      <c r="AG213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31" s="6">
        <f ca="1">YEAR(TODAY())-B2131</f>
        <v>67</v>
      </c>
      <c r="AI21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31" t="s">
        <v>30</v>
      </c>
    </row>
    <row r="2132" spans="1:36" x14ac:dyDescent="0.3">
      <c r="A2132">
        <v>10680</v>
      </c>
      <c r="B2132">
        <v>1986</v>
      </c>
      <c r="C2132" t="s">
        <v>28</v>
      </c>
      <c r="D2132" t="s">
        <v>35</v>
      </c>
      <c r="E2132">
        <v>33235</v>
      </c>
      <c r="F2132">
        <v>1</v>
      </c>
      <c r="G2132">
        <v>0</v>
      </c>
      <c r="H2132" s="2" t="str">
        <f ca="1">TEXT(Table1_1[[#This Row],[Dt_Customer]],"yyyy-mm-dd")</f>
        <v>2014-02-05</v>
      </c>
      <c r="I2132">
        <v>71</v>
      </c>
      <c r="J2132">
        <v>45</v>
      </c>
      <c r="K2132">
        <v>0</v>
      </c>
      <c r="L2132">
        <v>16</v>
      </c>
      <c r="M2132">
        <v>2</v>
      </c>
      <c r="N2132">
        <v>1</v>
      </c>
      <c r="O213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2132">
        <f>Table1_1[[#This Row],[NumWebPurchases]]+Table1_1[[#This Row],[NumCatalogPurchases]]+Table1_1[[#This Row],[NumStorePurchases]]</f>
        <v>6</v>
      </c>
      <c r="AD2132">
        <f>ROUND(IF(Table1_1[[#This Row],[Total_Purchases]]=0,0,(Table1_1[[#This Row],[Total_Spend]]*(Table1_1[[#This Row],[NumWebPurchases]]/Table1_1[[#This Row],[Total_Purchases]]))),2)</f>
        <v>35</v>
      </c>
      <c r="AE2132">
        <f>ROUND(IF(Table1_1[[#This Row],[Total_Purchases]]=0,0,(Table1_1[[#This Row],[Total_Spend]]*(Table1_1[[#This Row],[NumStorePurchases]]/Table1_1[[#This Row],[Total_Purchases]]))),2)</f>
        <v>35</v>
      </c>
      <c r="AF2132">
        <f>ROUND(IF(Table1_1[[#This Row],[Total_Purchases]]=0,0,(Table1_1[[#This Row],[Total_Spend]]*(Table1_1[[#This Row],[NumCatalogPurchases]]/Table1_1[[#This Row],[Total_Purchases]]))),2)</f>
        <v>0</v>
      </c>
      <c r="AG21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32" s="6">
        <f ca="1">YEAR(TODAY())-B2132</f>
        <v>40</v>
      </c>
      <c r="AI21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32" t="s">
        <v>30</v>
      </c>
    </row>
    <row r="2133" spans="1:36" x14ac:dyDescent="0.3">
      <c r="A2133">
        <v>10681</v>
      </c>
      <c r="B2133">
        <v>1970</v>
      </c>
      <c r="C2133" t="s">
        <v>38</v>
      </c>
      <c r="D2133" t="s">
        <v>33</v>
      </c>
      <c r="E2133">
        <v>62466</v>
      </c>
      <c r="F2133">
        <v>0</v>
      </c>
      <c r="G2133">
        <v>1</v>
      </c>
      <c r="H2133" s="2" t="str">
        <f ca="1">TEXT(Table1_1[[#This Row],[Dt_Customer]],"yyyy-mm-dd")</f>
        <v>2014-01-15</v>
      </c>
      <c r="I2133">
        <v>13</v>
      </c>
      <c r="J2133">
        <v>129</v>
      </c>
      <c r="K2133">
        <v>129</v>
      </c>
      <c r="L2133">
        <v>259</v>
      </c>
      <c r="M2133">
        <v>168</v>
      </c>
      <c r="N2133">
        <v>121</v>
      </c>
      <c r="O2133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f>Table1_1[[#This Row],[MntWines]]+Table1_1[[#This Row],[MntFruits]]+Table1_1[[#This Row],[MntMeatProducts]]+Table1_1[[#This Row],[MntFishProducts]]+Table1_1[[#This Row],[MntSweetProducts]]+Table1_1[[#This Row],[MntGoldProds]]</f>
        <v>889</v>
      </c>
      <c r="AC2133">
        <f>Table1_1[[#This Row],[NumWebPurchases]]+Table1_1[[#This Row],[NumCatalogPurchases]]+Table1_1[[#This Row],[NumStorePurchases]]</f>
        <v>21</v>
      </c>
      <c r="AD2133">
        <f>ROUND(IF(Table1_1[[#This Row],[Total_Purchases]]=0,0,(Table1_1[[#This Row],[Total_Spend]]*(Table1_1[[#This Row],[NumWebPurchases]]/Table1_1[[#This Row],[Total_Purchases]]))),2)</f>
        <v>254</v>
      </c>
      <c r="AE2133">
        <f>ROUND(IF(Table1_1[[#This Row],[Total_Purchases]]=0,0,(Table1_1[[#This Row],[Total_Spend]]*(Table1_1[[#This Row],[NumStorePurchases]]/Table1_1[[#This Row],[Total_Purchases]]))),2)</f>
        <v>508</v>
      </c>
      <c r="AF2133">
        <f>ROUND(IF(Table1_1[[#This Row],[Total_Purchases]]=0,0,(Table1_1[[#This Row],[Total_Spend]]*(Table1_1[[#This Row],[NumCatalogPurchases]]/Table1_1[[#This Row],[Total_Purchases]]))),2)</f>
        <v>127</v>
      </c>
      <c r="AG213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33" s="6">
        <f ca="1">YEAR(TODAY())-B2133</f>
        <v>56</v>
      </c>
      <c r="AI21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33" t="s">
        <v>30</v>
      </c>
    </row>
    <row r="2134" spans="1:36" x14ac:dyDescent="0.3">
      <c r="A2134">
        <v>10686</v>
      </c>
      <c r="B2134">
        <v>1965</v>
      </c>
      <c r="C2134" t="s">
        <v>37</v>
      </c>
      <c r="D2134" t="s">
        <v>35</v>
      </c>
      <c r="E2134">
        <v>34230</v>
      </c>
      <c r="F2134">
        <v>1</v>
      </c>
      <c r="G2134">
        <v>1</v>
      </c>
      <c r="H2134" s="2" t="str">
        <f ca="1">TEXT(Table1_1[[#This Row],[Dt_Customer]],"yyyy-mm-dd")</f>
        <v>2012-12-26</v>
      </c>
      <c r="I2134">
        <v>72</v>
      </c>
      <c r="J2134">
        <v>15</v>
      </c>
      <c r="K2134">
        <v>0</v>
      </c>
      <c r="L2134">
        <v>4</v>
      </c>
      <c r="M2134">
        <v>0</v>
      </c>
      <c r="N2134">
        <v>0</v>
      </c>
      <c r="O2134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2134">
        <f>Table1_1[[#This Row],[NumWebPurchases]]+Table1_1[[#This Row],[NumCatalogPurchases]]+Table1_1[[#This Row],[NumStorePurchases]]</f>
        <v>3</v>
      </c>
      <c r="AD2134">
        <f>ROUND(IF(Table1_1[[#This Row],[Total_Purchases]]=0,0,(Table1_1[[#This Row],[Total_Spend]]*(Table1_1[[#This Row],[NumWebPurchases]]/Table1_1[[#This Row],[Total_Purchases]]))),2)</f>
        <v>7</v>
      </c>
      <c r="AE2134">
        <f>ROUND(IF(Table1_1[[#This Row],[Total_Purchases]]=0,0,(Table1_1[[#This Row],[Total_Spend]]*(Table1_1[[#This Row],[NumStorePurchases]]/Table1_1[[#This Row],[Total_Purchases]]))),2)</f>
        <v>14</v>
      </c>
      <c r="AF2134">
        <f>ROUND(IF(Table1_1[[#This Row],[Total_Purchases]]=0,0,(Table1_1[[#This Row],[Total_Spend]]*(Table1_1[[#This Row],[NumCatalogPurchases]]/Table1_1[[#This Row],[Total_Purchases]]))),2)</f>
        <v>0</v>
      </c>
      <c r="AG21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34" s="6">
        <f ca="1">YEAR(TODAY())-B2134</f>
        <v>61</v>
      </c>
      <c r="AI21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34" t="s">
        <v>30</v>
      </c>
    </row>
    <row r="2135" spans="1:36" x14ac:dyDescent="0.3">
      <c r="A2135">
        <v>10691</v>
      </c>
      <c r="B2135">
        <v>1960</v>
      </c>
      <c r="C2135" t="s">
        <v>41</v>
      </c>
      <c r="D2135" t="s">
        <v>33</v>
      </c>
      <c r="E2135">
        <v>28520</v>
      </c>
      <c r="F2135">
        <v>1</v>
      </c>
      <c r="G2135">
        <v>1</v>
      </c>
      <c r="H2135" s="2" t="str">
        <f ca="1">TEXT(Table1_1[[#This Row],[Dt_Customer]],"yyyy-mm-dd")</f>
        <v>2013-06-14</v>
      </c>
      <c r="I2135">
        <v>55</v>
      </c>
      <c r="J2135">
        <v>11</v>
      </c>
      <c r="K2135">
        <v>0</v>
      </c>
      <c r="L2135">
        <v>10</v>
      </c>
      <c r="M2135">
        <v>0</v>
      </c>
      <c r="N2135">
        <v>2</v>
      </c>
      <c r="O2135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f>Table1_1[[#This Row],[MntWines]]+Table1_1[[#This Row],[MntFruits]]+Table1_1[[#This Row],[MntMeatProducts]]+Table1_1[[#This Row],[MntFishProducts]]+Table1_1[[#This Row],[MntSweetProducts]]+Table1_1[[#This Row],[MntGoldProds]]</f>
        <v>43</v>
      </c>
      <c r="AC2135">
        <f>Table1_1[[#This Row],[NumWebPurchases]]+Table1_1[[#This Row],[NumCatalogPurchases]]+Table1_1[[#This Row],[NumStorePurchases]]</f>
        <v>4</v>
      </c>
      <c r="AD2135">
        <f>ROUND(IF(Table1_1[[#This Row],[Total_Purchases]]=0,0,(Table1_1[[#This Row],[Total_Spend]]*(Table1_1[[#This Row],[NumWebPurchases]]/Table1_1[[#This Row],[Total_Purchases]]))),2)</f>
        <v>10.75</v>
      </c>
      <c r="AE2135">
        <f>ROUND(IF(Table1_1[[#This Row],[Total_Purchases]]=0,0,(Table1_1[[#This Row],[Total_Spend]]*(Table1_1[[#This Row],[NumStorePurchases]]/Table1_1[[#This Row],[Total_Purchases]]))),2)</f>
        <v>21.5</v>
      </c>
      <c r="AF2135">
        <f>ROUND(IF(Table1_1[[#This Row],[Total_Purchases]]=0,0,(Table1_1[[#This Row],[Total_Spend]]*(Table1_1[[#This Row],[NumCatalogPurchases]]/Table1_1[[#This Row],[Total_Purchases]]))),2)</f>
        <v>10.75</v>
      </c>
      <c r="AG213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35" s="6">
        <f ca="1">YEAR(TODAY())-B2135</f>
        <v>66</v>
      </c>
      <c r="AI21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35" t="s">
        <v>30</v>
      </c>
    </row>
    <row r="2136" spans="1:36" x14ac:dyDescent="0.3">
      <c r="A2136">
        <v>10699</v>
      </c>
      <c r="B2136">
        <v>1985</v>
      </c>
      <c r="C2136" t="s">
        <v>28</v>
      </c>
      <c r="D2136" t="s">
        <v>33</v>
      </c>
      <c r="E2136">
        <v>44322</v>
      </c>
      <c r="F2136">
        <v>1</v>
      </c>
      <c r="G2136">
        <v>0</v>
      </c>
      <c r="H2136" s="2" t="str">
        <f ca="1">TEXT(Table1_1[[#This Row],[Dt_Customer]],"yyyy-mm-dd")</f>
        <v>2014-06-16</v>
      </c>
      <c r="I2136">
        <v>30</v>
      </c>
      <c r="J2136">
        <v>46</v>
      </c>
      <c r="K2136">
        <v>0</v>
      </c>
      <c r="L2136">
        <v>40</v>
      </c>
      <c r="M2136">
        <v>3</v>
      </c>
      <c r="N2136">
        <v>0</v>
      </c>
      <c r="O2136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2136">
        <f>Table1_1[[#This Row],[NumWebPurchases]]+Table1_1[[#This Row],[NumCatalogPurchases]]+Table1_1[[#This Row],[NumStorePurchases]]</f>
        <v>6</v>
      </c>
      <c r="AD2136">
        <f>ROUND(IF(Table1_1[[#This Row],[Total_Purchases]]=0,0,(Table1_1[[#This Row],[Total_Spend]]*(Table1_1[[#This Row],[NumWebPurchases]]/Table1_1[[#This Row],[Total_Purchases]]))),2)</f>
        <v>46</v>
      </c>
      <c r="AE2136">
        <f>ROUND(IF(Table1_1[[#This Row],[Total_Purchases]]=0,0,(Table1_1[[#This Row],[Total_Spend]]*(Table1_1[[#This Row],[NumStorePurchases]]/Table1_1[[#This Row],[Total_Purchases]]))),2)</f>
        <v>46</v>
      </c>
      <c r="AF2136">
        <f>ROUND(IF(Table1_1[[#This Row],[Total_Purchases]]=0,0,(Table1_1[[#This Row],[Total_Spend]]*(Table1_1[[#This Row],[NumCatalogPurchases]]/Table1_1[[#This Row],[Total_Purchases]]))),2)</f>
        <v>0</v>
      </c>
      <c r="AG213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36" s="6">
        <f ca="1">YEAR(TODAY())-B2136</f>
        <v>41</v>
      </c>
      <c r="AI21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36" t="s">
        <v>43</v>
      </c>
    </row>
    <row r="2137" spans="1:36" x14ac:dyDescent="0.3">
      <c r="A2137">
        <v>10701</v>
      </c>
      <c r="B2137">
        <v>1973</v>
      </c>
      <c r="C2137" t="s">
        <v>28</v>
      </c>
      <c r="D2137" t="s">
        <v>33</v>
      </c>
      <c r="E2137">
        <v>65308</v>
      </c>
      <c r="F2137">
        <v>0</v>
      </c>
      <c r="G2137">
        <v>0</v>
      </c>
      <c r="H2137" s="2" t="str">
        <f ca="1">TEXT(Table1_1[[#This Row],[Dt_Customer]],"yyyy-mm-dd")</f>
        <v>2013-09-11</v>
      </c>
      <c r="I2137">
        <v>60</v>
      </c>
      <c r="J2137">
        <v>713</v>
      </c>
      <c r="K2137">
        <v>0</v>
      </c>
      <c r="L2137">
        <v>264</v>
      </c>
      <c r="M2137">
        <v>120</v>
      </c>
      <c r="N2137">
        <v>80</v>
      </c>
      <c r="O2137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f>Table1_1[[#This Row],[MntWines]]+Table1_1[[#This Row],[MntFruits]]+Table1_1[[#This Row],[MntMeatProducts]]+Table1_1[[#This Row],[MntFishProducts]]+Table1_1[[#This Row],[MntSweetProducts]]+Table1_1[[#This Row],[MntGoldProds]]</f>
        <v>1211</v>
      </c>
      <c r="AC2137">
        <f>Table1_1[[#This Row],[NumWebPurchases]]+Table1_1[[#This Row],[NumCatalogPurchases]]+Table1_1[[#This Row],[NumStorePurchases]]</f>
        <v>27</v>
      </c>
      <c r="AD2137">
        <f>ROUND(IF(Table1_1[[#This Row],[Total_Purchases]]=0,0,(Table1_1[[#This Row],[Total_Spend]]*(Table1_1[[#This Row],[NumWebPurchases]]/Table1_1[[#This Row],[Total_Purchases]]))),2)</f>
        <v>313.95999999999998</v>
      </c>
      <c r="AE2137">
        <f>ROUND(IF(Table1_1[[#This Row],[Total_Purchases]]=0,0,(Table1_1[[#This Row],[Total_Spend]]*(Table1_1[[#This Row],[NumStorePurchases]]/Table1_1[[#This Row],[Total_Purchases]]))),2)</f>
        <v>538.22</v>
      </c>
      <c r="AF2137">
        <f>ROUND(IF(Table1_1[[#This Row],[Total_Purchases]]=0,0,(Table1_1[[#This Row],[Total_Spend]]*(Table1_1[[#This Row],[NumCatalogPurchases]]/Table1_1[[#This Row],[Total_Purchases]]))),2)</f>
        <v>358.81</v>
      </c>
      <c r="AG213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37" s="6">
        <f ca="1">YEAR(TODAY())-B2137</f>
        <v>53</v>
      </c>
      <c r="AI21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37" t="s">
        <v>34</v>
      </c>
    </row>
    <row r="2138" spans="1:36" x14ac:dyDescent="0.3">
      <c r="A2138">
        <v>10702</v>
      </c>
      <c r="B2138">
        <v>1984</v>
      </c>
      <c r="C2138" t="s">
        <v>28</v>
      </c>
      <c r="D2138" t="s">
        <v>31</v>
      </c>
      <c r="E2138">
        <v>52413</v>
      </c>
      <c r="F2138">
        <v>1</v>
      </c>
      <c r="G2138">
        <v>0</v>
      </c>
      <c r="H2138" s="2" t="str">
        <f ca="1">TEXT(Table1_1[[#This Row],[Dt_Customer]],"yyyy-mm-dd")</f>
        <v>2012-11-03</v>
      </c>
      <c r="I2138">
        <v>67</v>
      </c>
      <c r="J2138">
        <v>185</v>
      </c>
      <c r="K2138">
        <v>8</v>
      </c>
      <c r="L2138">
        <v>133</v>
      </c>
      <c r="M2138">
        <v>56</v>
      </c>
      <c r="N2138">
        <v>56</v>
      </c>
      <c r="O2138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f>Table1_1[[#This Row],[MntWines]]+Table1_1[[#This Row],[MntFruits]]+Table1_1[[#This Row],[MntMeatProducts]]+Table1_1[[#This Row],[MntFishProducts]]+Table1_1[[#This Row],[MntSweetProducts]]+Table1_1[[#This Row],[MntGoldProds]]</f>
        <v>450</v>
      </c>
      <c r="AC2138">
        <f>Table1_1[[#This Row],[NumWebPurchases]]+Table1_1[[#This Row],[NumCatalogPurchases]]+Table1_1[[#This Row],[NumStorePurchases]]</f>
        <v>15</v>
      </c>
      <c r="AD2138">
        <f>ROUND(IF(Table1_1[[#This Row],[Total_Purchases]]=0,0,(Table1_1[[#This Row],[Total_Spend]]*(Table1_1[[#This Row],[NumWebPurchases]]/Table1_1[[#This Row],[Total_Purchases]]))),2)</f>
        <v>210</v>
      </c>
      <c r="AE2138">
        <f>ROUND(IF(Table1_1[[#This Row],[Total_Purchases]]=0,0,(Table1_1[[#This Row],[Total_Spend]]*(Table1_1[[#This Row],[NumStorePurchases]]/Table1_1[[#This Row],[Total_Purchases]]))),2)</f>
        <v>210</v>
      </c>
      <c r="AF2138">
        <f>ROUND(IF(Table1_1[[#This Row],[Total_Purchases]]=0,0,(Table1_1[[#This Row],[Total_Spend]]*(Table1_1[[#This Row],[NumCatalogPurchases]]/Table1_1[[#This Row],[Total_Purchases]]))),2)</f>
        <v>30</v>
      </c>
      <c r="AG213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38" s="6">
        <f ca="1">YEAR(TODAY())-B2138</f>
        <v>42</v>
      </c>
      <c r="AI21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38" t="s">
        <v>30</v>
      </c>
    </row>
    <row r="2139" spans="1:36" x14ac:dyDescent="0.3">
      <c r="A2139">
        <v>10703</v>
      </c>
      <c r="B2139">
        <v>1975</v>
      </c>
      <c r="C2139" t="s">
        <v>41</v>
      </c>
      <c r="D2139" t="s">
        <v>31</v>
      </c>
      <c r="E2139">
        <v>46098</v>
      </c>
      <c r="F2139">
        <v>1</v>
      </c>
      <c r="G2139">
        <v>1</v>
      </c>
      <c r="H2139" s="2" t="str">
        <f ca="1">TEXT(Table1_1[[#This Row],[Dt_Customer]],"yyyy-mm-dd")</f>
        <v>2012-08-18</v>
      </c>
      <c r="I2139">
        <v>86</v>
      </c>
      <c r="J2139">
        <v>57</v>
      </c>
      <c r="K2139">
        <v>0</v>
      </c>
      <c r="L2139">
        <v>27</v>
      </c>
      <c r="M2139">
        <v>0</v>
      </c>
      <c r="N2139">
        <v>0</v>
      </c>
      <c r="O2139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f>Table1_1[[#This Row],[MntWines]]+Table1_1[[#This Row],[MntFruits]]+Table1_1[[#This Row],[MntMeatProducts]]+Table1_1[[#This Row],[MntFishProducts]]+Table1_1[[#This Row],[MntSweetProducts]]+Table1_1[[#This Row],[MntGoldProds]]</f>
        <v>120</v>
      </c>
      <c r="AC2139">
        <f>Table1_1[[#This Row],[NumWebPurchases]]+Table1_1[[#This Row],[NumCatalogPurchases]]+Table1_1[[#This Row],[NumStorePurchases]]</f>
        <v>7</v>
      </c>
      <c r="AD2139">
        <f>ROUND(IF(Table1_1[[#This Row],[Total_Purchases]]=0,0,(Table1_1[[#This Row],[Total_Spend]]*(Table1_1[[#This Row],[NumWebPurchases]]/Table1_1[[#This Row],[Total_Purchases]]))),2)</f>
        <v>51.43</v>
      </c>
      <c r="AE2139">
        <f>ROUND(IF(Table1_1[[#This Row],[Total_Purchases]]=0,0,(Table1_1[[#This Row],[Total_Spend]]*(Table1_1[[#This Row],[NumStorePurchases]]/Table1_1[[#This Row],[Total_Purchases]]))),2)</f>
        <v>34.29</v>
      </c>
      <c r="AF2139">
        <f>ROUND(IF(Table1_1[[#This Row],[Total_Purchases]]=0,0,(Table1_1[[#This Row],[Total_Spend]]*(Table1_1[[#This Row],[NumCatalogPurchases]]/Table1_1[[#This Row],[Total_Purchases]]))),2)</f>
        <v>34.29</v>
      </c>
      <c r="AG21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39" s="6">
        <f ca="1">YEAR(TODAY())-B2139</f>
        <v>51</v>
      </c>
      <c r="AI21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39" t="s">
        <v>30</v>
      </c>
    </row>
    <row r="2140" spans="1:36" x14ac:dyDescent="0.3">
      <c r="A2140">
        <v>10704</v>
      </c>
      <c r="B2140">
        <v>1969</v>
      </c>
      <c r="C2140" t="s">
        <v>28</v>
      </c>
      <c r="D2140" t="s">
        <v>31</v>
      </c>
      <c r="E2140">
        <v>54803</v>
      </c>
      <c r="F2140">
        <v>0</v>
      </c>
      <c r="G2140">
        <v>1</v>
      </c>
      <c r="H2140" s="2" t="str">
        <f ca="1">TEXT(Table1_1[[#This Row],[Dt_Customer]],"yyyy-mm-dd")</f>
        <v>2012-08-21</v>
      </c>
      <c r="I2140">
        <v>65</v>
      </c>
      <c r="J2140">
        <v>404</v>
      </c>
      <c r="K2140">
        <v>0</v>
      </c>
      <c r="L2140">
        <v>92</v>
      </c>
      <c r="M2140">
        <v>28</v>
      </c>
      <c r="N2140">
        <v>27</v>
      </c>
      <c r="O2140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f>Table1_1[[#This Row],[MntWines]]+Table1_1[[#This Row],[MntFruits]]+Table1_1[[#This Row],[MntMeatProducts]]+Table1_1[[#This Row],[MntFishProducts]]+Table1_1[[#This Row],[MntSweetProducts]]+Table1_1[[#This Row],[MntGoldProds]]</f>
        <v>693</v>
      </c>
      <c r="AC2140">
        <f>Table1_1[[#This Row],[NumWebPurchases]]+Table1_1[[#This Row],[NumCatalogPurchases]]+Table1_1[[#This Row],[NumStorePurchases]]</f>
        <v>17</v>
      </c>
      <c r="AD2140">
        <f>ROUND(IF(Table1_1[[#This Row],[Total_Purchases]]=0,0,(Table1_1[[#This Row],[Total_Spend]]*(Table1_1[[#This Row],[NumWebPurchases]]/Table1_1[[#This Row],[Total_Purchases]]))),2)</f>
        <v>244.59</v>
      </c>
      <c r="AE2140">
        <f>ROUND(IF(Table1_1[[#This Row],[Total_Purchases]]=0,0,(Table1_1[[#This Row],[Total_Spend]]*(Table1_1[[#This Row],[NumStorePurchases]]/Table1_1[[#This Row],[Total_Purchases]]))),2)</f>
        <v>366.88</v>
      </c>
      <c r="AF2140">
        <f>ROUND(IF(Table1_1[[#This Row],[Total_Purchases]]=0,0,(Table1_1[[#This Row],[Total_Spend]]*(Table1_1[[#This Row],[NumCatalogPurchases]]/Table1_1[[#This Row],[Total_Purchases]]))),2)</f>
        <v>81.53</v>
      </c>
      <c r="AG214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40" s="6">
        <f ca="1">YEAR(TODAY())-B2140</f>
        <v>57</v>
      </c>
      <c r="AI21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40" t="s">
        <v>30</v>
      </c>
    </row>
    <row r="2141" spans="1:36" x14ac:dyDescent="0.3">
      <c r="A2141">
        <v>10708</v>
      </c>
      <c r="B2141">
        <v>1978</v>
      </c>
      <c r="C2141" t="s">
        <v>38</v>
      </c>
      <c r="D2141" t="s">
        <v>31</v>
      </c>
      <c r="E2141">
        <v>36975</v>
      </c>
      <c r="F2141">
        <v>1</v>
      </c>
      <c r="G2141">
        <v>0</v>
      </c>
      <c r="H2141" s="2" t="str">
        <f ca="1">TEXT(Table1_1[[#This Row],[Dt_Customer]],"yyyy-mm-dd")</f>
        <v>2013-12-28</v>
      </c>
      <c r="I2141">
        <v>50</v>
      </c>
      <c r="J2141">
        <v>10</v>
      </c>
      <c r="K2141">
        <v>6</v>
      </c>
      <c r="L2141">
        <v>11</v>
      </c>
      <c r="M2141">
        <v>0</v>
      </c>
      <c r="N2141">
        <v>4</v>
      </c>
      <c r="O2141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f>Table1_1[[#This Row],[MntWines]]+Table1_1[[#This Row],[MntFruits]]+Table1_1[[#This Row],[MntMeatProducts]]+Table1_1[[#This Row],[MntFishProducts]]+Table1_1[[#This Row],[MntSweetProducts]]+Table1_1[[#This Row],[MntGoldProds]]</f>
        <v>33</v>
      </c>
      <c r="AC2141">
        <f>Table1_1[[#This Row],[NumWebPurchases]]+Table1_1[[#This Row],[NumCatalogPurchases]]+Table1_1[[#This Row],[NumStorePurchases]]</f>
        <v>4</v>
      </c>
      <c r="AD2141">
        <f>ROUND(IF(Table1_1[[#This Row],[Total_Purchases]]=0,0,(Table1_1[[#This Row],[Total_Spend]]*(Table1_1[[#This Row],[NumWebPurchases]]/Table1_1[[#This Row],[Total_Purchases]]))),2)</f>
        <v>8.25</v>
      </c>
      <c r="AE2141">
        <f>ROUND(IF(Table1_1[[#This Row],[Total_Purchases]]=0,0,(Table1_1[[#This Row],[Total_Spend]]*(Table1_1[[#This Row],[NumStorePurchases]]/Table1_1[[#This Row],[Total_Purchases]]))),2)</f>
        <v>24.75</v>
      </c>
      <c r="AF2141">
        <f>ROUND(IF(Table1_1[[#This Row],[Total_Purchases]]=0,0,(Table1_1[[#This Row],[Total_Spend]]*(Table1_1[[#This Row],[NumCatalogPurchases]]/Table1_1[[#This Row],[Total_Purchases]]))),2)</f>
        <v>0</v>
      </c>
      <c r="AG21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41" s="6">
        <f ca="1">YEAR(TODAY())-B2141</f>
        <v>48</v>
      </c>
      <c r="AI21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41" t="s">
        <v>30</v>
      </c>
    </row>
    <row r="2142" spans="1:36" x14ac:dyDescent="0.3">
      <c r="A2142">
        <v>10710</v>
      </c>
      <c r="B2142">
        <v>1979</v>
      </c>
      <c r="C2142" t="s">
        <v>28</v>
      </c>
      <c r="D2142" t="s">
        <v>33</v>
      </c>
      <c r="E2142">
        <v>7500</v>
      </c>
      <c r="F2142">
        <v>0</v>
      </c>
      <c r="G2142">
        <v>1</v>
      </c>
      <c r="H2142" s="2" t="str">
        <f ca="1">TEXT(Table1_1[[#This Row],[Dt_Customer]],"yyyy-mm-dd")</f>
        <v>2012-08-29</v>
      </c>
      <c r="I2142">
        <v>61</v>
      </c>
      <c r="J2142">
        <v>5</v>
      </c>
      <c r="K2142">
        <v>2</v>
      </c>
      <c r="L2142">
        <v>3</v>
      </c>
      <c r="M2142">
        <v>3</v>
      </c>
      <c r="N2142">
        <v>0</v>
      </c>
      <c r="O214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f>Table1_1[[#This Row],[MntWines]]+Table1_1[[#This Row],[MntFruits]]+Table1_1[[#This Row],[MntMeatProducts]]+Table1_1[[#This Row],[MntFishProducts]]+Table1_1[[#This Row],[MntSweetProducts]]+Table1_1[[#This Row],[MntGoldProds]]</f>
        <v>18</v>
      </c>
      <c r="AC2142">
        <f>Table1_1[[#This Row],[NumWebPurchases]]+Table1_1[[#This Row],[NumCatalogPurchases]]+Table1_1[[#This Row],[NumStorePurchases]]</f>
        <v>3</v>
      </c>
      <c r="AD2142">
        <f>ROUND(IF(Table1_1[[#This Row],[Total_Purchases]]=0,0,(Table1_1[[#This Row],[Total_Spend]]*(Table1_1[[#This Row],[NumWebPurchases]]/Table1_1[[#This Row],[Total_Purchases]]))),2)</f>
        <v>6</v>
      </c>
      <c r="AE2142">
        <f>ROUND(IF(Table1_1[[#This Row],[Total_Purchases]]=0,0,(Table1_1[[#This Row],[Total_Spend]]*(Table1_1[[#This Row],[NumStorePurchases]]/Table1_1[[#This Row],[Total_Purchases]]))),2)</f>
        <v>12</v>
      </c>
      <c r="AF2142">
        <f>ROUND(IF(Table1_1[[#This Row],[Total_Purchases]]=0,0,(Table1_1[[#This Row],[Total_Spend]]*(Table1_1[[#This Row],[NumCatalogPurchases]]/Table1_1[[#This Row],[Total_Purchases]]))),2)</f>
        <v>0</v>
      </c>
      <c r="AG214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42" s="6">
        <f ca="1">YEAR(TODAY())-B2142</f>
        <v>47</v>
      </c>
      <c r="AI214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42" t="s">
        <v>30</v>
      </c>
    </row>
    <row r="2143" spans="1:36" x14ac:dyDescent="0.3">
      <c r="A2143">
        <v>10711</v>
      </c>
      <c r="B2143">
        <v>1945</v>
      </c>
      <c r="C2143" t="s">
        <v>28</v>
      </c>
      <c r="D2143" t="s">
        <v>33</v>
      </c>
      <c r="E2143">
        <v>69755</v>
      </c>
      <c r="F2143">
        <v>0</v>
      </c>
      <c r="G2143">
        <v>0</v>
      </c>
      <c r="H2143" s="2" t="str">
        <f ca="1">TEXT(Table1_1[[#This Row],[Dt_Customer]],"yyyy-mm-dd")</f>
        <v>2013-10-02</v>
      </c>
      <c r="I2143">
        <v>23</v>
      </c>
      <c r="J2143">
        <v>217</v>
      </c>
      <c r="K2143">
        <v>77</v>
      </c>
      <c r="L2143">
        <v>373</v>
      </c>
      <c r="M2143">
        <v>111</v>
      </c>
      <c r="N2143">
        <v>23</v>
      </c>
      <c r="O2143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f>Table1_1[[#This Row],[MntWines]]+Table1_1[[#This Row],[MntFruits]]+Table1_1[[#This Row],[MntMeatProducts]]+Table1_1[[#This Row],[MntFishProducts]]+Table1_1[[#This Row],[MntSweetProducts]]+Table1_1[[#This Row],[MntGoldProds]]</f>
        <v>894</v>
      </c>
      <c r="AC2143">
        <f>Table1_1[[#This Row],[NumWebPurchases]]+Table1_1[[#This Row],[NumCatalogPurchases]]+Table1_1[[#This Row],[NumStorePurchases]]</f>
        <v>21</v>
      </c>
      <c r="AD2143">
        <f>ROUND(IF(Table1_1[[#This Row],[Total_Purchases]]=0,0,(Table1_1[[#This Row],[Total_Spend]]*(Table1_1[[#This Row],[NumWebPurchases]]/Table1_1[[#This Row],[Total_Purchases]]))),2)</f>
        <v>127.71</v>
      </c>
      <c r="AE2143">
        <f>ROUND(IF(Table1_1[[#This Row],[Total_Purchases]]=0,0,(Table1_1[[#This Row],[Total_Spend]]*(Table1_1[[#This Row],[NumStorePurchases]]/Table1_1[[#This Row],[Total_Purchases]]))),2)</f>
        <v>510.86</v>
      </c>
      <c r="AF2143">
        <f>ROUND(IF(Table1_1[[#This Row],[Total_Purchases]]=0,0,(Table1_1[[#This Row],[Total_Spend]]*(Table1_1[[#This Row],[NumCatalogPurchases]]/Table1_1[[#This Row],[Total_Purchases]]))),2)</f>
        <v>255.43</v>
      </c>
      <c r="AG214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43" s="6">
        <f ca="1">YEAR(TODAY())-B2143</f>
        <v>81</v>
      </c>
      <c r="AI214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43" t="s">
        <v>43</v>
      </c>
    </row>
    <row r="2144" spans="1:36" x14ac:dyDescent="0.3">
      <c r="A2144">
        <v>10722</v>
      </c>
      <c r="B2144">
        <v>1973</v>
      </c>
      <c r="C2144" t="s">
        <v>28</v>
      </c>
      <c r="D2144" t="s">
        <v>35</v>
      </c>
      <c r="E2144">
        <v>55593</v>
      </c>
      <c r="F2144">
        <v>0</v>
      </c>
      <c r="G2144">
        <v>1</v>
      </c>
      <c r="H2144" s="2" t="str">
        <f ca="1">TEXT(Table1_1[[#This Row],[Dt_Customer]],"yyyy-mm-dd")</f>
        <v>2013-08-21</v>
      </c>
      <c r="I2144">
        <v>63</v>
      </c>
      <c r="J2144">
        <v>293</v>
      </c>
      <c r="K2144">
        <v>8</v>
      </c>
      <c r="L2144">
        <v>124</v>
      </c>
      <c r="M2144">
        <v>11</v>
      </c>
      <c r="N2144">
        <v>4</v>
      </c>
      <c r="O2144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f>Table1_1[[#This Row],[MntWines]]+Table1_1[[#This Row],[MntFruits]]+Table1_1[[#This Row],[MntMeatProducts]]+Table1_1[[#This Row],[MntFishProducts]]+Table1_1[[#This Row],[MntSweetProducts]]+Table1_1[[#This Row],[MntGoldProds]]</f>
        <v>546</v>
      </c>
      <c r="AC2144">
        <f>Table1_1[[#This Row],[NumWebPurchases]]+Table1_1[[#This Row],[NumCatalogPurchases]]+Table1_1[[#This Row],[NumStorePurchases]]</f>
        <v>15</v>
      </c>
      <c r="AD2144">
        <f>ROUND(IF(Table1_1[[#This Row],[Total_Purchases]]=0,0,(Table1_1[[#This Row],[Total_Spend]]*(Table1_1[[#This Row],[NumWebPurchases]]/Table1_1[[#This Row],[Total_Purchases]]))),2)</f>
        <v>218.4</v>
      </c>
      <c r="AE2144">
        <f>ROUND(IF(Table1_1[[#This Row],[Total_Purchases]]=0,0,(Table1_1[[#This Row],[Total_Spend]]*(Table1_1[[#This Row],[NumStorePurchases]]/Table1_1[[#This Row],[Total_Purchases]]))),2)</f>
        <v>109.2</v>
      </c>
      <c r="AF2144">
        <f>ROUND(IF(Table1_1[[#This Row],[Total_Purchases]]=0,0,(Table1_1[[#This Row],[Total_Spend]]*(Table1_1[[#This Row],[NumCatalogPurchases]]/Table1_1[[#This Row],[Total_Purchases]]))),2)</f>
        <v>218.4</v>
      </c>
      <c r="AG214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44" s="6">
        <f ca="1">YEAR(TODAY())-B2144</f>
        <v>53</v>
      </c>
      <c r="AI214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44" t="s">
        <v>40</v>
      </c>
    </row>
    <row r="2145" spans="1:36" x14ac:dyDescent="0.3">
      <c r="A2145">
        <v>10727</v>
      </c>
      <c r="B2145">
        <v>1970</v>
      </c>
      <c r="C2145" t="s">
        <v>37</v>
      </c>
      <c r="D2145" t="s">
        <v>33</v>
      </c>
      <c r="E2145">
        <v>69084</v>
      </c>
      <c r="F2145">
        <v>1</v>
      </c>
      <c r="G2145">
        <v>0</v>
      </c>
      <c r="H2145" s="2" t="str">
        <f ca="1">TEXT(Table1_1[[#This Row],[Dt_Customer]],"yyyy-mm-dd")</f>
        <v>2013-11-19</v>
      </c>
      <c r="I2145">
        <v>43</v>
      </c>
      <c r="J2145">
        <v>1181</v>
      </c>
      <c r="K2145">
        <v>107</v>
      </c>
      <c r="L2145">
        <v>199</v>
      </c>
      <c r="M2145">
        <v>39</v>
      </c>
      <c r="N2145">
        <v>30</v>
      </c>
      <c r="O2145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f>Table1_1[[#This Row],[MntWines]]+Table1_1[[#This Row],[MntFruits]]+Table1_1[[#This Row],[MntMeatProducts]]+Table1_1[[#This Row],[MntFishProducts]]+Table1_1[[#This Row],[MntSweetProducts]]+Table1_1[[#This Row],[MntGoldProds]]</f>
        <v>1586</v>
      </c>
      <c r="AC2145">
        <f>Table1_1[[#This Row],[NumWebPurchases]]+Table1_1[[#This Row],[NumCatalogPurchases]]+Table1_1[[#This Row],[NumStorePurchases]]</f>
        <v>23</v>
      </c>
      <c r="AD2145">
        <f>ROUND(IF(Table1_1[[#This Row],[Total_Purchases]]=0,0,(Table1_1[[#This Row],[Total_Spend]]*(Table1_1[[#This Row],[NumWebPurchases]]/Table1_1[[#This Row],[Total_Purchases]]))),2)</f>
        <v>482.7</v>
      </c>
      <c r="AE2145">
        <f>ROUND(IF(Table1_1[[#This Row],[Total_Purchases]]=0,0,(Table1_1[[#This Row],[Total_Spend]]*(Table1_1[[#This Row],[NumStorePurchases]]/Table1_1[[#This Row],[Total_Purchases]]))),2)</f>
        <v>896.43</v>
      </c>
      <c r="AF2145">
        <f>ROUND(IF(Table1_1[[#This Row],[Total_Purchases]]=0,0,(Table1_1[[#This Row],[Total_Spend]]*(Table1_1[[#This Row],[NumCatalogPurchases]]/Table1_1[[#This Row],[Total_Purchases]]))),2)</f>
        <v>206.87</v>
      </c>
      <c r="AG214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45" s="6">
        <f ca="1">YEAR(TODAY())-B2145</f>
        <v>56</v>
      </c>
      <c r="AI214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45" t="s">
        <v>30</v>
      </c>
    </row>
    <row r="2146" spans="1:36" x14ac:dyDescent="0.3">
      <c r="A2146">
        <v>10735</v>
      </c>
      <c r="B2146">
        <v>1971</v>
      </c>
      <c r="C2146" t="s">
        <v>28</v>
      </c>
      <c r="D2146" t="s">
        <v>31</v>
      </c>
      <c r="E2146">
        <v>22804</v>
      </c>
      <c r="F2146">
        <v>1</v>
      </c>
      <c r="G2146">
        <v>0</v>
      </c>
      <c r="H2146" s="2" t="str">
        <f ca="1">TEXT(Table1_1[[#This Row],[Dt_Customer]],"yyyy-mm-dd")</f>
        <v>2013-07-31</v>
      </c>
      <c r="I2146">
        <v>75</v>
      </c>
      <c r="J2146">
        <v>14</v>
      </c>
      <c r="K2146">
        <v>1</v>
      </c>
      <c r="L2146">
        <v>7</v>
      </c>
      <c r="M2146">
        <v>2</v>
      </c>
      <c r="N2146">
        <v>1</v>
      </c>
      <c r="O2146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f>Table1_1[[#This Row],[MntWines]]+Table1_1[[#This Row],[MntFruits]]+Table1_1[[#This Row],[MntMeatProducts]]+Table1_1[[#This Row],[MntFishProducts]]+Table1_1[[#This Row],[MntSweetProducts]]+Table1_1[[#This Row],[MntGoldProds]]</f>
        <v>26</v>
      </c>
      <c r="AC2146">
        <f>Table1_1[[#This Row],[NumWebPurchases]]+Table1_1[[#This Row],[NumCatalogPurchases]]+Table1_1[[#This Row],[NumStorePurchases]]</f>
        <v>4</v>
      </c>
      <c r="AD2146">
        <f>ROUND(IF(Table1_1[[#This Row],[Total_Purchases]]=0,0,(Table1_1[[#This Row],[Total_Spend]]*(Table1_1[[#This Row],[NumWebPurchases]]/Table1_1[[#This Row],[Total_Purchases]]))),2)</f>
        <v>13</v>
      </c>
      <c r="AE2146">
        <f>ROUND(IF(Table1_1[[#This Row],[Total_Purchases]]=0,0,(Table1_1[[#This Row],[Total_Spend]]*(Table1_1[[#This Row],[NumStorePurchases]]/Table1_1[[#This Row],[Total_Purchases]]))),2)</f>
        <v>13</v>
      </c>
      <c r="AF2146">
        <f>ROUND(IF(Table1_1[[#This Row],[Total_Purchases]]=0,0,(Table1_1[[#This Row],[Total_Spend]]*(Table1_1[[#This Row],[NumCatalogPurchases]]/Table1_1[[#This Row],[Total_Purchases]]))),2)</f>
        <v>0</v>
      </c>
      <c r="AG214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46" s="6">
        <f ca="1">YEAR(TODAY())-B2146</f>
        <v>55</v>
      </c>
      <c r="AI214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46" t="s">
        <v>43</v>
      </c>
    </row>
    <row r="2147" spans="1:36" x14ac:dyDescent="0.3">
      <c r="A2147">
        <v>10736</v>
      </c>
      <c r="B2147">
        <v>1971</v>
      </c>
      <c r="C2147" t="s">
        <v>28</v>
      </c>
      <c r="D2147" t="s">
        <v>31</v>
      </c>
      <c r="E2147">
        <v>72258</v>
      </c>
      <c r="F2147">
        <v>0</v>
      </c>
      <c r="G2147">
        <v>1</v>
      </c>
      <c r="H2147" s="2" t="str">
        <f ca="1">TEXT(Table1_1[[#This Row],[Dt_Customer]],"yyyy-mm-dd")</f>
        <v>2013-09-12</v>
      </c>
      <c r="I2147">
        <v>28</v>
      </c>
      <c r="J2147">
        <v>522</v>
      </c>
      <c r="K2147">
        <v>0</v>
      </c>
      <c r="L2147">
        <v>522</v>
      </c>
      <c r="M2147">
        <v>227</v>
      </c>
      <c r="N2147">
        <v>120</v>
      </c>
      <c r="O2147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f>Table1_1[[#This Row],[MntWines]]+Table1_1[[#This Row],[MntFruits]]+Table1_1[[#This Row],[MntMeatProducts]]+Table1_1[[#This Row],[MntFishProducts]]+Table1_1[[#This Row],[MntSweetProducts]]+Table1_1[[#This Row],[MntGoldProds]]</f>
        <v>1525</v>
      </c>
      <c r="AC2147">
        <f>Table1_1[[#This Row],[NumWebPurchases]]+Table1_1[[#This Row],[NumCatalogPurchases]]+Table1_1[[#This Row],[NumStorePurchases]]</f>
        <v>20</v>
      </c>
      <c r="AD2147">
        <f>ROUND(IF(Table1_1[[#This Row],[Total_Purchases]]=0,0,(Table1_1[[#This Row],[Total_Spend]]*(Table1_1[[#This Row],[NumWebPurchases]]/Table1_1[[#This Row],[Total_Purchases]]))),2)</f>
        <v>457.5</v>
      </c>
      <c r="AE2147">
        <f>ROUND(IF(Table1_1[[#This Row],[Total_Purchases]]=0,0,(Table1_1[[#This Row],[Total_Spend]]*(Table1_1[[#This Row],[NumStorePurchases]]/Table1_1[[#This Row],[Total_Purchases]]))),2)</f>
        <v>381.25</v>
      </c>
      <c r="AF2147">
        <f>ROUND(IF(Table1_1[[#This Row],[Total_Purchases]]=0,0,(Table1_1[[#This Row],[Total_Spend]]*(Table1_1[[#This Row],[NumCatalogPurchases]]/Table1_1[[#This Row],[Total_Purchases]]))),2)</f>
        <v>686.25</v>
      </c>
      <c r="AG214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47" s="6">
        <f ca="1">YEAR(TODAY())-B2147</f>
        <v>55</v>
      </c>
      <c r="AI214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47" t="s">
        <v>32</v>
      </c>
    </row>
    <row r="2148" spans="1:36" x14ac:dyDescent="0.3">
      <c r="A2148">
        <v>10738</v>
      </c>
      <c r="B2148">
        <v>1951</v>
      </c>
      <c r="C2148" t="s">
        <v>41</v>
      </c>
      <c r="D2148" t="s">
        <v>31</v>
      </c>
      <c r="E2148">
        <v>49389</v>
      </c>
      <c r="F2148">
        <v>1</v>
      </c>
      <c r="G2148">
        <v>1</v>
      </c>
      <c r="H2148" s="2" t="str">
        <f ca="1">TEXT(Table1_1[[#This Row],[Dt_Customer]],"yyyy-mm-dd")</f>
        <v>2013-08-29</v>
      </c>
      <c r="I2148">
        <v>55</v>
      </c>
      <c r="J2148">
        <v>40</v>
      </c>
      <c r="K2148">
        <v>0</v>
      </c>
      <c r="L2148">
        <v>19</v>
      </c>
      <c r="M2148">
        <v>2</v>
      </c>
      <c r="N2148">
        <v>1</v>
      </c>
      <c r="O2148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f>Table1_1[[#This Row],[MntWines]]+Table1_1[[#This Row],[MntFruits]]+Table1_1[[#This Row],[MntMeatProducts]]+Table1_1[[#This Row],[MntFishProducts]]+Table1_1[[#This Row],[MntSweetProducts]]+Table1_1[[#This Row],[MntGoldProds]]</f>
        <v>65</v>
      </c>
      <c r="AC2148">
        <f>Table1_1[[#This Row],[NumWebPurchases]]+Table1_1[[#This Row],[NumCatalogPurchases]]+Table1_1[[#This Row],[NumStorePurchases]]</f>
        <v>5</v>
      </c>
      <c r="AD2148">
        <f>ROUND(IF(Table1_1[[#This Row],[Total_Purchases]]=0,0,(Table1_1[[#This Row],[Total_Spend]]*(Table1_1[[#This Row],[NumWebPurchases]]/Table1_1[[#This Row],[Total_Purchases]]))),2)</f>
        <v>26</v>
      </c>
      <c r="AE2148">
        <f>ROUND(IF(Table1_1[[#This Row],[Total_Purchases]]=0,0,(Table1_1[[#This Row],[Total_Spend]]*(Table1_1[[#This Row],[NumStorePurchases]]/Table1_1[[#This Row],[Total_Purchases]]))),2)</f>
        <v>39</v>
      </c>
      <c r="AF2148">
        <f>ROUND(IF(Table1_1[[#This Row],[Total_Purchases]]=0,0,(Table1_1[[#This Row],[Total_Spend]]*(Table1_1[[#This Row],[NumCatalogPurchases]]/Table1_1[[#This Row],[Total_Purchases]]))),2)</f>
        <v>0</v>
      </c>
      <c r="AG214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48" s="6">
        <f ca="1">YEAR(TODAY())-B2148</f>
        <v>75</v>
      </c>
      <c r="AI214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48" t="s">
        <v>36</v>
      </c>
    </row>
    <row r="2149" spans="1:36" x14ac:dyDescent="0.3">
      <c r="A2149">
        <v>10741</v>
      </c>
      <c r="B2149">
        <v>1951</v>
      </c>
      <c r="C2149" t="s">
        <v>41</v>
      </c>
      <c r="D2149" t="s">
        <v>35</v>
      </c>
      <c r="E2149">
        <v>47352</v>
      </c>
      <c r="F2149">
        <v>0</v>
      </c>
      <c r="G2149">
        <v>1</v>
      </c>
      <c r="H2149" s="2" t="str">
        <f ca="1">TEXT(Table1_1[[#This Row],[Dt_Customer]],"yyyy-mm-dd")</f>
        <v>2013-04-11</v>
      </c>
      <c r="I2149">
        <v>70</v>
      </c>
      <c r="J2149">
        <v>172</v>
      </c>
      <c r="K2149">
        <v>12</v>
      </c>
      <c r="L2149">
        <v>112</v>
      </c>
      <c r="M2149">
        <v>8</v>
      </c>
      <c r="N2149">
        <v>0</v>
      </c>
      <c r="O2149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f>Table1_1[[#This Row],[MntWines]]+Table1_1[[#This Row],[MntFruits]]+Table1_1[[#This Row],[MntMeatProducts]]+Table1_1[[#This Row],[MntFishProducts]]+Table1_1[[#This Row],[MntSweetProducts]]+Table1_1[[#This Row],[MntGoldProds]]</f>
        <v>319</v>
      </c>
      <c r="AC2149">
        <f>Table1_1[[#This Row],[NumWebPurchases]]+Table1_1[[#This Row],[NumCatalogPurchases]]+Table1_1[[#This Row],[NumStorePurchases]]</f>
        <v>12</v>
      </c>
      <c r="AD2149">
        <f>ROUND(IF(Table1_1[[#This Row],[Total_Purchases]]=0,0,(Table1_1[[#This Row],[Total_Spend]]*(Table1_1[[#This Row],[NumWebPurchases]]/Table1_1[[#This Row],[Total_Purchases]]))),2)</f>
        <v>159.5</v>
      </c>
      <c r="AE2149">
        <f>ROUND(IF(Table1_1[[#This Row],[Total_Purchases]]=0,0,(Table1_1[[#This Row],[Total_Spend]]*(Table1_1[[#This Row],[NumStorePurchases]]/Table1_1[[#This Row],[Total_Purchases]]))),2)</f>
        <v>132.91999999999999</v>
      </c>
      <c r="AF2149">
        <f>ROUND(IF(Table1_1[[#This Row],[Total_Purchases]]=0,0,(Table1_1[[#This Row],[Total_Spend]]*(Table1_1[[#This Row],[NumCatalogPurchases]]/Table1_1[[#This Row],[Total_Purchases]]))),2)</f>
        <v>26.58</v>
      </c>
      <c r="AG214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49" s="6">
        <f ca="1">YEAR(TODAY())-B2149</f>
        <v>75</v>
      </c>
      <c r="AI214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49" t="s">
        <v>30</v>
      </c>
    </row>
    <row r="2150" spans="1:36" x14ac:dyDescent="0.3">
      <c r="A2150">
        <v>10742</v>
      </c>
      <c r="B2150">
        <v>1983</v>
      </c>
      <c r="C2150" t="s">
        <v>37</v>
      </c>
      <c r="D2150" t="s">
        <v>33</v>
      </c>
      <c r="E2150">
        <v>86580</v>
      </c>
      <c r="F2150">
        <v>0</v>
      </c>
      <c r="G2150">
        <v>0</v>
      </c>
      <c r="H2150" s="2" t="str">
        <f ca="1">TEXT(Table1_1[[#This Row],[Dt_Customer]],"yyyy-mm-dd")</f>
        <v>2013-02-27</v>
      </c>
      <c r="I2150">
        <v>72</v>
      </c>
      <c r="J2150">
        <v>532</v>
      </c>
      <c r="K2150">
        <v>21</v>
      </c>
      <c r="L2150">
        <v>127</v>
      </c>
      <c r="M2150">
        <v>26</v>
      </c>
      <c r="N2150">
        <v>20</v>
      </c>
      <c r="O2150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f>Table1_1[[#This Row],[MntWines]]+Table1_1[[#This Row],[MntFruits]]+Table1_1[[#This Row],[MntMeatProducts]]+Table1_1[[#This Row],[MntFishProducts]]+Table1_1[[#This Row],[MntSweetProducts]]+Table1_1[[#This Row],[MntGoldProds]]</f>
        <v>746</v>
      </c>
      <c r="AC2150">
        <f>Table1_1[[#This Row],[NumWebPurchases]]+Table1_1[[#This Row],[NumCatalogPurchases]]+Table1_1[[#This Row],[NumStorePurchases]]</f>
        <v>11</v>
      </c>
      <c r="AD2150">
        <f>ROUND(IF(Table1_1[[#This Row],[Total_Purchases]]=0,0,(Table1_1[[#This Row],[Total_Spend]]*(Table1_1[[#This Row],[NumWebPurchases]]/Table1_1[[#This Row],[Total_Purchases]]))),2)</f>
        <v>271.27</v>
      </c>
      <c r="AE2150">
        <f>ROUND(IF(Table1_1[[#This Row],[Total_Purchases]]=0,0,(Table1_1[[#This Row],[Total_Spend]]*(Table1_1[[#This Row],[NumStorePurchases]]/Table1_1[[#This Row],[Total_Purchases]]))),2)</f>
        <v>339.09</v>
      </c>
      <c r="AF2150">
        <f>ROUND(IF(Table1_1[[#This Row],[Total_Purchases]]=0,0,(Table1_1[[#This Row],[Total_Spend]]*(Table1_1[[#This Row],[NumCatalogPurchases]]/Table1_1[[#This Row],[Total_Purchases]]))),2)</f>
        <v>135.63999999999999</v>
      </c>
      <c r="AG215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50" s="6">
        <f ca="1">YEAR(TODAY())-B2150</f>
        <v>43</v>
      </c>
      <c r="AI215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50" t="s">
        <v>30</v>
      </c>
    </row>
    <row r="2151" spans="1:36" x14ac:dyDescent="0.3">
      <c r="A2151">
        <v>10749</v>
      </c>
      <c r="B2151">
        <v>1991</v>
      </c>
      <c r="C2151" t="s">
        <v>28</v>
      </c>
      <c r="D2151" t="s">
        <v>31</v>
      </c>
      <c r="E2151">
        <v>8028</v>
      </c>
      <c r="F2151">
        <v>0</v>
      </c>
      <c r="G2151">
        <v>0</v>
      </c>
      <c r="H2151" s="2" t="str">
        <f ca="1">TEXT(Table1_1[[#This Row],[Dt_Customer]],"yyyy-mm-dd")</f>
        <v>2012-09-18</v>
      </c>
      <c r="I2151">
        <v>62</v>
      </c>
      <c r="J2151">
        <v>73</v>
      </c>
      <c r="K2151">
        <v>18</v>
      </c>
      <c r="L2151">
        <v>66</v>
      </c>
      <c r="M2151">
        <v>7</v>
      </c>
      <c r="N2151">
        <v>12</v>
      </c>
      <c r="O2151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f>Table1_1[[#This Row],[MntWines]]+Table1_1[[#This Row],[MntFruits]]+Table1_1[[#This Row],[MntMeatProducts]]+Table1_1[[#This Row],[MntFishProducts]]+Table1_1[[#This Row],[MntSweetProducts]]+Table1_1[[#This Row],[MntGoldProds]]</f>
        <v>178</v>
      </c>
      <c r="AC2151">
        <f>Table1_1[[#This Row],[NumWebPurchases]]+Table1_1[[#This Row],[NumCatalogPurchases]]+Table1_1[[#This Row],[NumStorePurchases]]</f>
        <v>1</v>
      </c>
      <c r="AD2151">
        <f>ROUND(IF(Table1_1[[#This Row],[Total_Purchases]]=0,0,(Table1_1[[#This Row],[Total_Spend]]*(Table1_1[[#This Row],[NumWebPurchases]]/Table1_1[[#This Row],[Total_Purchases]]))),2)</f>
        <v>0</v>
      </c>
      <c r="AE2151">
        <f>ROUND(IF(Table1_1[[#This Row],[Total_Purchases]]=0,0,(Table1_1[[#This Row],[Total_Spend]]*(Table1_1[[#This Row],[NumStorePurchases]]/Table1_1[[#This Row],[Total_Purchases]]))),2)</f>
        <v>0</v>
      </c>
      <c r="AF2151">
        <f>ROUND(IF(Table1_1[[#This Row],[Total_Purchases]]=0,0,(Table1_1[[#This Row],[Total_Spend]]*(Table1_1[[#This Row],[NumCatalogPurchases]]/Table1_1[[#This Row],[Total_Purchases]]))),2)</f>
        <v>178</v>
      </c>
      <c r="AG215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51" s="6">
        <f ca="1">YEAR(TODAY())-B2151</f>
        <v>35</v>
      </c>
      <c r="AI215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51" t="s">
        <v>30</v>
      </c>
    </row>
    <row r="2152" spans="1:36" x14ac:dyDescent="0.3">
      <c r="A2152">
        <v>10755</v>
      </c>
      <c r="B2152">
        <v>1976</v>
      </c>
      <c r="C2152" t="s">
        <v>38</v>
      </c>
      <c r="D2152" t="s">
        <v>33</v>
      </c>
      <c r="E2152">
        <v>23718</v>
      </c>
      <c r="F2152">
        <v>1</v>
      </c>
      <c r="G2152">
        <v>0</v>
      </c>
      <c r="H2152" s="2" t="str">
        <f ca="1">TEXT(Table1_1[[#This Row],[Dt_Customer]],"yyyy-mm-dd")</f>
        <v>2013-09-02</v>
      </c>
      <c r="I2152">
        <v>76</v>
      </c>
      <c r="J2152">
        <v>6</v>
      </c>
      <c r="K2152">
        <v>3</v>
      </c>
      <c r="L2152">
        <v>14</v>
      </c>
      <c r="M2152">
        <v>15</v>
      </c>
      <c r="N2152">
        <v>7</v>
      </c>
      <c r="O215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f>Table1_1[[#This Row],[MntWines]]+Table1_1[[#This Row],[MntFruits]]+Table1_1[[#This Row],[MntMeatProducts]]+Table1_1[[#This Row],[MntFishProducts]]+Table1_1[[#This Row],[MntSweetProducts]]+Table1_1[[#This Row],[MntGoldProds]]</f>
        <v>81</v>
      </c>
      <c r="AC2152">
        <f>Table1_1[[#This Row],[NumWebPurchases]]+Table1_1[[#This Row],[NumCatalogPurchases]]+Table1_1[[#This Row],[NumStorePurchases]]</f>
        <v>6</v>
      </c>
      <c r="AD2152">
        <f>ROUND(IF(Table1_1[[#This Row],[Total_Purchases]]=0,0,(Table1_1[[#This Row],[Total_Spend]]*(Table1_1[[#This Row],[NumWebPurchases]]/Table1_1[[#This Row],[Total_Purchases]]))),2)</f>
        <v>40.5</v>
      </c>
      <c r="AE2152">
        <f>ROUND(IF(Table1_1[[#This Row],[Total_Purchases]]=0,0,(Table1_1[[#This Row],[Total_Spend]]*(Table1_1[[#This Row],[NumStorePurchases]]/Table1_1[[#This Row],[Total_Purchases]]))),2)</f>
        <v>27</v>
      </c>
      <c r="AF2152">
        <f>ROUND(IF(Table1_1[[#This Row],[Total_Purchases]]=0,0,(Table1_1[[#This Row],[Total_Spend]]*(Table1_1[[#This Row],[NumCatalogPurchases]]/Table1_1[[#This Row],[Total_Purchases]]))),2)</f>
        <v>13.5</v>
      </c>
      <c r="AG215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52" s="6">
        <f ca="1">YEAR(TODAY())-B2152</f>
        <v>50</v>
      </c>
      <c r="AI215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52" t="s">
        <v>36</v>
      </c>
    </row>
    <row r="2153" spans="1:36" x14ac:dyDescent="0.3">
      <c r="A2153">
        <v>10757</v>
      </c>
      <c r="B2153">
        <v>1967</v>
      </c>
      <c r="C2153" t="s">
        <v>37</v>
      </c>
      <c r="D2153" t="s">
        <v>29</v>
      </c>
      <c r="E2153">
        <v>28420</v>
      </c>
      <c r="F2153">
        <v>1</v>
      </c>
      <c r="G2153">
        <v>0</v>
      </c>
      <c r="H2153" s="2" t="str">
        <f ca="1">TEXT(Table1_1[[#This Row],[Dt_Customer]],"yyyy-mm-dd")</f>
        <v>2013-12-24</v>
      </c>
      <c r="I2153">
        <v>36</v>
      </c>
      <c r="J2153">
        <v>4</v>
      </c>
      <c r="K2153">
        <v>2</v>
      </c>
      <c r="L2153">
        <v>5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f>Table1_1[[#This Row],[MntWines]]+Table1_1[[#This Row],[MntFruits]]+Table1_1[[#This Row],[MntMeatProducts]]+Table1_1[[#This Row],[MntFishProducts]]+Table1_1[[#This Row],[MntSweetProducts]]+Table1_1[[#This Row],[MntGoldProds]]</f>
        <v>13</v>
      </c>
      <c r="AC2153">
        <f>Table1_1[[#This Row],[NumWebPurchases]]+Table1_1[[#This Row],[NumCatalogPurchases]]+Table1_1[[#This Row],[NumStorePurchases]]</f>
        <v>3</v>
      </c>
      <c r="AD2153">
        <f>ROUND(IF(Table1_1[[#This Row],[Total_Purchases]]=0,0,(Table1_1[[#This Row],[Total_Spend]]*(Table1_1[[#This Row],[NumWebPurchases]]/Table1_1[[#This Row],[Total_Purchases]]))),2)</f>
        <v>4.33</v>
      </c>
      <c r="AE2153">
        <f>ROUND(IF(Table1_1[[#This Row],[Total_Purchases]]=0,0,(Table1_1[[#This Row],[Total_Spend]]*(Table1_1[[#This Row],[NumStorePurchases]]/Table1_1[[#This Row],[Total_Purchases]]))),2)</f>
        <v>8.67</v>
      </c>
      <c r="AF2153">
        <f>ROUND(IF(Table1_1[[#This Row],[Total_Purchases]]=0,0,(Table1_1[[#This Row],[Total_Spend]]*(Table1_1[[#This Row],[NumCatalogPurchases]]/Table1_1[[#This Row],[Total_Purchases]]))),2)</f>
        <v>0</v>
      </c>
      <c r="AG215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53" s="6">
        <f ca="1">YEAR(TODAY())-B2153</f>
        <v>59</v>
      </c>
      <c r="AI215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53" t="s">
        <v>30</v>
      </c>
    </row>
    <row r="2154" spans="1:36" x14ac:dyDescent="0.3">
      <c r="A2154">
        <v>10766</v>
      </c>
      <c r="B2154">
        <v>1964</v>
      </c>
      <c r="C2154" t="s">
        <v>37</v>
      </c>
      <c r="D2154" t="s">
        <v>33</v>
      </c>
      <c r="E2154">
        <v>65526</v>
      </c>
      <c r="F2154">
        <v>0</v>
      </c>
      <c r="G2154">
        <v>1</v>
      </c>
      <c r="H2154" s="2" t="str">
        <f ca="1">TEXT(Table1_1[[#This Row],[Dt_Customer]],"yyyy-mm-dd")</f>
        <v>2014-04-11</v>
      </c>
      <c r="I2154">
        <v>22</v>
      </c>
      <c r="J2154">
        <v>397</v>
      </c>
      <c r="K2154">
        <v>19</v>
      </c>
      <c r="L2154">
        <v>69</v>
      </c>
      <c r="M2154">
        <v>12</v>
      </c>
      <c r="N2154">
        <v>0</v>
      </c>
      <c r="O2154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f>Table1_1[[#This Row],[MntWines]]+Table1_1[[#This Row],[MntFruits]]+Table1_1[[#This Row],[MntMeatProducts]]+Table1_1[[#This Row],[MntFishProducts]]+Table1_1[[#This Row],[MntSweetProducts]]+Table1_1[[#This Row],[MntGoldProds]]</f>
        <v>506</v>
      </c>
      <c r="AC2154">
        <f>Table1_1[[#This Row],[NumWebPurchases]]+Table1_1[[#This Row],[NumCatalogPurchases]]+Table1_1[[#This Row],[NumStorePurchases]]</f>
        <v>16</v>
      </c>
      <c r="AD2154">
        <f>ROUND(IF(Table1_1[[#This Row],[Total_Purchases]]=0,0,(Table1_1[[#This Row],[Total_Spend]]*(Table1_1[[#This Row],[NumWebPurchases]]/Table1_1[[#This Row],[Total_Purchases]]))),2)</f>
        <v>126.5</v>
      </c>
      <c r="AE2154">
        <f>ROUND(IF(Table1_1[[#This Row],[Total_Purchases]]=0,0,(Table1_1[[#This Row],[Total_Spend]]*(Table1_1[[#This Row],[NumStorePurchases]]/Table1_1[[#This Row],[Total_Purchases]]))),2)</f>
        <v>253</v>
      </c>
      <c r="AF2154">
        <f>ROUND(IF(Table1_1[[#This Row],[Total_Purchases]]=0,0,(Table1_1[[#This Row],[Total_Spend]]*(Table1_1[[#This Row],[NumCatalogPurchases]]/Table1_1[[#This Row],[Total_Purchases]]))),2)</f>
        <v>126.5</v>
      </c>
      <c r="AG215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54" s="6">
        <f ca="1">YEAR(TODAY())-B2154</f>
        <v>62</v>
      </c>
      <c r="AI215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54" t="s">
        <v>30</v>
      </c>
    </row>
    <row r="2155" spans="1:36" x14ac:dyDescent="0.3">
      <c r="A2155">
        <v>10767</v>
      </c>
      <c r="B2155">
        <v>1989</v>
      </c>
      <c r="C2155" t="s">
        <v>37</v>
      </c>
      <c r="D2155" t="s">
        <v>35</v>
      </c>
      <c r="E2155">
        <v>77845</v>
      </c>
      <c r="F2155">
        <v>0</v>
      </c>
      <c r="G2155">
        <v>0</v>
      </c>
      <c r="H2155" s="2" t="str">
        <f ca="1">TEXT(Table1_1[[#This Row],[Dt_Customer]],"yyyy-mm-dd")</f>
        <v>2014-05-16</v>
      </c>
      <c r="I2155">
        <v>40</v>
      </c>
      <c r="J2155">
        <v>760</v>
      </c>
      <c r="K2155">
        <v>40</v>
      </c>
      <c r="L2155">
        <v>480</v>
      </c>
      <c r="M2155">
        <v>0</v>
      </c>
      <c r="N2155">
        <v>40</v>
      </c>
      <c r="O2155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f>Table1_1[[#This Row],[MntWines]]+Table1_1[[#This Row],[MntFruits]]+Table1_1[[#This Row],[MntMeatProducts]]+Table1_1[[#This Row],[MntFishProducts]]+Table1_1[[#This Row],[MntSweetProducts]]+Table1_1[[#This Row],[MntGoldProds]]</f>
        <v>1346</v>
      </c>
      <c r="AC2155">
        <f>Table1_1[[#This Row],[NumWebPurchases]]+Table1_1[[#This Row],[NumCatalogPurchases]]+Table1_1[[#This Row],[NumStorePurchases]]</f>
        <v>20</v>
      </c>
      <c r="AD2155">
        <f>ROUND(IF(Table1_1[[#This Row],[Total_Purchases]]=0,0,(Table1_1[[#This Row],[Total_Spend]]*(Table1_1[[#This Row],[NumWebPurchases]]/Table1_1[[#This Row],[Total_Purchases]]))),2)</f>
        <v>201.9</v>
      </c>
      <c r="AE2155">
        <f>ROUND(IF(Table1_1[[#This Row],[Total_Purchases]]=0,0,(Table1_1[[#This Row],[Total_Spend]]*(Table1_1[[#This Row],[NumStorePurchases]]/Table1_1[[#This Row],[Total_Purchases]]))),2)</f>
        <v>807.6</v>
      </c>
      <c r="AF2155">
        <f>ROUND(IF(Table1_1[[#This Row],[Total_Purchases]]=0,0,(Table1_1[[#This Row],[Total_Spend]]*(Table1_1[[#This Row],[NumCatalogPurchases]]/Table1_1[[#This Row],[Total_Purchases]]))),2)</f>
        <v>336.5</v>
      </c>
      <c r="AG215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55" s="6">
        <f ca="1">YEAR(TODAY())-B2155</f>
        <v>37</v>
      </c>
      <c r="AI215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155" t="s">
        <v>34</v>
      </c>
    </row>
    <row r="2156" spans="1:36" x14ac:dyDescent="0.3">
      <c r="A2156">
        <v>10770</v>
      </c>
      <c r="B2156">
        <v>1959</v>
      </c>
      <c r="C2156" t="s">
        <v>28</v>
      </c>
      <c r="D2156" t="s">
        <v>33</v>
      </c>
      <c r="E2156">
        <v>65492</v>
      </c>
      <c r="F2156">
        <v>0</v>
      </c>
      <c r="G2156">
        <v>0</v>
      </c>
      <c r="H2156" s="2" t="str">
        <f ca="1">TEXT(Table1_1[[#This Row],[Dt_Customer]],"yyyy-mm-dd")</f>
        <v>2014-01-26</v>
      </c>
      <c r="I2156">
        <v>73</v>
      </c>
      <c r="J2156">
        <v>247</v>
      </c>
      <c r="K2156">
        <v>161</v>
      </c>
      <c r="L2156">
        <v>295</v>
      </c>
      <c r="M2156">
        <v>210</v>
      </c>
      <c r="N2156">
        <v>85</v>
      </c>
      <c r="O2156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f>Table1_1[[#This Row],[MntWines]]+Table1_1[[#This Row],[MntFruits]]+Table1_1[[#This Row],[MntMeatProducts]]+Table1_1[[#This Row],[MntFishProducts]]+Table1_1[[#This Row],[MntSweetProducts]]+Table1_1[[#This Row],[MntGoldProds]]</f>
        <v>1045</v>
      </c>
      <c r="AC2156">
        <f>Table1_1[[#This Row],[NumWebPurchases]]+Table1_1[[#This Row],[NumCatalogPurchases]]+Table1_1[[#This Row],[NumStorePurchases]]</f>
        <v>24</v>
      </c>
      <c r="AD2156">
        <f>ROUND(IF(Table1_1[[#This Row],[Total_Purchases]]=0,0,(Table1_1[[#This Row],[Total_Spend]]*(Table1_1[[#This Row],[NumWebPurchases]]/Table1_1[[#This Row],[Total_Purchases]]))),2)</f>
        <v>174.17</v>
      </c>
      <c r="AE2156">
        <f>ROUND(IF(Table1_1[[#This Row],[Total_Purchases]]=0,0,(Table1_1[[#This Row],[Total_Spend]]*(Table1_1[[#This Row],[NumStorePurchases]]/Table1_1[[#This Row],[Total_Purchases]]))),2)</f>
        <v>566.04</v>
      </c>
      <c r="AF2156">
        <f>ROUND(IF(Table1_1[[#This Row],[Total_Purchases]]=0,0,(Table1_1[[#This Row],[Total_Spend]]*(Table1_1[[#This Row],[NumCatalogPurchases]]/Table1_1[[#This Row],[Total_Purchases]]))),2)</f>
        <v>304.79000000000002</v>
      </c>
      <c r="AG215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56" s="6">
        <f ca="1">YEAR(TODAY())-B2156</f>
        <v>67</v>
      </c>
      <c r="AI215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56" t="s">
        <v>32</v>
      </c>
    </row>
    <row r="2157" spans="1:36" x14ac:dyDescent="0.3">
      <c r="A2157">
        <v>10779</v>
      </c>
      <c r="B2157">
        <v>1983</v>
      </c>
      <c r="C2157" t="s">
        <v>28</v>
      </c>
      <c r="D2157" t="s">
        <v>31</v>
      </c>
      <c r="E2157">
        <v>22148</v>
      </c>
      <c r="F2157">
        <v>0</v>
      </c>
      <c r="G2157">
        <v>0</v>
      </c>
      <c r="H2157" s="2" t="str">
        <f ca="1">TEXT(Table1_1[[#This Row],[Dt_Customer]],"yyyy-mm-dd")</f>
        <v>2014-04-13</v>
      </c>
      <c r="I2157">
        <v>16</v>
      </c>
      <c r="J2157">
        <v>15</v>
      </c>
      <c r="K2157">
        <v>5</v>
      </c>
      <c r="L2157">
        <v>14</v>
      </c>
      <c r="M2157">
        <v>0</v>
      </c>
      <c r="N2157">
        <v>4</v>
      </c>
      <c r="O2157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f>Table1_1[[#This Row],[MntWines]]+Table1_1[[#This Row],[MntFruits]]+Table1_1[[#This Row],[MntMeatProducts]]+Table1_1[[#This Row],[MntFishProducts]]+Table1_1[[#This Row],[MntSweetProducts]]+Table1_1[[#This Row],[MntGoldProds]]</f>
        <v>49</v>
      </c>
      <c r="AC2157">
        <f>Table1_1[[#This Row],[NumWebPurchases]]+Table1_1[[#This Row],[NumCatalogPurchases]]+Table1_1[[#This Row],[NumStorePurchases]]</f>
        <v>4</v>
      </c>
      <c r="AD2157">
        <f>ROUND(IF(Table1_1[[#This Row],[Total_Purchases]]=0,0,(Table1_1[[#This Row],[Total_Spend]]*(Table1_1[[#This Row],[NumWebPurchases]]/Table1_1[[#This Row],[Total_Purchases]]))),2)</f>
        <v>12.25</v>
      </c>
      <c r="AE2157">
        <f>ROUND(IF(Table1_1[[#This Row],[Total_Purchases]]=0,0,(Table1_1[[#This Row],[Total_Spend]]*(Table1_1[[#This Row],[NumStorePurchases]]/Table1_1[[#This Row],[Total_Purchases]]))),2)</f>
        <v>36.75</v>
      </c>
      <c r="AF2157">
        <f>ROUND(IF(Table1_1[[#This Row],[Total_Purchases]]=0,0,(Table1_1[[#This Row],[Total_Spend]]*(Table1_1[[#This Row],[NumCatalogPurchases]]/Table1_1[[#This Row],[Total_Purchases]]))),2)</f>
        <v>0</v>
      </c>
      <c r="AG215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57" s="6">
        <f ca="1">YEAR(TODAY())-B2157</f>
        <v>43</v>
      </c>
      <c r="AI215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57" t="s">
        <v>30</v>
      </c>
    </row>
    <row r="2158" spans="1:36" x14ac:dyDescent="0.3">
      <c r="A2158">
        <v>10785</v>
      </c>
      <c r="B2158">
        <v>1969</v>
      </c>
      <c r="C2158" t="s">
        <v>28</v>
      </c>
      <c r="D2158" t="s">
        <v>33</v>
      </c>
      <c r="E2158">
        <v>44078</v>
      </c>
      <c r="F2158">
        <v>1</v>
      </c>
      <c r="G2158">
        <v>1</v>
      </c>
      <c r="H2158" s="2" t="str">
        <f ca="1">TEXT(Table1_1[[#This Row],[Dt_Customer]],"yyyy-mm-dd")</f>
        <v>2014-06-19</v>
      </c>
      <c r="I2158">
        <v>17</v>
      </c>
      <c r="J2158">
        <v>24</v>
      </c>
      <c r="K2158">
        <v>1</v>
      </c>
      <c r="L2158">
        <v>10</v>
      </c>
      <c r="M2158">
        <v>2</v>
      </c>
      <c r="N2158">
        <v>0</v>
      </c>
      <c r="O2158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2158">
        <f>Table1_1[[#This Row],[NumWebPurchases]]+Table1_1[[#This Row],[NumCatalogPurchases]]+Table1_1[[#This Row],[NumStorePurchases]]</f>
        <v>5</v>
      </c>
      <c r="AD2158">
        <f>ROUND(IF(Table1_1[[#This Row],[Total_Purchases]]=0,0,(Table1_1[[#This Row],[Total_Spend]]*(Table1_1[[#This Row],[NumWebPurchases]]/Table1_1[[#This Row],[Total_Purchases]]))),2)</f>
        <v>16.399999999999999</v>
      </c>
      <c r="AE2158">
        <f>ROUND(IF(Table1_1[[#This Row],[Total_Purchases]]=0,0,(Table1_1[[#This Row],[Total_Spend]]*(Table1_1[[#This Row],[NumStorePurchases]]/Table1_1[[#This Row],[Total_Purchases]]))),2)</f>
        <v>24.6</v>
      </c>
      <c r="AF2158">
        <f>ROUND(IF(Table1_1[[#This Row],[Total_Purchases]]=0,0,(Table1_1[[#This Row],[Total_Spend]]*(Table1_1[[#This Row],[NumCatalogPurchases]]/Table1_1[[#This Row],[Total_Purchases]]))),2)</f>
        <v>0</v>
      </c>
      <c r="AG215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58" s="6">
        <f ca="1">YEAR(TODAY())-B2158</f>
        <v>57</v>
      </c>
      <c r="AI215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58" t="s">
        <v>43</v>
      </c>
    </row>
    <row r="2159" spans="1:36" x14ac:dyDescent="0.3">
      <c r="A2159">
        <v>10789</v>
      </c>
      <c r="B2159">
        <v>1964</v>
      </c>
      <c r="C2159" t="s">
        <v>37</v>
      </c>
      <c r="D2159" t="s">
        <v>33</v>
      </c>
      <c r="E2159">
        <v>45759</v>
      </c>
      <c r="F2159">
        <v>1</v>
      </c>
      <c r="G2159">
        <v>1</v>
      </c>
      <c r="H2159" s="2" t="str">
        <f ca="1">TEXT(Table1_1[[#This Row],[Dt_Customer]],"yyyy-mm-dd")</f>
        <v>2013-02-23</v>
      </c>
      <c r="I2159">
        <v>13</v>
      </c>
      <c r="J2159">
        <v>42</v>
      </c>
      <c r="K2159">
        <v>1</v>
      </c>
      <c r="L2159">
        <v>18</v>
      </c>
      <c r="M2159">
        <v>3</v>
      </c>
      <c r="N2159">
        <v>0</v>
      </c>
      <c r="O2159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2159">
        <f>Table1_1[[#This Row],[NumWebPurchases]]+Table1_1[[#This Row],[NumCatalogPurchases]]+Table1_1[[#This Row],[NumStorePurchases]]</f>
        <v>5</v>
      </c>
      <c r="AD2159">
        <f>ROUND(IF(Table1_1[[#This Row],[Total_Purchases]]=0,0,(Table1_1[[#This Row],[Total_Spend]]*(Table1_1[[#This Row],[NumWebPurchases]]/Table1_1[[#This Row],[Total_Purchases]]))),2)</f>
        <v>27.2</v>
      </c>
      <c r="AE2159">
        <f>ROUND(IF(Table1_1[[#This Row],[Total_Purchases]]=0,0,(Table1_1[[#This Row],[Total_Spend]]*(Table1_1[[#This Row],[NumStorePurchases]]/Table1_1[[#This Row],[Total_Purchases]]))),2)</f>
        <v>40.799999999999997</v>
      </c>
      <c r="AF2159">
        <f>ROUND(IF(Table1_1[[#This Row],[Total_Purchases]]=0,0,(Table1_1[[#This Row],[Total_Spend]]*(Table1_1[[#This Row],[NumCatalogPurchases]]/Table1_1[[#This Row],[Total_Purchases]]))),2)</f>
        <v>0</v>
      </c>
      <c r="AG215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59" s="6">
        <f ca="1">YEAR(TODAY())-B2159</f>
        <v>62</v>
      </c>
      <c r="AI215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59" t="s">
        <v>30</v>
      </c>
    </row>
    <row r="2160" spans="1:36" x14ac:dyDescent="0.3">
      <c r="A2160">
        <v>10790</v>
      </c>
      <c r="B2160">
        <v>1985</v>
      </c>
      <c r="C2160" t="s">
        <v>37</v>
      </c>
      <c r="D2160" t="s">
        <v>33</v>
      </c>
      <c r="E2160">
        <v>18169</v>
      </c>
      <c r="F2160">
        <v>1</v>
      </c>
      <c r="G2160">
        <v>0</v>
      </c>
      <c r="H2160" s="2" t="str">
        <f ca="1">TEXT(Table1_1[[#This Row],[Dt_Customer]],"yyyy-mm-dd")</f>
        <v>2013-02-19</v>
      </c>
      <c r="I2160">
        <v>40</v>
      </c>
      <c r="J2160">
        <v>9</v>
      </c>
      <c r="K2160">
        <v>0</v>
      </c>
      <c r="L2160">
        <v>5</v>
      </c>
      <c r="M2160">
        <v>0</v>
      </c>
      <c r="N2160">
        <v>0</v>
      </c>
      <c r="O2160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2160">
        <f>Table1_1[[#This Row],[NumWebPurchases]]+Table1_1[[#This Row],[NumCatalogPurchases]]+Table1_1[[#This Row],[NumStorePurchases]]</f>
        <v>3</v>
      </c>
      <c r="AD2160">
        <f>ROUND(IF(Table1_1[[#This Row],[Total_Purchases]]=0,0,(Table1_1[[#This Row],[Total_Spend]]*(Table1_1[[#This Row],[NumWebPurchases]]/Table1_1[[#This Row],[Total_Purchases]]))),2)</f>
        <v>7</v>
      </c>
      <c r="AE2160">
        <f>ROUND(IF(Table1_1[[#This Row],[Total_Purchases]]=0,0,(Table1_1[[#This Row],[Total_Spend]]*(Table1_1[[#This Row],[NumStorePurchases]]/Table1_1[[#This Row],[Total_Purchases]]))),2)</f>
        <v>14</v>
      </c>
      <c r="AF2160">
        <f>ROUND(IF(Table1_1[[#This Row],[Total_Purchases]]=0,0,(Table1_1[[#This Row],[Total_Spend]]*(Table1_1[[#This Row],[NumCatalogPurchases]]/Table1_1[[#This Row],[Total_Purchases]]))),2)</f>
        <v>0</v>
      </c>
      <c r="AG216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0" s="6">
        <f ca="1">YEAR(TODAY())-B2160</f>
        <v>41</v>
      </c>
      <c r="AI216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60" t="s">
        <v>30</v>
      </c>
    </row>
    <row r="2161" spans="1:36" x14ac:dyDescent="0.3">
      <c r="A2161">
        <v>10795</v>
      </c>
      <c r="B2161">
        <v>1973</v>
      </c>
      <c r="C2161" t="s">
        <v>37</v>
      </c>
      <c r="D2161" t="s">
        <v>33</v>
      </c>
      <c r="E2161">
        <v>37401</v>
      </c>
      <c r="F2161">
        <v>1</v>
      </c>
      <c r="G2161">
        <v>0</v>
      </c>
      <c r="H2161" s="2" t="str">
        <f ca="1">TEXT(Table1_1[[#This Row],[Dt_Customer]],"yyyy-mm-dd")</f>
        <v>2014-05-06</v>
      </c>
      <c r="I2161">
        <v>14</v>
      </c>
      <c r="J2161">
        <v>19</v>
      </c>
      <c r="K2161">
        <v>3</v>
      </c>
      <c r="L2161">
        <v>19</v>
      </c>
      <c r="M2161">
        <v>3</v>
      </c>
      <c r="N2161">
        <v>1</v>
      </c>
      <c r="O2161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f>Table1_1[[#This Row],[MntWines]]+Table1_1[[#This Row],[MntFruits]]+Table1_1[[#This Row],[MntMeatProducts]]+Table1_1[[#This Row],[MntFishProducts]]+Table1_1[[#This Row],[MntSweetProducts]]+Table1_1[[#This Row],[MntGoldProds]]</f>
        <v>48</v>
      </c>
      <c r="AC2161">
        <f>Table1_1[[#This Row],[NumWebPurchases]]+Table1_1[[#This Row],[NumCatalogPurchases]]+Table1_1[[#This Row],[NumStorePurchases]]</f>
        <v>5</v>
      </c>
      <c r="AD2161">
        <f>ROUND(IF(Table1_1[[#This Row],[Total_Purchases]]=0,0,(Table1_1[[#This Row],[Total_Spend]]*(Table1_1[[#This Row],[NumWebPurchases]]/Table1_1[[#This Row],[Total_Purchases]]))),2)</f>
        <v>19.2</v>
      </c>
      <c r="AE2161">
        <f>ROUND(IF(Table1_1[[#This Row],[Total_Purchases]]=0,0,(Table1_1[[#This Row],[Total_Spend]]*(Table1_1[[#This Row],[NumStorePurchases]]/Table1_1[[#This Row],[Total_Purchases]]))),2)</f>
        <v>28.8</v>
      </c>
      <c r="AF2161">
        <f>ROUND(IF(Table1_1[[#This Row],[Total_Purchases]]=0,0,(Table1_1[[#This Row],[Total_Spend]]*(Table1_1[[#This Row],[NumCatalogPurchases]]/Table1_1[[#This Row],[Total_Purchases]]))),2)</f>
        <v>0</v>
      </c>
      <c r="AG216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1" s="6">
        <f ca="1">YEAR(TODAY())-B2161</f>
        <v>53</v>
      </c>
      <c r="AI216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61" t="s">
        <v>40</v>
      </c>
    </row>
    <row r="2162" spans="1:36" x14ac:dyDescent="0.3">
      <c r="A2162">
        <v>10796</v>
      </c>
      <c r="B2162">
        <v>1984</v>
      </c>
      <c r="C2162" t="s">
        <v>41</v>
      </c>
      <c r="D2162" t="s">
        <v>33</v>
      </c>
      <c r="E2162">
        <v>30477</v>
      </c>
      <c r="F2162">
        <v>1</v>
      </c>
      <c r="G2162">
        <v>0</v>
      </c>
      <c r="H2162" s="2" t="str">
        <f ca="1">TEXT(Table1_1[[#This Row],[Dt_Customer]],"yyyy-mm-dd")</f>
        <v>2014-01-22</v>
      </c>
      <c r="I2162">
        <v>16</v>
      </c>
      <c r="J2162">
        <v>47</v>
      </c>
      <c r="K2162">
        <v>1</v>
      </c>
      <c r="L2162">
        <v>6</v>
      </c>
      <c r="M2162">
        <v>0</v>
      </c>
      <c r="N2162">
        <v>0</v>
      </c>
      <c r="O216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f>Table1_1[[#This Row],[MntWines]]+Table1_1[[#This Row],[MntFruits]]+Table1_1[[#This Row],[MntMeatProducts]]+Table1_1[[#This Row],[MntFishProducts]]+Table1_1[[#This Row],[MntSweetProducts]]+Table1_1[[#This Row],[MntGoldProds]]</f>
        <v>66</v>
      </c>
      <c r="AC2162">
        <f>Table1_1[[#This Row],[NumWebPurchases]]+Table1_1[[#This Row],[NumCatalogPurchases]]+Table1_1[[#This Row],[NumStorePurchases]]</f>
        <v>5</v>
      </c>
      <c r="AD2162">
        <f>ROUND(IF(Table1_1[[#This Row],[Total_Purchases]]=0,0,(Table1_1[[#This Row],[Total_Spend]]*(Table1_1[[#This Row],[NumWebPurchases]]/Table1_1[[#This Row],[Total_Purchases]]))),2)</f>
        <v>13.2</v>
      </c>
      <c r="AE2162">
        <f>ROUND(IF(Table1_1[[#This Row],[Total_Purchases]]=0,0,(Table1_1[[#This Row],[Total_Spend]]*(Table1_1[[#This Row],[NumStorePurchases]]/Table1_1[[#This Row],[Total_Purchases]]))),2)</f>
        <v>39.6</v>
      </c>
      <c r="AF2162">
        <f>ROUND(IF(Table1_1[[#This Row],[Total_Purchases]]=0,0,(Table1_1[[#This Row],[Total_Spend]]*(Table1_1[[#This Row],[NumCatalogPurchases]]/Table1_1[[#This Row],[Total_Purchases]]))),2)</f>
        <v>13.2</v>
      </c>
      <c r="AG216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2" s="6">
        <f ca="1">YEAR(TODAY())-B2162</f>
        <v>42</v>
      </c>
      <c r="AI216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62" t="s">
        <v>40</v>
      </c>
    </row>
    <row r="2163" spans="1:36" x14ac:dyDescent="0.3">
      <c r="A2163">
        <v>10812</v>
      </c>
      <c r="B2163">
        <v>1978</v>
      </c>
      <c r="C2163" t="s">
        <v>37</v>
      </c>
      <c r="D2163" t="s">
        <v>33</v>
      </c>
      <c r="E2163">
        <v>46377</v>
      </c>
      <c r="F2163">
        <v>1</v>
      </c>
      <c r="G2163">
        <v>0</v>
      </c>
      <c r="H2163" s="2" t="str">
        <f ca="1">TEXT(Table1_1[[#This Row],[Dt_Customer]],"yyyy-mm-dd")</f>
        <v>2014-03-01</v>
      </c>
      <c r="I2163">
        <v>89</v>
      </c>
      <c r="J2163">
        <v>37</v>
      </c>
      <c r="K2163">
        <v>0</v>
      </c>
      <c r="L2163">
        <v>46</v>
      </c>
      <c r="M2163">
        <v>4</v>
      </c>
      <c r="N2163">
        <v>3</v>
      </c>
      <c r="O2163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f>Table1_1[[#This Row],[MntWines]]+Table1_1[[#This Row],[MntFruits]]+Table1_1[[#This Row],[MntMeatProducts]]+Table1_1[[#This Row],[MntFishProducts]]+Table1_1[[#This Row],[MntSweetProducts]]+Table1_1[[#This Row],[MntGoldProds]]</f>
        <v>90</v>
      </c>
      <c r="AC2163">
        <f>Table1_1[[#This Row],[NumWebPurchases]]+Table1_1[[#This Row],[NumCatalogPurchases]]+Table1_1[[#This Row],[NumStorePurchases]]</f>
        <v>6</v>
      </c>
      <c r="AD2163">
        <f>ROUND(IF(Table1_1[[#This Row],[Total_Purchases]]=0,0,(Table1_1[[#This Row],[Total_Spend]]*(Table1_1[[#This Row],[NumWebPurchases]]/Table1_1[[#This Row],[Total_Purchases]]))),2)</f>
        <v>30</v>
      </c>
      <c r="AE2163">
        <f>ROUND(IF(Table1_1[[#This Row],[Total_Purchases]]=0,0,(Table1_1[[#This Row],[Total_Spend]]*(Table1_1[[#This Row],[NumStorePurchases]]/Table1_1[[#This Row],[Total_Purchases]]))),2)</f>
        <v>45</v>
      </c>
      <c r="AF2163">
        <f>ROUND(IF(Table1_1[[#This Row],[Total_Purchases]]=0,0,(Table1_1[[#This Row],[Total_Spend]]*(Table1_1[[#This Row],[NumCatalogPurchases]]/Table1_1[[#This Row],[Total_Purchases]]))),2)</f>
        <v>15</v>
      </c>
      <c r="AG216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3" s="6">
        <f ca="1">YEAR(TODAY())-B2163</f>
        <v>48</v>
      </c>
      <c r="AI216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63" t="s">
        <v>43</v>
      </c>
    </row>
    <row r="2164" spans="1:36" x14ac:dyDescent="0.3">
      <c r="A2164">
        <v>10814</v>
      </c>
      <c r="B2164">
        <v>1947</v>
      </c>
      <c r="C2164" t="s">
        <v>28</v>
      </c>
      <c r="D2164" t="s">
        <v>35</v>
      </c>
      <c r="E2164">
        <v>70321</v>
      </c>
      <c r="F2164">
        <v>0</v>
      </c>
      <c r="G2164">
        <v>0</v>
      </c>
      <c r="H2164" s="2" t="str">
        <f ca="1">TEXT(Table1_1[[#This Row],[Dt_Customer]],"yyyy-mm-dd")</f>
        <v>2013-01-16</v>
      </c>
      <c r="I2164">
        <v>6</v>
      </c>
      <c r="J2164">
        <v>303</v>
      </c>
      <c r="K2164">
        <v>23</v>
      </c>
      <c r="L2164">
        <v>751</v>
      </c>
      <c r="M2164">
        <v>82</v>
      </c>
      <c r="N2164">
        <v>26</v>
      </c>
      <c r="O2164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f>Table1_1[[#This Row],[MntWines]]+Table1_1[[#This Row],[MntFruits]]+Table1_1[[#This Row],[MntMeatProducts]]+Table1_1[[#This Row],[MntFishProducts]]+Table1_1[[#This Row],[MntSweetProducts]]+Table1_1[[#This Row],[MntGoldProds]]</f>
        <v>1376</v>
      </c>
      <c r="AC2164">
        <f>Table1_1[[#This Row],[NumWebPurchases]]+Table1_1[[#This Row],[NumCatalogPurchases]]+Table1_1[[#This Row],[NumStorePurchases]]</f>
        <v>24</v>
      </c>
      <c r="AD2164">
        <f>ROUND(IF(Table1_1[[#This Row],[Total_Purchases]]=0,0,(Table1_1[[#This Row],[Total_Spend]]*(Table1_1[[#This Row],[NumWebPurchases]]/Table1_1[[#This Row],[Total_Purchases]]))),2)</f>
        <v>344</v>
      </c>
      <c r="AE2164">
        <f>ROUND(IF(Table1_1[[#This Row],[Total_Purchases]]=0,0,(Table1_1[[#This Row],[Total_Spend]]*(Table1_1[[#This Row],[NumStorePurchases]]/Table1_1[[#This Row],[Total_Purchases]]))),2)</f>
        <v>745.33</v>
      </c>
      <c r="AF2164">
        <f>ROUND(IF(Table1_1[[#This Row],[Total_Purchases]]=0,0,(Table1_1[[#This Row],[Total_Spend]]*(Table1_1[[#This Row],[NumCatalogPurchases]]/Table1_1[[#This Row],[Total_Purchases]]))),2)</f>
        <v>286.67</v>
      </c>
      <c r="AG216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64" s="6">
        <f ca="1">YEAR(TODAY())-B2164</f>
        <v>79</v>
      </c>
      <c r="AI216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64" t="s">
        <v>30</v>
      </c>
    </row>
    <row r="2165" spans="1:36" x14ac:dyDescent="0.3">
      <c r="A2165">
        <v>10821</v>
      </c>
      <c r="B2165">
        <v>1978</v>
      </c>
      <c r="C2165" t="s">
        <v>28</v>
      </c>
      <c r="D2165" t="s">
        <v>33</v>
      </c>
      <c r="E2165">
        <v>57113</v>
      </c>
      <c r="F2165">
        <v>1</v>
      </c>
      <c r="G2165">
        <v>1</v>
      </c>
      <c r="H2165" s="2" t="str">
        <f ca="1">TEXT(Table1_1[[#This Row],[Dt_Customer]],"yyyy-mm-dd")</f>
        <v>2013-02-06</v>
      </c>
      <c r="I2165">
        <v>45</v>
      </c>
      <c r="J2165">
        <v>182</v>
      </c>
      <c r="K2165">
        <v>4</v>
      </c>
      <c r="L2165">
        <v>33</v>
      </c>
      <c r="M2165">
        <v>0</v>
      </c>
      <c r="N2165">
        <v>2</v>
      </c>
      <c r="O2165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f>Table1_1[[#This Row],[MntWines]]+Table1_1[[#This Row],[MntFruits]]+Table1_1[[#This Row],[MntMeatProducts]]+Table1_1[[#This Row],[MntFishProducts]]+Table1_1[[#This Row],[MntSweetProducts]]+Table1_1[[#This Row],[MntGoldProds]]</f>
        <v>263</v>
      </c>
      <c r="AC2165">
        <f>Table1_1[[#This Row],[NumWebPurchases]]+Table1_1[[#This Row],[NumCatalogPurchases]]+Table1_1[[#This Row],[NumStorePurchases]]</f>
        <v>10</v>
      </c>
      <c r="AD2165">
        <f>ROUND(IF(Table1_1[[#This Row],[Total_Purchases]]=0,0,(Table1_1[[#This Row],[Total_Spend]]*(Table1_1[[#This Row],[NumWebPurchases]]/Table1_1[[#This Row],[Total_Purchases]]))),2)</f>
        <v>105.2</v>
      </c>
      <c r="AE2165">
        <f>ROUND(IF(Table1_1[[#This Row],[Total_Purchases]]=0,0,(Table1_1[[#This Row],[Total_Spend]]*(Table1_1[[#This Row],[NumStorePurchases]]/Table1_1[[#This Row],[Total_Purchases]]))),2)</f>
        <v>131.5</v>
      </c>
      <c r="AF2165">
        <f>ROUND(IF(Table1_1[[#This Row],[Total_Purchases]]=0,0,(Table1_1[[#This Row],[Total_Spend]]*(Table1_1[[#This Row],[NumCatalogPurchases]]/Table1_1[[#This Row],[Total_Purchases]]))),2)</f>
        <v>26.3</v>
      </c>
      <c r="AG216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65" s="6">
        <f ca="1">YEAR(TODAY())-B2165</f>
        <v>48</v>
      </c>
      <c r="AI216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65" t="s">
        <v>30</v>
      </c>
    </row>
    <row r="2166" spans="1:36" x14ac:dyDescent="0.3">
      <c r="A2166">
        <v>10826</v>
      </c>
      <c r="B2166">
        <v>1959</v>
      </c>
      <c r="C2166" t="s">
        <v>28</v>
      </c>
      <c r="D2166" t="s">
        <v>33</v>
      </c>
      <c r="E2166">
        <v>18690</v>
      </c>
      <c r="F2166">
        <v>0</v>
      </c>
      <c r="G2166">
        <v>0</v>
      </c>
      <c r="H2166" s="2" t="str">
        <f ca="1">TEXT(Table1_1[[#This Row],[Dt_Customer]],"yyyy-mm-dd")</f>
        <v>2012-12-28</v>
      </c>
      <c r="I2166">
        <v>77</v>
      </c>
      <c r="J2166">
        <v>6</v>
      </c>
      <c r="K2166">
        <v>1</v>
      </c>
      <c r="L2166">
        <v>7</v>
      </c>
      <c r="M2166">
        <v>23</v>
      </c>
      <c r="N2166">
        <v>4</v>
      </c>
      <c r="O2166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f>Table1_1[[#This Row],[MntWines]]+Table1_1[[#This Row],[MntFruits]]+Table1_1[[#This Row],[MntMeatProducts]]+Table1_1[[#This Row],[MntFishProducts]]+Table1_1[[#This Row],[MntSweetProducts]]+Table1_1[[#This Row],[MntGoldProds]]</f>
        <v>60</v>
      </c>
      <c r="AC2166">
        <f>Table1_1[[#This Row],[NumWebPurchases]]+Table1_1[[#This Row],[NumCatalogPurchases]]+Table1_1[[#This Row],[NumStorePurchases]]</f>
        <v>4</v>
      </c>
      <c r="AD2166">
        <f>ROUND(IF(Table1_1[[#This Row],[Total_Purchases]]=0,0,(Table1_1[[#This Row],[Total_Spend]]*(Table1_1[[#This Row],[NumWebPurchases]]/Table1_1[[#This Row],[Total_Purchases]]))),2)</f>
        <v>15</v>
      </c>
      <c r="AE2166">
        <f>ROUND(IF(Table1_1[[#This Row],[Total_Purchases]]=0,0,(Table1_1[[#This Row],[Total_Spend]]*(Table1_1[[#This Row],[NumStorePurchases]]/Table1_1[[#This Row],[Total_Purchases]]))),2)</f>
        <v>30</v>
      </c>
      <c r="AF2166">
        <f>ROUND(IF(Table1_1[[#This Row],[Total_Purchases]]=0,0,(Table1_1[[#This Row],[Total_Spend]]*(Table1_1[[#This Row],[NumCatalogPurchases]]/Table1_1[[#This Row],[Total_Purchases]]))),2)</f>
        <v>15</v>
      </c>
      <c r="AG216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6" s="6">
        <f ca="1">YEAR(TODAY())-B2166</f>
        <v>67</v>
      </c>
      <c r="AI216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66" t="s">
        <v>30</v>
      </c>
    </row>
    <row r="2167" spans="1:36" x14ac:dyDescent="0.3">
      <c r="A2167">
        <v>10827</v>
      </c>
      <c r="B2167">
        <v>1967</v>
      </c>
      <c r="C2167" t="s">
        <v>37</v>
      </c>
      <c r="D2167" t="s">
        <v>33</v>
      </c>
      <c r="E2167">
        <v>36947</v>
      </c>
      <c r="F2167">
        <v>1</v>
      </c>
      <c r="G2167">
        <v>1</v>
      </c>
      <c r="H2167" s="2" t="str">
        <f ca="1">TEXT(Table1_1[[#This Row],[Dt_Customer]],"yyyy-mm-dd")</f>
        <v>2012-08-07</v>
      </c>
      <c r="I2167">
        <v>49</v>
      </c>
      <c r="J2167">
        <v>88</v>
      </c>
      <c r="K2167">
        <v>3</v>
      </c>
      <c r="L2167">
        <v>21</v>
      </c>
      <c r="M2167">
        <v>4</v>
      </c>
      <c r="N2167">
        <v>1</v>
      </c>
      <c r="O2167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f>Table1_1[[#This Row],[MntWines]]+Table1_1[[#This Row],[MntFruits]]+Table1_1[[#This Row],[MntMeatProducts]]+Table1_1[[#This Row],[MntFishProducts]]+Table1_1[[#This Row],[MntSweetProducts]]+Table1_1[[#This Row],[MntGoldProds]]</f>
        <v>146</v>
      </c>
      <c r="AC2167">
        <f>Table1_1[[#This Row],[NumWebPurchases]]+Table1_1[[#This Row],[NumCatalogPurchases]]+Table1_1[[#This Row],[NumStorePurchases]]</f>
        <v>7</v>
      </c>
      <c r="AD2167">
        <f>ROUND(IF(Table1_1[[#This Row],[Total_Purchases]]=0,0,(Table1_1[[#This Row],[Total_Spend]]*(Table1_1[[#This Row],[NumWebPurchases]]/Table1_1[[#This Row],[Total_Purchases]]))),2)</f>
        <v>62.57</v>
      </c>
      <c r="AE2167">
        <f>ROUND(IF(Table1_1[[#This Row],[Total_Purchases]]=0,0,(Table1_1[[#This Row],[Total_Spend]]*(Table1_1[[#This Row],[NumStorePurchases]]/Table1_1[[#This Row],[Total_Purchases]]))),2)</f>
        <v>83.43</v>
      </c>
      <c r="AF2167">
        <f>ROUND(IF(Table1_1[[#This Row],[Total_Purchases]]=0,0,(Table1_1[[#This Row],[Total_Spend]]*(Table1_1[[#This Row],[NumCatalogPurchases]]/Table1_1[[#This Row],[Total_Purchases]]))),2)</f>
        <v>0</v>
      </c>
      <c r="AG216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7" s="6">
        <f ca="1">YEAR(TODAY())-B2167</f>
        <v>59</v>
      </c>
      <c r="AI216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67" t="s">
        <v>36</v>
      </c>
    </row>
    <row r="2168" spans="1:36" x14ac:dyDescent="0.3">
      <c r="A2168">
        <v>10832</v>
      </c>
      <c r="B2168">
        <v>1958</v>
      </c>
      <c r="C2168" t="s">
        <v>28</v>
      </c>
      <c r="D2168" t="s">
        <v>35</v>
      </c>
      <c r="E2168">
        <v>46610</v>
      </c>
      <c r="F2168">
        <v>0</v>
      </c>
      <c r="G2168">
        <v>0</v>
      </c>
      <c r="H2168" s="2" t="str">
        <f ca="1">TEXT(Table1_1[[#This Row],[Dt_Customer]],"yyyy-mm-dd")</f>
        <v>2013-07-18</v>
      </c>
      <c r="I2168">
        <v>4</v>
      </c>
      <c r="J2168">
        <v>288</v>
      </c>
      <c r="K2168">
        <v>10</v>
      </c>
      <c r="L2168">
        <v>30</v>
      </c>
      <c r="M2168">
        <v>4</v>
      </c>
      <c r="N2168">
        <v>10</v>
      </c>
      <c r="O2168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f>Table1_1[[#This Row],[MntWines]]+Table1_1[[#This Row],[MntFruits]]+Table1_1[[#This Row],[MntMeatProducts]]+Table1_1[[#This Row],[MntFishProducts]]+Table1_1[[#This Row],[MntSweetProducts]]+Table1_1[[#This Row],[MntGoldProds]]</f>
        <v>467</v>
      </c>
      <c r="AC2168">
        <f>Table1_1[[#This Row],[NumWebPurchases]]+Table1_1[[#This Row],[NumCatalogPurchases]]+Table1_1[[#This Row],[NumStorePurchases]]</f>
        <v>13</v>
      </c>
      <c r="AD2168">
        <f>ROUND(IF(Table1_1[[#This Row],[Total_Purchases]]=0,0,(Table1_1[[#This Row],[Total_Spend]]*(Table1_1[[#This Row],[NumWebPurchases]]/Table1_1[[#This Row],[Total_Purchases]]))),2)</f>
        <v>215.54</v>
      </c>
      <c r="AE2168">
        <f>ROUND(IF(Table1_1[[#This Row],[Total_Purchases]]=0,0,(Table1_1[[#This Row],[Total_Spend]]*(Table1_1[[#This Row],[NumStorePurchases]]/Table1_1[[#This Row],[Total_Purchases]]))),2)</f>
        <v>215.54</v>
      </c>
      <c r="AF2168">
        <f>ROUND(IF(Table1_1[[#This Row],[Total_Purchases]]=0,0,(Table1_1[[#This Row],[Total_Spend]]*(Table1_1[[#This Row],[NumCatalogPurchases]]/Table1_1[[#This Row],[Total_Purchases]]))),2)</f>
        <v>35.92</v>
      </c>
      <c r="AG216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68" s="6">
        <f ca="1">YEAR(TODAY())-B2168</f>
        <v>68</v>
      </c>
      <c r="AI216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68" t="s">
        <v>30</v>
      </c>
    </row>
    <row r="2169" spans="1:36" x14ac:dyDescent="0.3">
      <c r="A2169">
        <v>10833</v>
      </c>
      <c r="B2169">
        <v>1975</v>
      </c>
      <c r="C2169" t="s">
        <v>28</v>
      </c>
      <c r="D2169" t="s">
        <v>33</v>
      </c>
      <c r="E2169">
        <v>65106</v>
      </c>
      <c r="F2169">
        <v>0</v>
      </c>
      <c r="G2169">
        <v>1</v>
      </c>
      <c r="H2169" s="2" t="str">
        <f ca="1">TEXT(Table1_1[[#This Row],[Dt_Customer]],"yyyy-mm-dd")</f>
        <v>2014-05-24</v>
      </c>
      <c r="I2169">
        <v>55</v>
      </c>
      <c r="J2169">
        <v>790</v>
      </c>
      <c r="K2169">
        <v>19</v>
      </c>
      <c r="L2169">
        <v>133</v>
      </c>
      <c r="M2169">
        <v>12</v>
      </c>
      <c r="N2169">
        <v>0</v>
      </c>
      <c r="O2169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f>Table1_1[[#This Row],[MntWines]]+Table1_1[[#This Row],[MntFruits]]+Table1_1[[#This Row],[MntMeatProducts]]+Table1_1[[#This Row],[MntFishProducts]]+Table1_1[[#This Row],[MntSweetProducts]]+Table1_1[[#This Row],[MntGoldProds]]</f>
        <v>973</v>
      </c>
      <c r="AC2169">
        <f>Table1_1[[#This Row],[NumWebPurchases]]+Table1_1[[#This Row],[NumCatalogPurchases]]+Table1_1[[#This Row],[NumStorePurchases]]</f>
        <v>24</v>
      </c>
      <c r="AD2169">
        <f>ROUND(IF(Table1_1[[#This Row],[Total_Purchases]]=0,0,(Table1_1[[#This Row],[Total_Spend]]*(Table1_1[[#This Row],[NumWebPurchases]]/Table1_1[[#This Row],[Total_Purchases]]))),2)</f>
        <v>324.33</v>
      </c>
      <c r="AE2169">
        <f>ROUND(IF(Table1_1[[#This Row],[Total_Purchases]]=0,0,(Table1_1[[#This Row],[Total_Spend]]*(Table1_1[[#This Row],[NumStorePurchases]]/Table1_1[[#This Row],[Total_Purchases]]))),2)</f>
        <v>527.04</v>
      </c>
      <c r="AF2169">
        <f>ROUND(IF(Table1_1[[#This Row],[Total_Purchases]]=0,0,(Table1_1[[#This Row],[Total_Spend]]*(Table1_1[[#This Row],[NumCatalogPurchases]]/Table1_1[[#This Row],[Total_Purchases]]))),2)</f>
        <v>121.63</v>
      </c>
      <c r="AG216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69" s="6">
        <f ca="1">YEAR(TODAY())-B2169</f>
        <v>51</v>
      </c>
      <c r="AI216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69" t="s">
        <v>30</v>
      </c>
    </row>
    <row r="2170" spans="1:36" x14ac:dyDescent="0.3">
      <c r="A2170">
        <v>10837</v>
      </c>
      <c r="B2170">
        <v>1975</v>
      </c>
      <c r="C2170" t="s">
        <v>28</v>
      </c>
      <c r="D2170" t="s">
        <v>33</v>
      </c>
      <c r="E2170">
        <v>23957</v>
      </c>
      <c r="F2170">
        <v>1</v>
      </c>
      <c r="G2170">
        <v>0</v>
      </c>
      <c r="H2170" s="2" t="str">
        <f ca="1">TEXT(Table1_1[[#This Row],[Dt_Customer]],"yyyy-mm-dd")</f>
        <v>2012-10-28</v>
      </c>
      <c r="I2170">
        <v>47</v>
      </c>
      <c r="J2170">
        <v>2</v>
      </c>
      <c r="K2170">
        <v>1</v>
      </c>
      <c r="L2170">
        <v>18</v>
      </c>
      <c r="M2170">
        <v>20</v>
      </c>
      <c r="N2170">
        <v>11</v>
      </c>
      <c r="O2170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f>Table1_1[[#This Row],[MntWines]]+Table1_1[[#This Row],[MntFruits]]+Table1_1[[#This Row],[MntMeatProducts]]+Table1_1[[#This Row],[MntFishProducts]]+Table1_1[[#This Row],[MntSweetProducts]]+Table1_1[[#This Row],[MntGoldProds]]</f>
        <v>68</v>
      </c>
      <c r="AC2170">
        <f>Table1_1[[#This Row],[NumWebPurchases]]+Table1_1[[#This Row],[NumCatalogPurchases]]+Table1_1[[#This Row],[NumStorePurchases]]</f>
        <v>5</v>
      </c>
      <c r="AD2170">
        <f>ROUND(IF(Table1_1[[#This Row],[Total_Purchases]]=0,0,(Table1_1[[#This Row],[Total_Spend]]*(Table1_1[[#This Row],[NumWebPurchases]]/Table1_1[[#This Row],[Total_Purchases]]))),2)</f>
        <v>27.2</v>
      </c>
      <c r="AE2170">
        <f>ROUND(IF(Table1_1[[#This Row],[Total_Purchases]]=0,0,(Table1_1[[#This Row],[Total_Spend]]*(Table1_1[[#This Row],[NumStorePurchases]]/Table1_1[[#This Row],[Total_Purchases]]))),2)</f>
        <v>40.799999999999997</v>
      </c>
      <c r="AF2170">
        <f>ROUND(IF(Table1_1[[#This Row],[Total_Purchases]]=0,0,(Table1_1[[#This Row],[Total_Spend]]*(Table1_1[[#This Row],[NumCatalogPurchases]]/Table1_1[[#This Row],[Total_Purchases]]))),2)</f>
        <v>0</v>
      </c>
      <c r="AG217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70" s="6">
        <f ca="1">YEAR(TODAY())-B2170</f>
        <v>51</v>
      </c>
      <c r="AI217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0" t="s">
        <v>32</v>
      </c>
    </row>
    <row r="2171" spans="1:36" x14ac:dyDescent="0.3">
      <c r="A2171">
        <v>10839</v>
      </c>
      <c r="B2171">
        <v>1976</v>
      </c>
      <c r="C2171" t="s">
        <v>28</v>
      </c>
      <c r="D2171" t="s">
        <v>35</v>
      </c>
      <c r="E2171">
        <v>36283</v>
      </c>
      <c r="F2171">
        <v>1</v>
      </c>
      <c r="G2171">
        <v>1</v>
      </c>
      <c r="H2171" s="2" t="str">
        <f ca="1">TEXT(Table1_1[[#This Row],[Dt_Customer]],"yyyy-mm-dd")</f>
        <v>2014-04-14</v>
      </c>
      <c r="I2171">
        <v>42</v>
      </c>
      <c r="J2171">
        <v>6</v>
      </c>
      <c r="K2171">
        <v>5</v>
      </c>
      <c r="L2171">
        <v>5</v>
      </c>
      <c r="M2171">
        <v>8</v>
      </c>
      <c r="N2171">
        <v>0</v>
      </c>
      <c r="O2171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f>Table1_1[[#This Row],[MntWines]]+Table1_1[[#This Row],[MntFruits]]+Table1_1[[#This Row],[MntMeatProducts]]+Table1_1[[#This Row],[MntFishProducts]]+Table1_1[[#This Row],[MntSweetProducts]]+Table1_1[[#This Row],[MntGoldProds]]</f>
        <v>29</v>
      </c>
      <c r="AC2171">
        <f>Table1_1[[#This Row],[NumWebPurchases]]+Table1_1[[#This Row],[NumCatalogPurchases]]+Table1_1[[#This Row],[NumStorePurchases]]</f>
        <v>4</v>
      </c>
      <c r="AD2171">
        <f>ROUND(IF(Table1_1[[#This Row],[Total_Purchases]]=0,0,(Table1_1[[#This Row],[Total_Spend]]*(Table1_1[[#This Row],[NumWebPurchases]]/Table1_1[[#This Row],[Total_Purchases]]))),2)</f>
        <v>7.25</v>
      </c>
      <c r="AE2171">
        <f>ROUND(IF(Table1_1[[#This Row],[Total_Purchases]]=0,0,(Table1_1[[#This Row],[Total_Spend]]*(Table1_1[[#This Row],[NumStorePurchases]]/Table1_1[[#This Row],[Total_Purchases]]))),2)</f>
        <v>21.75</v>
      </c>
      <c r="AF2171">
        <f>ROUND(IF(Table1_1[[#This Row],[Total_Purchases]]=0,0,(Table1_1[[#This Row],[Total_Spend]]*(Table1_1[[#This Row],[NumCatalogPurchases]]/Table1_1[[#This Row],[Total_Purchases]]))),2)</f>
        <v>0</v>
      </c>
      <c r="AG217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71" s="6">
        <f ca="1">YEAR(TODAY())-B2171</f>
        <v>50</v>
      </c>
      <c r="AI217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1" t="s">
        <v>32</v>
      </c>
    </row>
    <row r="2172" spans="1:36" x14ac:dyDescent="0.3">
      <c r="A2172">
        <v>10841</v>
      </c>
      <c r="B2172">
        <v>1975</v>
      </c>
      <c r="C2172" t="s">
        <v>37</v>
      </c>
      <c r="D2172" t="s">
        <v>35</v>
      </c>
      <c r="E2172">
        <v>56559</v>
      </c>
      <c r="F2172">
        <v>0</v>
      </c>
      <c r="G2172">
        <v>1</v>
      </c>
      <c r="H2172" s="2" t="str">
        <f ca="1">TEXT(Table1_1[[#This Row],[Dt_Customer]],"yyyy-mm-dd")</f>
        <v>2012-12-25</v>
      </c>
      <c r="I2172">
        <v>46</v>
      </c>
      <c r="J2172">
        <v>226</v>
      </c>
      <c r="K2172">
        <v>22</v>
      </c>
      <c r="L2172">
        <v>133</v>
      </c>
      <c r="M2172">
        <v>41</v>
      </c>
      <c r="N2172">
        <v>31</v>
      </c>
      <c r="O217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f>Table1_1[[#This Row],[MntWines]]+Table1_1[[#This Row],[MntFruits]]+Table1_1[[#This Row],[MntMeatProducts]]+Table1_1[[#This Row],[MntFishProducts]]+Table1_1[[#This Row],[MntSweetProducts]]+Table1_1[[#This Row],[MntGoldProds]]</f>
        <v>484</v>
      </c>
      <c r="AC2172">
        <f>Table1_1[[#This Row],[NumWebPurchases]]+Table1_1[[#This Row],[NumCatalogPurchases]]+Table1_1[[#This Row],[NumStorePurchases]]</f>
        <v>15</v>
      </c>
      <c r="AD2172">
        <f>ROUND(IF(Table1_1[[#This Row],[Total_Purchases]]=0,0,(Table1_1[[#This Row],[Total_Spend]]*(Table1_1[[#This Row],[NumWebPurchases]]/Table1_1[[#This Row],[Total_Purchases]]))),2)</f>
        <v>129.07</v>
      </c>
      <c r="AE2172">
        <f>ROUND(IF(Table1_1[[#This Row],[Total_Purchases]]=0,0,(Table1_1[[#This Row],[Total_Spend]]*(Table1_1[[#This Row],[NumStorePurchases]]/Table1_1[[#This Row],[Total_Purchases]]))),2)</f>
        <v>258.13</v>
      </c>
      <c r="AF2172">
        <f>ROUND(IF(Table1_1[[#This Row],[Total_Purchases]]=0,0,(Table1_1[[#This Row],[Total_Spend]]*(Table1_1[[#This Row],[NumCatalogPurchases]]/Table1_1[[#This Row],[Total_Purchases]]))),2)</f>
        <v>96.8</v>
      </c>
      <c r="AG217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72" s="6">
        <f ca="1">YEAR(TODAY())-B2172</f>
        <v>51</v>
      </c>
      <c r="AI217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2" t="s">
        <v>30</v>
      </c>
    </row>
    <row r="2173" spans="1:36" x14ac:dyDescent="0.3">
      <c r="A2173">
        <v>10846</v>
      </c>
      <c r="B2173">
        <v>1978</v>
      </c>
      <c r="C2173" t="s">
        <v>41</v>
      </c>
      <c r="D2173" t="s">
        <v>33</v>
      </c>
      <c r="E2173">
        <v>43783</v>
      </c>
      <c r="F2173">
        <v>1</v>
      </c>
      <c r="G2173">
        <v>0</v>
      </c>
      <c r="H2173" s="2" t="str">
        <f ca="1">TEXT(Table1_1[[#This Row],[Dt_Customer]],"yyyy-mm-dd")</f>
        <v>2014-05-29</v>
      </c>
      <c r="I2173">
        <v>22</v>
      </c>
      <c r="J2173">
        <v>327</v>
      </c>
      <c r="K2173">
        <v>9</v>
      </c>
      <c r="L2173">
        <v>125</v>
      </c>
      <c r="M2173">
        <v>25</v>
      </c>
      <c r="N2173">
        <v>4</v>
      </c>
      <c r="O2173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f>Table1_1[[#This Row],[MntWines]]+Table1_1[[#This Row],[MntFruits]]+Table1_1[[#This Row],[MntMeatProducts]]+Table1_1[[#This Row],[MntFishProducts]]+Table1_1[[#This Row],[MntSweetProducts]]+Table1_1[[#This Row],[MntGoldProds]]</f>
        <v>629</v>
      </c>
      <c r="AC2173">
        <f>Table1_1[[#This Row],[NumWebPurchases]]+Table1_1[[#This Row],[NumCatalogPurchases]]+Table1_1[[#This Row],[NumStorePurchases]]</f>
        <v>16</v>
      </c>
      <c r="AD2173">
        <f>ROUND(IF(Table1_1[[#This Row],[Total_Purchases]]=0,0,(Table1_1[[#This Row],[Total_Spend]]*(Table1_1[[#This Row],[NumWebPurchases]]/Table1_1[[#This Row],[Total_Purchases]]))),2)</f>
        <v>275.19</v>
      </c>
      <c r="AE2173">
        <f>ROUND(IF(Table1_1[[#This Row],[Total_Purchases]]=0,0,(Table1_1[[#This Row],[Total_Spend]]*(Table1_1[[#This Row],[NumStorePurchases]]/Table1_1[[#This Row],[Total_Purchases]]))),2)</f>
        <v>314.5</v>
      </c>
      <c r="AF2173">
        <f>ROUND(IF(Table1_1[[#This Row],[Total_Purchases]]=0,0,(Table1_1[[#This Row],[Total_Spend]]*(Table1_1[[#This Row],[NumCatalogPurchases]]/Table1_1[[#This Row],[Total_Purchases]]))),2)</f>
        <v>39.31</v>
      </c>
      <c r="AG217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73" s="6">
        <f ca="1">YEAR(TODAY())-B2173</f>
        <v>48</v>
      </c>
      <c r="AI217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3" t="s">
        <v>32</v>
      </c>
    </row>
    <row r="2174" spans="1:36" x14ac:dyDescent="0.3">
      <c r="A2174">
        <v>10854</v>
      </c>
      <c r="B2174">
        <v>1970</v>
      </c>
      <c r="C2174" t="s">
        <v>37</v>
      </c>
      <c r="D2174" t="s">
        <v>33</v>
      </c>
      <c r="E2174">
        <v>38853</v>
      </c>
      <c r="F2174">
        <v>1</v>
      </c>
      <c r="G2174">
        <v>1</v>
      </c>
      <c r="H2174" s="2" t="str">
        <f ca="1">TEXT(Table1_1[[#This Row],[Dt_Customer]],"yyyy-mm-dd")</f>
        <v>2014-05-23</v>
      </c>
      <c r="I2174">
        <v>90</v>
      </c>
      <c r="J2174">
        <v>29</v>
      </c>
      <c r="K2174">
        <v>0</v>
      </c>
      <c r="L2174">
        <v>14</v>
      </c>
      <c r="M2174">
        <v>0</v>
      </c>
      <c r="N2174">
        <v>0</v>
      </c>
      <c r="O2174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f>Table1_1[[#This Row],[MntWines]]+Table1_1[[#This Row],[MntFruits]]+Table1_1[[#This Row],[MntMeatProducts]]+Table1_1[[#This Row],[MntFishProducts]]+Table1_1[[#This Row],[MntSweetProducts]]+Table1_1[[#This Row],[MntGoldProds]]</f>
        <v>45</v>
      </c>
      <c r="AC2174">
        <f>Table1_1[[#This Row],[NumWebPurchases]]+Table1_1[[#This Row],[NumCatalogPurchases]]+Table1_1[[#This Row],[NumStorePurchases]]</f>
        <v>5</v>
      </c>
      <c r="AD2174">
        <f>ROUND(IF(Table1_1[[#This Row],[Total_Purchases]]=0,0,(Table1_1[[#This Row],[Total_Spend]]*(Table1_1[[#This Row],[NumWebPurchases]]/Table1_1[[#This Row],[Total_Purchases]]))),2)</f>
        <v>18</v>
      </c>
      <c r="AE2174">
        <f>ROUND(IF(Table1_1[[#This Row],[Total_Purchases]]=0,0,(Table1_1[[#This Row],[Total_Spend]]*(Table1_1[[#This Row],[NumStorePurchases]]/Table1_1[[#This Row],[Total_Purchases]]))),2)</f>
        <v>27</v>
      </c>
      <c r="AF2174">
        <f>ROUND(IF(Table1_1[[#This Row],[Total_Purchases]]=0,0,(Table1_1[[#This Row],[Total_Spend]]*(Table1_1[[#This Row],[NumCatalogPurchases]]/Table1_1[[#This Row],[Total_Purchases]]))),2)</f>
        <v>0</v>
      </c>
      <c r="AG217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74" s="6">
        <f ca="1">YEAR(TODAY())-B2174</f>
        <v>56</v>
      </c>
      <c r="AI217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74" t="s">
        <v>40</v>
      </c>
    </row>
    <row r="2175" spans="1:36" x14ac:dyDescent="0.3">
      <c r="A2175">
        <v>10855</v>
      </c>
      <c r="B2175">
        <v>1968</v>
      </c>
      <c r="C2175" t="s">
        <v>41</v>
      </c>
      <c r="D2175" t="s">
        <v>31</v>
      </c>
      <c r="E2175">
        <v>50014</v>
      </c>
      <c r="F2175">
        <v>1</v>
      </c>
      <c r="G2175">
        <v>0</v>
      </c>
      <c r="H2175" s="2" t="str">
        <f ca="1">TEXT(Table1_1[[#This Row],[Dt_Customer]],"yyyy-mm-dd")</f>
        <v>2014-01-22</v>
      </c>
      <c r="I2175">
        <v>9</v>
      </c>
      <c r="J2175">
        <v>234</v>
      </c>
      <c r="K2175">
        <v>14</v>
      </c>
      <c r="L2175">
        <v>77</v>
      </c>
      <c r="M2175">
        <v>19</v>
      </c>
      <c r="N2175">
        <v>10</v>
      </c>
      <c r="O2175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f>Table1_1[[#This Row],[MntWines]]+Table1_1[[#This Row],[MntFruits]]+Table1_1[[#This Row],[MntMeatProducts]]+Table1_1[[#This Row],[MntFishProducts]]+Table1_1[[#This Row],[MntSweetProducts]]+Table1_1[[#This Row],[MntGoldProds]]</f>
        <v>396</v>
      </c>
      <c r="AC2175">
        <f>Table1_1[[#This Row],[NumWebPurchases]]+Table1_1[[#This Row],[NumCatalogPurchases]]+Table1_1[[#This Row],[NumStorePurchases]]</f>
        <v>13</v>
      </c>
      <c r="AD2175">
        <f>ROUND(IF(Table1_1[[#This Row],[Total_Purchases]]=0,0,(Table1_1[[#This Row],[Total_Spend]]*(Table1_1[[#This Row],[NumWebPurchases]]/Table1_1[[#This Row],[Total_Purchases]]))),2)</f>
        <v>121.85</v>
      </c>
      <c r="AE2175">
        <f>ROUND(IF(Table1_1[[#This Row],[Total_Purchases]]=0,0,(Table1_1[[#This Row],[Total_Spend]]*(Table1_1[[#This Row],[NumStorePurchases]]/Table1_1[[#This Row],[Total_Purchases]]))),2)</f>
        <v>243.69</v>
      </c>
      <c r="AF2175">
        <f>ROUND(IF(Table1_1[[#This Row],[Total_Purchases]]=0,0,(Table1_1[[#This Row],[Total_Spend]]*(Table1_1[[#This Row],[NumCatalogPurchases]]/Table1_1[[#This Row],[Total_Purchases]]))),2)</f>
        <v>30.46</v>
      </c>
      <c r="AG217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75" s="6">
        <f ca="1">YEAR(TODAY())-B2175</f>
        <v>58</v>
      </c>
      <c r="AI217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75" t="s">
        <v>30</v>
      </c>
    </row>
    <row r="2176" spans="1:36" x14ac:dyDescent="0.3">
      <c r="A2176">
        <v>10856</v>
      </c>
      <c r="B2176">
        <v>1980</v>
      </c>
      <c r="C2176" t="s">
        <v>38</v>
      </c>
      <c r="D2176" t="s">
        <v>31</v>
      </c>
      <c r="E2176">
        <v>45889</v>
      </c>
      <c r="F2176">
        <v>0</v>
      </c>
      <c r="G2176">
        <v>1</v>
      </c>
      <c r="H2176" s="2" t="str">
        <f ca="1">TEXT(Table1_1[[#This Row],[Dt_Customer]],"yyyy-mm-dd")</f>
        <v>2013-07-02</v>
      </c>
      <c r="I2176">
        <v>42</v>
      </c>
      <c r="J2176">
        <v>31</v>
      </c>
      <c r="K2176">
        <v>0</v>
      </c>
      <c r="L2176">
        <v>6</v>
      </c>
      <c r="M2176">
        <v>0</v>
      </c>
      <c r="N2176">
        <v>1</v>
      </c>
      <c r="O2176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f>Table1_1[[#This Row],[MntWines]]+Table1_1[[#This Row],[MntFruits]]+Table1_1[[#This Row],[MntMeatProducts]]+Table1_1[[#This Row],[MntFishProducts]]+Table1_1[[#This Row],[MntSweetProducts]]+Table1_1[[#This Row],[MntGoldProds]]</f>
        <v>46</v>
      </c>
      <c r="AC2176">
        <f>Table1_1[[#This Row],[NumWebPurchases]]+Table1_1[[#This Row],[NumCatalogPurchases]]+Table1_1[[#This Row],[NumStorePurchases]]</f>
        <v>4</v>
      </c>
      <c r="AD2176">
        <f>ROUND(IF(Table1_1[[#This Row],[Total_Purchases]]=0,0,(Table1_1[[#This Row],[Total_Spend]]*(Table1_1[[#This Row],[NumWebPurchases]]/Table1_1[[#This Row],[Total_Purchases]]))),2)</f>
        <v>11.5</v>
      </c>
      <c r="AE2176">
        <f>ROUND(IF(Table1_1[[#This Row],[Total_Purchases]]=0,0,(Table1_1[[#This Row],[Total_Spend]]*(Table1_1[[#This Row],[NumStorePurchases]]/Table1_1[[#This Row],[Total_Purchases]]))),2)</f>
        <v>34.5</v>
      </c>
      <c r="AF2176">
        <f>ROUND(IF(Table1_1[[#This Row],[Total_Purchases]]=0,0,(Table1_1[[#This Row],[Total_Spend]]*(Table1_1[[#This Row],[NumCatalogPurchases]]/Table1_1[[#This Row],[Total_Purchases]]))),2)</f>
        <v>0</v>
      </c>
      <c r="AG217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76" s="6">
        <f ca="1">YEAR(TODAY())-B2176</f>
        <v>46</v>
      </c>
      <c r="AI217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6" t="s">
        <v>32</v>
      </c>
    </row>
    <row r="2177" spans="1:36" x14ac:dyDescent="0.3">
      <c r="A2177">
        <v>10858</v>
      </c>
      <c r="B2177">
        <v>1975</v>
      </c>
      <c r="C2177" t="s">
        <v>28</v>
      </c>
      <c r="D2177" t="s">
        <v>35</v>
      </c>
      <c r="E2177">
        <v>76532</v>
      </c>
      <c r="F2177">
        <v>1</v>
      </c>
      <c r="G2177">
        <v>1</v>
      </c>
      <c r="H2177" s="2" t="str">
        <f ca="1">TEXT(Table1_1[[#This Row],[Dt_Customer]],"yyyy-mm-dd")</f>
        <v>2013-09-09</v>
      </c>
      <c r="I2177">
        <v>38</v>
      </c>
      <c r="J2177">
        <v>355</v>
      </c>
      <c r="K2177">
        <v>30</v>
      </c>
      <c r="L2177">
        <v>177</v>
      </c>
      <c r="M2177">
        <v>90</v>
      </c>
      <c r="N2177">
        <v>138</v>
      </c>
      <c r="O2177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f>Table1_1[[#This Row],[MntWines]]+Table1_1[[#This Row],[MntFruits]]+Table1_1[[#This Row],[MntMeatProducts]]+Table1_1[[#This Row],[MntFishProducts]]+Table1_1[[#This Row],[MntSweetProducts]]+Table1_1[[#This Row],[MntGoldProds]]</f>
        <v>820</v>
      </c>
      <c r="AC2177">
        <f>Table1_1[[#This Row],[NumWebPurchases]]+Table1_1[[#This Row],[NumCatalogPurchases]]+Table1_1[[#This Row],[NumStorePurchases]]</f>
        <v>21</v>
      </c>
      <c r="AD2177">
        <f>ROUND(IF(Table1_1[[#This Row],[Total_Purchases]]=0,0,(Table1_1[[#This Row],[Total_Spend]]*(Table1_1[[#This Row],[NumWebPurchases]]/Table1_1[[#This Row],[Total_Purchases]]))),2)</f>
        <v>351.43</v>
      </c>
      <c r="AE2177">
        <f>ROUND(IF(Table1_1[[#This Row],[Total_Purchases]]=0,0,(Table1_1[[#This Row],[Total_Spend]]*(Table1_1[[#This Row],[NumStorePurchases]]/Table1_1[[#This Row],[Total_Purchases]]))),2)</f>
        <v>273.33</v>
      </c>
      <c r="AF2177">
        <f>ROUND(IF(Table1_1[[#This Row],[Total_Purchases]]=0,0,(Table1_1[[#This Row],[Total_Spend]]*(Table1_1[[#This Row],[NumCatalogPurchases]]/Table1_1[[#This Row],[Total_Purchases]]))),2)</f>
        <v>195.24</v>
      </c>
      <c r="AG217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77" s="6">
        <f ca="1">YEAR(TODAY())-B2177</f>
        <v>51</v>
      </c>
      <c r="AI217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77" t="s">
        <v>30</v>
      </c>
    </row>
    <row r="2178" spans="1:36" x14ac:dyDescent="0.3">
      <c r="A2178">
        <v>10862</v>
      </c>
      <c r="B2178">
        <v>1960</v>
      </c>
      <c r="C2178" t="s">
        <v>41</v>
      </c>
      <c r="D2178" t="s">
        <v>33</v>
      </c>
      <c r="E2178">
        <v>30522</v>
      </c>
      <c r="F2178">
        <v>0</v>
      </c>
      <c r="G2178">
        <v>1</v>
      </c>
      <c r="H2178" s="2" t="str">
        <f ca="1">TEXT(Table1_1[[#This Row],[Dt_Customer]],"yyyy-mm-dd")</f>
        <v>2012-08-17</v>
      </c>
      <c r="I2178">
        <v>6</v>
      </c>
      <c r="J2178">
        <v>179</v>
      </c>
      <c r="K2178">
        <v>8</v>
      </c>
      <c r="L2178">
        <v>83</v>
      </c>
      <c r="M2178">
        <v>19</v>
      </c>
      <c r="N2178">
        <v>11</v>
      </c>
      <c r="O2178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f>Table1_1[[#This Row],[MntWines]]+Table1_1[[#This Row],[MntFruits]]+Table1_1[[#This Row],[MntMeatProducts]]+Table1_1[[#This Row],[MntFishProducts]]+Table1_1[[#This Row],[MntSweetProducts]]+Table1_1[[#This Row],[MntGoldProds]]</f>
        <v>326</v>
      </c>
      <c r="AC2178">
        <f>Table1_1[[#This Row],[NumWebPurchases]]+Table1_1[[#This Row],[NumCatalogPurchases]]+Table1_1[[#This Row],[NumStorePurchases]]</f>
        <v>12</v>
      </c>
      <c r="AD2178">
        <f>ROUND(IF(Table1_1[[#This Row],[Total_Purchases]]=0,0,(Table1_1[[#This Row],[Total_Spend]]*(Table1_1[[#This Row],[NumWebPurchases]]/Table1_1[[#This Row],[Total_Purchases]]))),2)</f>
        <v>27.17</v>
      </c>
      <c r="AE2178">
        <f>ROUND(IF(Table1_1[[#This Row],[Total_Purchases]]=0,0,(Table1_1[[#This Row],[Total_Spend]]*(Table1_1[[#This Row],[NumStorePurchases]]/Table1_1[[#This Row],[Total_Purchases]]))),2)</f>
        <v>244.5</v>
      </c>
      <c r="AF2178">
        <f>ROUND(IF(Table1_1[[#This Row],[Total_Purchases]]=0,0,(Table1_1[[#This Row],[Total_Spend]]*(Table1_1[[#This Row],[NumCatalogPurchases]]/Table1_1[[#This Row],[Total_Purchases]]))),2)</f>
        <v>54.33</v>
      </c>
      <c r="AG217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78" s="6">
        <f ca="1">YEAR(TODAY())-B2178</f>
        <v>66</v>
      </c>
      <c r="AI217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78" t="s">
        <v>30</v>
      </c>
    </row>
    <row r="2179" spans="1:36" x14ac:dyDescent="0.3">
      <c r="A2179">
        <v>10868</v>
      </c>
      <c r="B2179">
        <v>1951</v>
      </c>
      <c r="C2179" t="s">
        <v>28</v>
      </c>
      <c r="D2179" t="s">
        <v>42</v>
      </c>
      <c r="E2179">
        <v>70792</v>
      </c>
      <c r="F2179">
        <v>0</v>
      </c>
      <c r="G2179">
        <v>0</v>
      </c>
      <c r="H2179" s="2" t="str">
        <f ca="1">TEXT(Table1_1[[#This Row],[Dt_Customer]],"yyyy-mm-dd")</f>
        <v>2013-02-06</v>
      </c>
      <c r="I2179">
        <v>82</v>
      </c>
      <c r="J2179">
        <v>344</v>
      </c>
      <c r="K2179">
        <v>45</v>
      </c>
      <c r="L2179">
        <v>654</v>
      </c>
      <c r="M2179">
        <v>104</v>
      </c>
      <c r="N2179">
        <v>11</v>
      </c>
      <c r="O2179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f>Table1_1[[#This Row],[MntWines]]+Table1_1[[#This Row],[MntFruits]]+Table1_1[[#This Row],[MntMeatProducts]]+Table1_1[[#This Row],[MntFishProducts]]+Table1_1[[#This Row],[MntSweetProducts]]+Table1_1[[#This Row],[MntGoldProds]]</f>
        <v>1272</v>
      </c>
      <c r="AC2179">
        <f>Table1_1[[#This Row],[NumWebPurchases]]+Table1_1[[#This Row],[NumCatalogPurchases]]+Table1_1[[#This Row],[NumStorePurchases]]</f>
        <v>17</v>
      </c>
      <c r="AD2179">
        <f>ROUND(IF(Table1_1[[#This Row],[Total_Purchases]]=0,0,(Table1_1[[#This Row],[Total_Spend]]*(Table1_1[[#This Row],[NumWebPurchases]]/Table1_1[[#This Row],[Total_Purchases]]))),2)</f>
        <v>224.47</v>
      </c>
      <c r="AE2179">
        <f>ROUND(IF(Table1_1[[#This Row],[Total_Purchases]]=0,0,(Table1_1[[#This Row],[Total_Spend]]*(Table1_1[[#This Row],[NumStorePurchases]]/Table1_1[[#This Row],[Total_Purchases]]))),2)</f>
        <v>748.24</v>
      </c>
      <c r="AF2179">
        <f>ROUND(IF(Table1_1[[#This Row],[Total_Purchases]]=0,0,(Table1_1[[#This Row],[Total_Spend]]*(Table1_1[[#This Row],[NumCatalogPurchases]]/Table1_1[[#This Row],[Total_Purchases]]))),2)</f>
        <v>299.29000000000002</v>
      </c>
      <c r="AG217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79" s="6">
        <f ca="1">YEAR(TODAY())-B2179</f>
        <v>75</v>
      </c>
      <c r="AI217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79" t="s">
        <v>30</v>
      </c>
    </row>
    <row r="2180" spans="1:36" x14ac:dyDescent="0.3">
      <c r="A2180">
        <v>10870</v>
      </c>
      <c r="B2180">
        <v>1967</v>
      </c>
      <c r="C2180" t="s">
        <v>28</v>
      </c>
      <c r="D2180" t="s">
        <v>33</v>
      </c>
      <c r="E2180">
        <v>61223</v>
      </c>
      <c r="F2180">
        <v>0</v>
      </c>
      <c r="G2180">
        <v>1</v>
      </c>
      <c r="H2180" s="2" t="str">
        <f ca="1">TEXT(Table1_1[[#This Row],[Dt_Customer]],"yyyy-mm-dd")</f>
        <v>2013-06-13</v>
      </c>
      <c r="I2180">
        <v>46</v>
      </c>
      <c r="J2180">
        <v>709</v>
      </c>
      <c r="K2180">
        <v>43</v>
      </c>
      <c r="L2180">
        <v>182</v>
      </c>
      <c r="M2180">
        <v>42</v>
      </c>
      <c r="N2180">
        <v>118</v>
      </c>
      <c r="O2180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f>Table1_1[[#This Row],[MntWines]]+Table1_1[[#This Row],[MntFruits]]+Table1_1[[#This Row],[MntMeatProducts]]+Table1_1[[#This Row],[MntFishProducts]]+Table1_1[[#This Row],[MntSweetProducts]]+Table1_1[[#This Row],[MntGoldProds]]</f>
        <v>1341</v>
      </c>
      <c r="AC2180">
        <f>Table1_1[[#This Row],[NumWebPurchases]]+Table1_1[[#This Row],[NumCatalogPurchases]]+Table1_1[[#This Row],[NumStorePurchases]]</f>
        <v>16</v>
      </c>
      <c r="AD2180">
        <f>ROUND(IF(Table1_1[[#This Row],[Total_Purchases]]=0,0,(Table1_1[[#This Row],[Total_Spend]]*(Table1_1[[#This Row],[NumWebPurchases]]/Table1_1[[#This Row],[Total_Purchases]]))),2)</f>
        <v>754.31</v>
      </c>
      <c r="AE2180">
        <f>ROUND(IF(Table1_1[[#This Row],[Total_Purchases]]=0,0,(Table1_1[[#This Row],[Total_Spend]]*(Table1_1[[#This Row],[NumStorePurchases]]/Table1_1[[#This Row],[Total_Purchases]]))),2)</f>
        <v>335.25</v>
      </c>
      <c r="AF2180">
        <f>ROUND(IF(Table1_1[[#This Row],[Total_Purchases]]=0,0,(Table1_1[[#This Row],[Total_Spend]]*(Table1_1[[#This Row],[NumCatalogPurchases]]/Table1_1[[#This Row],[Total_Purchases]]))),2)</f>
        <v>251.44</v>
      </c>
      <c r="AG218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80" s="6">
        <f ca="1">YEAR(TODAY())-B2180</f>
        <v>59</v>
      </c>
      <c r="AI218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80" t="s">
        <v>43</v>
      </c>
    </row>
    <row r="2181" spans="1:36" x14ac:dyDescent="0.3">
      <c r="A2181">
        <v>10872</v>
      </c>
      <c r="B2181">
        <v>1969</v>
      </c>
      <c r="C2181" t="s">
        <v>37</v>
      </c>
      <c r="D2181" t="s">
        <v>33</v>
      </c>
      <c r="E2181">
        <v>55212</v>
      </c>
      <c r="F2181">
        <v>0</v>
      </c>
      <c r="G2181">
        <v>1</v>
      </c>
      <c r="H2181" s="2" t="str">
        <f ca="1">TEXT(Table1_1[[#This Row],[Dt_Customer]],"yyyy-mm-dd")</f>
        <v>2012-11-23</v>
      </c>
      <c r="I2181">
        <v>65</v>
      </c>
      <c r="J2181">
        <v>1103</v>
      </c>
      <c r="K2181">
        <v>0</v>
      </c>
      <c r="L2181">
        <v>45</v>
      </c>
      <c r="M2181">
        <v>0</v>
      </c>
      <c r="N2181">
        <v>0</v>
      </c>
      <c r="O2181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f>Table1_1[[#This Row],[MntWines]]+Table1_1[[#This Row],[MntFruits]]+Table1_1[[#This Row],[MntMeatProducts]]+Table1_1[[#This Row],[MntFishProducts]]+Table1_1[[#This Row],[MntSweetProducts]]+Table1_1[[#This Row],[MntGoldProds]]</f>
        <v>1182</v>
      </c>
      <c r="AC2181">
        <f>Table1_1[[#This Row],[NumWebPurchases]]+Table1_1[[#This Row],[NumCatalogPurchases]]+Table1_1[[#This Row],[NumStorePurchases]]</f>
        <v>17</v>
      </c>
      <c r="AD2181">
        <f>ROUND(IF(Table1_1[[#This Row],[Total_Purchases]]=0,0,(Table1_1[[#This Row],[Total_Spend]]*(Table1_1[[#This Row],[NumWebPurchases]]/Table1_1[[#This Row],[Total_Purchases]]))),2)</f>
        <v>278.12</v>
      </c>
      <c r="AE2181">
        <f>ROUND(IF(Table1_1[[#This Row],[Total_Purchases]]=0,0,(Table1_1[[#This Row],[Total_Spend]]*(Table1_1[[#This Row],[NumStorePurchases]]/Table1_1[[#This Row],[Total_Purchases]]))),2)</f>
        <v>764.82</v>
      </c>
      <c r="AF2181">
        <f>ROUND(IF(Table1_1[[#This Row],[Total_Purchases]]=0,0,(Table1_1[[#This Row],[Total_Spend]]*(Table1_1[[#This Row],[NumCatalogPurchases]]/Table1_1[[#This Row],[Total_Purchases]]))),2)</f>
        <v>139.06</v>
      </c>
      <c r="AG218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81" s="6">
        <f ca="1">YEAR(TODAY())-B2181</f>
        <v>57</v>
      </c>
      <c r="AI218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81" t="s">
        <v>30</v>
      </c>
    </row>
    <row r="2182" spans="1:36" x14ac:dyDescent="0.3">
      <c r="A2182">
        <v>10882</v>
      </c>
      <c r="B2182">
        <v>1976</v>
      </c>
      <c r="C2182" t="s">
        <v>28</v>
      </c>
      <c r="D2182" t="s">
        <v>33</v>
      </c>
      <c r="E2182">
        <v>53858</v>
      </c>
      <c r="F2182">
        <v>0</v>
      </c>
      <c r="G2182">
        <v>1</v>
      </c>
      <c r="H2182" s="2" t="str">
        <f ca="1">TEXT(Table1_1[[#This Row],[Dt_Customer]],"yyyy-mm-dd")</f>
        <v>2012-11-09</v>
      </c>
      <c r="I2182">
        <v>50</v>
      </c>
      <c r="J2182">
        <v>407</v>
      </c>
      <c r="K2182">
        <v>53</v>
      </c>
      <c r="L2182">
        <v>221</v>
      </c>
      <c r="M2182">
        <v>58</v>
      </c>
      <c r="N2182">
        <v>150</v>
      </c>
      <c r="O218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f>Table1_1[[#This Row],[MntWines]]+Table1_1[[#This Row],[MntFruits]]+Table1_1[[#This Row],[MntMeatProducts]]+Table1_1[[#This Row],[MntFishProducts]]+Table1_1[[#This Row],[MntSweetProducts]]+Table1_1[[#This Row],[MntGoldProds]]</f>
        <v>915</v>
      </c>
      <c r="AC2182">
        <f>Table1_1[[#This Row],[NumWebPurchases]]+Table1_1[[#This Row],[NumCatalogPurchases]]+Table1_1[[#This Row],[NumStorePurchases]]</f>
        <v>13</v>
      </c>
      <c r="AD2182">
        <f>ROUND(IF(Table1_1[[#This Row],[Total_Purchases]]=0,0,(Table1_1[[#This Row],[Total_Spend]]*(Table1_1[[#This Row],[NumWebPurchases]]/Table1_1[[#This Row],[Total_Purchases]]))),2)</f>
        <v>281.54000000000002</v>
      </c>
      <c r="AE2182">
        <f>ROUND(IF(Table1_1[[#This Row],[Total_Purchases]]=0,0,(Table1_1[[#This Row],[Total_Spend]]*(Table1_1[[#This Row],[NumStorePurchases]]/Table1_1[[#This Row],[Total_Purchases]]))),2)</f>
        <v>422.31</v>
      </c>
      <c r="AF2182">
        <f>ROUND(IF(Table1_1[[#This Row],[Total_Purchases]]=0,0,(Table1_1[[#This Row],[Total_Spend]]*(Table1_1[[#This Row],[NumCatalogPurchases]]/Table1_1[[#This Row],[Total_Purchases]]))),2)</f>
        <v>211.15</v>
      </c>
      <c r="AG218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82" s="6">
        <f ca="1">YEAR(TODAY())-B2182</f>
        <v>50</v>
      </c>
      <c r="AI218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82" t="s">
        <v>30</v>
      </c>
    </row>
    <row r="2183" spans="1:36" x14ac:dyDescent="0.3">
      <c r="A2183">
        <v>10888</v>
      </c>
      <c r="B2183">
        <v>1961</v>
      </c>
      <c r="C2183" t="s">
        <v>28</v>
      </c>
      <c r="D2183" t="s">
        <v>31</v>
      </c>
      <c r="E2183">
        <v>45938</v>
      </c>
      <c r="F2183">
        <v>0</v>
      </c>
      <c r="G2183">
        <v>0</v>
      </c>
      <c r="H2183" s="2" t="str">
        <f ca="1">TEXT(Table1_1[[#This Row],[Dt_Customer]],"yyyy-mm-dd")</f>
        <v>2013-11-03</v>
      </c>
      <c r="I2183">
        <v>46</v>
      </c>
      <c r="J2183">
        <v>273</v>
      </c>
      <c r="K2183">
        <v>11</v>
      </c>
      <c r="L2183">
        <v>178</v>
      </c>
      <c r="M2183">
        <v>62</v>
      </c>
      <c r="N2183">
        <v>83</v>
      </c>
      <c r="O2183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f>Table1_1[[#This Row],[MntWines]]+Table1_1[[#This Row],[MntFruits]]+Table1_1[[#This Row],[MntMeatProducts]]+Table1_1[[#This Row],[MntFishProducts]]+Table1_1[[#This Row],[MntSweetProducts]]+Table1_1[[#This Row],[MntGoldProds]]</f>
        <v>636</v>
      </c>
      <c r="AC2183">
        <f>Table1_1[[#This Row],[NumWebPurchases]]+Table1_1[[#This Row],[NumCatalogPurchases]]+Table1_1[[#This Row],[NumStorePurchases]]</f>
        <v>18</v>
      </c>
      <c r="AD2183">
        <f>ROUND(IF(Table1_1[[#This Row],[Total_Purchases]]=0,0,(Table1_1[[#This Row],[Total_Spend]]*(Table1_1[[#This Row],[NumWebPurchases]]/Table1_1[[#This Row],[Total_Purchases]]))),2)</f>
        <v>282.67</v>
      </c>
      <c r="AE2183">
        <f>ROUND(IF(Table1_1[[#This Row],[Total_Purchases]]=0,0,(Table1_1[[#This Row],[Total_Spend]]*(Table1_1[[#This Row],[NumStorePurchases]]/Table1_1[[#This Row],[Total_Purchases]]))),2)</f>
        <v>212</v>
      </c>
      <c r="AF2183">
        <f>ROUND(IF(Table1_1[[#This Row],[Total_Purchases]]=0,0,(Table1_1[[#This Row],[Total_Spend]]*(Table1_1[[#This Row],[NumCatalogPurchases]]/Table1_1[[#This Row],[Total_Purchases]]))),2)</f>
        <v>141.33000000000001</v>
      </c>
      <c r="AG218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83" s="6">
        <f ca="1">YEAR(TODAY())-B2183</f>
        <v>65</v>
      </c>
      <c r="AI218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83" t="s">
        <v>34</v>
      </c>
    </row>
    <row r="2184" spans="1:36" x14ac:dyDescent="0.3">
      <c r="A2184">
        <v>10897</v>
      </c>
      <c r="B2184">
        <v>1974</v>
      </c>
      <c r="C2184" t="s">
        <v>28</v>
      </c>
      <c r="D2184" t="s">
        <v>33</v>
      </c>
      <c r="E2184">
        <v>67445</v>
      </c>
      <c r="F2184">
        <v>0</v>
      </c>
      <c r="G2184">
        <v>1</v>
      </c>
      <c r="H2184" s="2" t="str">
        <f ca="1">TEXT(Table1_1[[#This Row],[Dt_Customer]],"yyyy-mm-dd")</f>
        <v>2012-08-12</v>
      </c>
      <c r="I2184">
        <v>63</v>
      </c>
      <c r="J2184">
        <v>757</v>
      </c>
      <c r="K2184">
        <v>80</v>
      </c>
      <c r="L2184">
        <v>217</v>
      </c>
      <c r="M2184">
        <v>29</v>
      </c>
      <c r="N2184">
        <v>80</v>
      </c>
      <c r="O2184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f>Table1_1[[#This Row],[MntWines]]+Table1_1[[#This Row],[MntFruits]]+Table1_1[[#This Row],[MntMeatProducts]]+Table1_1[[#This Row],[MntFishProducts]]+Table1_1[[#This Row],[MntSweetProducts]]+Table1_1[[#This Row],[MntGoldProds]]</f>
        <v>1174</v>
      </c>
      <c r="AC2184">
        <f>Table1_1[[#This Row],[NumWebPurchases]]+Table1_1[[#This Row],[NumCatalogPurchases]]+Table1_1[[#This Row],[NumStorePurchases]]</f>
        <v>27</v>
      </c>
      <c r="AD2184">
        <f>ROUND(IF(Table1_1[[#This Row],[Total_Purchases]]=0,0,(Table1_1[[#This Row],[Total_Spend]]*(Table1_1[[#This Row],[NumWebPurchases]]/Table1_1[[#This Row],[Total_Purchases]]))),2)</f>
        <v>391.33</v>
      </c>
      <c r="AE2184">
        <f>ROUND(IF(Table1_1[[#This Row],[Total_Purchases]]=0,0,(Table1_1[[#This Row],[Total_Spend]]*(Table1_1[[#This Row],[NumStorePurchases]]/Table1_1[[#This Row],[Total_Purchases]]))),2)</f>
        <v>521.78</v>
      </c>
      <c r="AF2184">
        <f>ROUND(IF(Table1_1[[#This Row],[Total_Purchases]]=0,0,(Table1_1[[#This Row],[Total_Spend]]*(Table1_1[[#This Row],[NumCatalogPurchases]]/Table1_1[[#This Row],[Total_Purchases]]))),2)</f>
        <v>260.89</v>
      </c>
      <c r="AG218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84" s="6">
        <f ca="1">YEAR(TODAY())-B2184</f>
        <v>52</v>
      </c>
      <c r="AI218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84" t="s">
        <v>36</v>
      </c>
    </row>
    <row r="2185" spans="1:36" x14ac:dyDescent="0.3">
      <c r="A2185">
        <v>10905</v>
      </c>
      <c r="B2185">
        <v>1955</v>
      </c>
      <c r="C2185" t="s">
        <v>28</v>
      </c>
      <c r="D2185" t="s">
        <v>35</v>
      </c>
      <c r="E2185">
        <v>42586</v>
      </c>
      <c r="F2185">
        <v>1</v>
      </c>
      <c r="G2185">
        <v>1</v>
      </c>
      <c r="H2185" s="2" t="str">
        <f ca="1">TEXT(Table1_1[[#This Row],[Dt_Customer]],"yyyy-mm-dd")</f>
        <v>2012-10-29</v>
      </c>
      <c r="I2185">
        <v>7</v>
      </c>
      <c r="J2185">
        <v>194</v>
      </c>
      <c r="K2185">
        <v>2</v>
      </c>
      <c r="L2185">
        <v>56</v>
      </c>
      <c r="M2185">
        <v>0</v>
      </c>
      <c r="N2185">
        <v>0</v>
      </c>
      <c r="O2185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f>Table1_1[[#This Row],[MntWines]]+Table1_1[[#This Row],[MntFruits]]+Table1_1[[#This Row],[MntMeatProducts]]+Table1_1[[#This Row],[MntFishProducts]]+Table1_1[[#This Row],[MntSweetProducts]]+Table1_1[[#This Row],[MntGoldProds]]</f>
        <v>252</v>
      </c>
      <c r="AC2185">
        <f>Table1_1[[#This Row],[NumWebPurchases]]+Table1_1[[#This Row],[NumCatalogPurchases]]+Table1_1[[#This Row],[NumStorePurchases]]</f>
        <v>11</v>
      </c>
      <c r="AD2185">
        <f>ROUND(IF(Table1_1[[#This Row],[Total_Purchases]]=0,0,(Table1_1[[#This Row],[Total_Spend]]*(Table1_1[[#This Row],[NumWebPurchases]]/Table1_1[[#This Row],[Total_Purchases]]))),2)</f>
        <v>91.64</v>
      </c>
      <c r="AE2185">
        <f>ROUND(IF(Table1_1[[#This Row],[Total_Purchases]]=0,0,(Table1_1[[#This Row],[Total_Spend]]*(Table1_1[[#This Row],[NumStorePurchases]]/Table1_1[[#This Row],[Total_Purchases]]))),2)</f>
        <v>137.44999999999999</v>
      </c>
      <c r="AF2185">
        <f>ROUND(IF(Table1_1[[#This Row],[Total_Purchases]]=0,0,(Table1_1[[#This Row],[Total_Spend]]*(Table1_1[[#This Row],[NumCatalogPurchases]]/Table1_1[[#This Row],[Total_Purchases]]))),2)</f>
        <v>22.91</v>
      </c>
      <c r="AG218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85" s="6">
        <f ca="1">YEAR(TODAY())-B2185</f>
        <v>71</v>
      </c>
      <c r="AI218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85" t="s">
        <v>30</v>
      </c>
    </row>
    <row r="2186" spans="1:36" x14ac:dyDescent="0.3">
      <c r="A2186">
        <v>10906</v>
      </c>
      <c r="B2186">
        <v>1948</v>
      </c>
      <c r="C2186" t="s">
        <v>37</v>
      </c>
      <c r="D2186" t="s">
        <v>35</v>
      </c>
      <c r="E2186">
        <v>46681</v>
      </c>
      <c r="F2186">
        <v>0</v>
      </c>
      <c r="G2186">
        <v>2</v>
      </c>
      <c r="H2186" s="2" t="str">
        <f ca="1">TEXT(Table1_1[[#This Row],[Dt_Customer]],"yyyy-mm-dd")</f>
        <v>2013-10-08</v>
      </c>
      <c r="I2186">
        <v>52</v>
      </c>
      <c r="J2186">
        <v>269</v>
      </c>
      <c r="K2186">
        <v>15</v>
      </c>
      <c r="L2186">
        <v>69</v>
      </c>
      <c r="M2186">
        <v>15</v>
      </c>
      <c r="N2186">
        <v>19</v>
      </c>
      <c r="O2186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f>Table1_1[[#This Row],[MntWines]]+Table1_1[[#This Row],[MntFruits]]+Table1_1[[#This Row],[MntMeatProducts]]+Table1_1[[#This Row],[MntFishProducts]]+Table1_1[[#This Row],[MntSweetProducts]]+Table1_1[[#This Row],[MntGoldProds]]</f>
        <v>425</v>
      </c>
      <c r="AC2186">
        <f>Table1_1[[#This Row],[NumWebPurchases]]+Table1_1[[#This Row],[NumCatalogPurchases]]+Table1_1[[#This Row],[NumStorePurchases]]</f>
        <v>14</v>
      </c>
      <c r="AD2186">
        <f>ROUND(IF(Table1_1[[#This Row],[Total_Purchases]]=0,0,(Table1_1[[#This Row],[Total_Spend]]*(Table1_1[[#This Row],[NumWebPurchases]]/Table1_1[[#This Row],[Total_Purchases]]))),2)</f>
        <v>121.43</v>
      </c>
      <c r="AE2186">
        <f>ROUND(IF(Table1_1[[#This Row],[Total_Purchases]]=0,0,(Table1_1[[#This Row],[Total_Spend]]*(Table1_1[[#This Row],[NumStorePurchases]]/Table1_1[[#This Row],[Total_Purchases]]))),2)</f>
        <v>121.43</v>
      </c>
      <c r="AF2186">
        <f>ROUND(IF(Table1_1[[#This Row],[Total_Purchases]]=0,0,(Table1_1[[#This Row],[Total_Spend]]*(Table1_1[[#This Row],[NumCatalogPurchases]]/Table1_1[[#This Row],[Total_Purchases]]))),2)</f>
        <v>182.14</v>
      </c>
      <c r="AG218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86" s="6">
        <f ca="1">YEAR(TODAY())-B2186</f>
        <v>78</v>
      </c>
      <c r="AI218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86" t="s">
        <v>43</v>
      </c>
    </row>
    <row r="2187" spans="1:36" x14ac:dyDescent="0.3">
      <c r="A2187">
        <v>10909</v>
      </c>
      <c r="B2187">
        <v>1948</v>
      </c>
      <c r="C2187" t="s">
        <v>28</v>
      </c>
      <c r="D2187" t="s">
        <v>33</v>
      </c>
      <c r="E2187">
        <v>92344</v>
      </c>
      <c r="F2187">
        <v>0</v>
      </c>
      <c r="G2187">
        <v>0</v>
      </c>
      <c r="H2187" s="2" t="str">
        <f ca="1">TEXT(Table1_1[[#This Row],[Dt_Customer]],"yyyy-mm-dd")</f>
        <v>2014-01-15</v>
      </c>
      <c r="I2187">
        <v>9</v>
      </c>
      <c r="J2187">
        <v>992</v>
      </c>
      <c r="K2187">
        <v>24</v>
      </c>
      <c r="L2187">
        <v>694</v>
      </c>
      <c r="M2187">
        <v>51</v>
      </c>
      <c r="N2187">
        <v>19</v>
      </c>
      <c r="O2187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f>Table1_1[[#This Row],[MntWines]]+Table1_1[[#This Row],[MntFruits]]+Table1_1[[#This Row],[MntMeatProducts]]+Table1_1[[#This Row],[MntFishProducts]]+Table1_1[[#This Row],[MntSweetProducts]]+Table1_1[[#This Row],[MntGoldProds]]</f>
        <v>1899</v>
      </c>
      <c r="AC2187">
        <f>Table1_1[[#This Row],[NumWebPurchases]]+Table1_1[[#This Row],[NumCatalogPurchases]]+Table1_1[[#This Row],[NumStorePurchases]]</f>
        <v>20</v>
      </c>
      <c r="AD2187">
        <f>ROUND(IF(Table1_1[[#This Row],[Total_Purchases]]=0,0,(Table1_1[[#This Row],[Total_Spend]]*(Table1_1[[#This Row],[NumWebPurchases]]/Table1_1[[#This Row],[Total_Purchases]]))),2)</f>
        <v>474.75</v>
      </c>
      <c r="AE2187">
        <f>ROUND(IF(Table1_1[[#This Row],[Total_Purchases]]=0,0,(Table1_1[[#This Row],[Total_Spend]]*(Table1_1[[#This Row],[NumStorePurchases]]/Table1_1[[#This Row],[Total_Purchases]]))),2)</f>
        <v>474.75</v>
      </c>
      <c r="AF2187">
        <f>ROUND(IF(Table1_1[[#This Row],[Total_Purchases]]=0,0,(Table1_1[[#This Row],[Total_Spend]]*(Table1_1[[#This Row],[NumCatalogPurchases]]/Table1_1[[#This Row],[Total_Purchases]]))),2)</f>
        <v>949.5</v>
      </c>
      <c r="AG218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87" s="6">
        <f ca="1">YEAR(TODAY())-B2187</f>
        <v>78</v>
      </c>
      <c r="AI218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87" t="s">
        <v>36</v>
      </c>
    </row>
    <row r="2188" spans="1:36" x14ac:dyDescent="0.3">
      <c r="A2188">
        <v>10913</v>
      </c>
      <c r="B2188">
        <v>1984</v>
      </c>
      <c r="C2188" t="s">
        <v>41</v>
      </c>
      <c r="D2188" t="s">
        <v>31</v>
      </c>
      <c r="E2188">
        <v>31385</v>
      </c>
      <c r="F2188">
        <v>1</v>
      </c>
      <c r="G2188">
        <v>0</v>
      </c>
      <c r="H2188" s="2" t="str">
        <f ca="1">TEXT(Table1_1[[#This Row],[Dt_Customer]],"yyyy-mm-dd")</f>
        <v>2012-12-05</v>
      </c>
      <c r="I2188">
        <v>56</v>
      </c>
      <c r="J2188">
        <v>3</v>
      </c>
      <c r="K2188">
        <v>2</v>
      </c>
      <c r="L2188">
        <v>12</v>
      </c>
      <c r="M2188">
        <v>0</v>
      </c>
      <c r="N2188">
        <v>1</v>
      </c>
      <c r="O2188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f>Table1_1[[#This Row],[MntWines]]+Table1_1[[#This Row],[MntFruits]]+Table1_1[[#This Row],[MntMeatProducts]]+Table1_1[[#This Row],[MntFishProducts]]+Table1_1[[#This Row],[MntSweetProducts]]+Table1_1[[#This Row],[MntGoldProds]]</f>
        <v>27</v>
      </c>
      <c r="AC2188">
        <f>Table1_1[[#This Row],[NumWebPurchases]]+Table1_1[[#This Row],[NumCatalogPurchases]]+Table1_1[[#This Row],[NumStorePurchases]]</f>
        <v>3</v>
      </c>
      <c r="AD2188">
        <f>ROUND(IF(Table1_1[[#This Row],[Total_Purchases]]=0,0,(Table1_1[[#This Row],[Total_Spend]]*(Table1_1[[#This Row],[NumWebPurchases]]/Table1_1[[#This Row],[Total_Purchases]]))),2)</f>
        <v>9</v>
      </c>
      <c r="AE2188">
        <f>ROUND(IF(Table1_1[[#This Row],[Total_Purchases]]=0,0,(Table1_1[[#This Row],[Total_Spend]]*(Table1_1[[#This Row],[NumStorePurchases]]/Table1_1[[#This Row],[Total_Purchases]]))),2)</f>
        <v>18</v>
      </c>
      <c r="AF2188">
        <f>ROUND(IF(Table1_1[[#This Row],[Total_Purchases]]=0,0,(Table1_1[[#This Row],[Total_Spend]]*(Table1_1[[#This Row],[NumCatalogPurchases]]/Table1_1[[#This Row],[Total_Purchases]]))),2)</f>
        <v>0</v>
      </c>
      <c r="AG218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88" s="6">
        <f ca="1">YEAR(TODAY())-B2188</f>
        <v>42</v>
      </c>
      <c r="AI218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88" t="s">
        <v>30</v>
      </c>
    </row>
    <row r="2189" spans="1:36" x14ac:dyDescent="0.3">
      <c r="A2189">
        <v>10914</v>
      </c>
      <c r="B2189">
        <v>1970</v>
      </c>
      <c r="C2189" t="s">
        <v>28</v>
      </c>
      <c r="D2189" t="s">
        <v>31</v>
      </c>
      <c r="E2189">
        <v>24163</v>
      </c>
      <c r="F2189">
        <v>1</v>
      </c>
      <c r="G2189">
        <v>1</v>
      </c>
      <c r="H2189" s="2" t="str">
        <f ca="1">TEXT(Table1_1[[#This Row],[Dt_Customer]],"yyyy-mm-dd")</f>
        <v>2013-10-12</v>
      </c>
      <c r="I2189">
        <v>3</v>
      </c>
      <c r="J2189">
        <v>4</v>
      </c>
      <c r="K2189">
        <v>1</v>
      </c>
      <c r="L2189">
        <v>7</v>
      </c>
      <c r="M2189">
        <v>2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f>Table1_1[[#This Row],[MntWines]]+Table1_1[[#This Row],[MntFruits]]+Table1_1[[#This Row],[MntMeatProducts]]+Table1_1[[#This Row],[MntFishProducts]]+Table1_1[[#This Row],[MntSweetProducts]]+Table1_1[[#This Row],[MntGoldProds]]</f>
        <v>17</v>
      </c>
      <c r="AC2189">
        <f>Table1_1[[#This Row],[NumWebPurchases]]+Table1_1[[#This Row],[NumCatalogPurchases]]+Table1_1[[#This Row],[NumStorePurchases]]</f>
        <v>4</v>
      </c>
      <c r="AD2189">
        <f>ROUND(IF(Table1_1[[#This Row],[Total_Purchases]]=0,0,(Table1_1[[#This Row],[Total_Spend]]*(Table1_1[[#This Row],[NumWebPurchases]]/Table1_1[[#This Row],[Total_Purchases]]))),2)</f>
        <v>4.25</v>
      </c>
      <c r="AE2189">
        <f>ROUND(IF(Table1_1[[#This Row],[Total_Purchases]]=0,0,(Table1_1[[#This Row],[Total_Spend]]*(Table1_1[[#This Row],[NumStorePurchases]]/Table1_1[[#This Row],[Total_Purchases]]))),2)</f>
        <v>12.75</v>
      </c>
      <c r="AF2189">
        <f>ROUND(IF(Table1_1[[#This Row],[Total_Purchases]]=0,0,(Table1_1[[#This Row],[Total_Spend]]*(Table1_1[[#This Row],[NumCatalogPurchases]]/Table1_1[[#This Row],[Total_Purchases]]))),2)</f>
        <v>0</v>
      </c>
      <c r="AG218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89" s="6">
        <f ca="1">YEAR(TODAY())-B2189</f>
        <v>56</v>
      </c>
      <c r="AI218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89" t="s">
        <v>30</v>
      </c>
    </row>
    <row r="2190" spans="1:36" x14ac:dyDescent="0.3">
      <c r="A2190">
        <v>10925</v>
      </c>
      <c r="B2190">
        <v>1983</v>
      </c>
      <c r="C2190" t="s">
        <v>28</v>
      </c>
      <c r="D2190" t="s">
        <v>33</v>
      </c>
      <c r="E2190">
        <v>76630</v>
      </c>
      <c r="F2190">
        <v>0</v>
      </c>
      <c r="G2190">
        <v>0</v>
      </c>
      <c r="H2190" s="2" t="str">
        <f ca="1">TEXT(Table1_1[[#This Row],[Dt_Customer]],"yyyy-mm-dd")</f>
        <v>2014-01-14</v>
      </c>
      <c r="I2190">
        <v>93</v>
      </c>
      <c r="J2190">
        <v>255</v>
      </c>
      <c r="K2190">
        <v>31</v>
      </c>
      <c r="L2190">
        <v>446</v>
      </c>
      <c r="M2190">
        <v>40</v>
      </c>
      <c r="N2190">
        <v>56</v>
      </c>
      <c r="O2190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f>Table1_1[[#This Row],[MntWines]]+Table1_1[[#This Row],[MntFruits]]+Table1_1[[#This Row],[MntMeatProducts]]+Table1_1[[#This Row],[MntFishProducts]]+Table1_1[[#This Row],[MntSweetProducts]]+Table1_1[[#This Row],[MntGoldProds]]</f>
        <v>1003</v>
      </c>
      <c r="AC2190">
        <f>Table1_1[[#This Row],[NumWebPurchases]]+Table1_1[[#This Row],[NumCatalogPurchases]]+Table1_1[[#This Row],[NumStorePurchases]]</f>
        <v>24</v>
      </c>
      <c r="AD2190">
        <f>ROUND(IF(Table1_1[[#This Row],[Total_Purchases]]=0,0,(Table1_1[[#This Row],[Total_Spend]]*(Table1_1[[#This Row],[NumWebPurchases]]/Table1_1[[#This Row],[Total_Purchases]]))),2)</f>
        <v>125.38</v>
      </c>
      <c r="AE2190">
        <f>ROUND(IF(Table1_1[[#This Row],[Total_Purchases]]=0,0,(Table1_1[[#This Row],[Total_Spend]]*(Table1_1[[#This Row],[NumStorePurchases]]/Table1_1[[#This Row],[Total_Purchases]]))),2)</f>
        <v>459.71</v>
      </c>
      <c r="AF2190">
        <f>ROUND(IF(Table1_1[[#This Row],[Total_Purchases]]=0,0,(Table1_1[[#This Row],[Total_Spend]]*(Table1_1[[#This Row],[NumCatalogPurchases]]/Table1_1[[#This Row],[Total_Purchases]]))),2)</f>
        <v>417.92</v>
      </c>
      <c r="AG219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0" s="6">
        <f ca="1">YEAR(TODAY())-B2190</f>
        <v>43</v>
      </c>
      <c r="AI219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90" t="s">
        <v>43</v>
      </c>
    </row>
    <row r="2191" spans="1:36" x14ac:dyDescent="0.3">
      <c r="A2191">
        <v>10928</v>
      </c>
      <c r="B2191">
        <v>1958</v>
      </c>
      <c r="C2191" t="s">
        <v>28</v>
      </c>
      <c r="D2191" t="s">
        <v>35</v>
      </c>
      <c r="E2191">
        <v>66886</v>
      </c>
      <c r="F2191">
        <v>0</v>
      </c>
      <c r="G2191">
        <v>1</v>
      </c>
      <c r="H2191" s="2" t="str">
        <f ca="1">TEXT(Table1_1[[#This Row],[Dt_Customer]],"yyyy-mm-dd")</f>
        <v>2013-09-16</v>
      </c>
      <c r="I2191">
        <v>28</v>
      </c>
      <c r="J2191">
        <v>315</v>
      </c>
      <c r="K2191">
        <v>4</v>
      </c>
      <c r="L2191">
        <v>62</v>
      </c>
      <c r="M2191">
        <v>41</v>
      </c>
      <c r="N2191">
        <v>31</v>
      </c>
      <c r="O2191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f>Table1_1[[#This Row],[MntWines]]+Table1_1[[#This Row],[MntFruits]]+Table1_1[[#This Row],[MntMeatProducts]]+Table1_1[[#This Row],[MntFishProducts]]+Table1_1[[#This Row],[MntSweetProducts]]+Table1_1[[#This Row],[MntGoldProds]]</f>
        <v>599</v>
      </c>
      <c r="AC2191">
        <f>Table1_1[[#This Row],[NumWebPurchases]]+Table1_1[[#This Row],[NumCatalogPurchases]]+Table1_1[[#This Row],[NumStorePurchases]]</f>
        <v>15</v>
      </c>
      <c r="AD2191">
        <f>ROUND(IF(Table1_1[[#This Row],[Total_Purchases]]=0,0,(Table1_1[[#This Row],[Total_Spend]]*(Table1_1[[#This Row],[NumWebPurchases]]/Table1_1[[#This Row],[Total_Purchases]]))),2)</f>
        <v>279.52999999999997</v>
      </c>
      <c r="AE2191">
        <f>ROUND(IF(Table1_1[[#This Row],[Total_Purchases]]=0,0,(Table1_1[[#This Row],[Total_Spend]]*(Table1_1[[#This Row],[NumStorePurchases]]/Table1_1[[#This Row],[Total_Purchases]]))),2)</f>
        <v>279.52999999999997</v>
      </c>
      <c r="AF2191">
        <f>ROUND(IF(Table1_1[[#This Row],[Total_Purchases]]=0,0,(Table1_1[[#This Row],[Total_Spend]]*(Table1_1[[#This Row],[NumCatalogPurchases]]/Table1_1[[#This Row],[Total_Purchases]]))),2)</f>
        <v>39.93</v>
      </c>
      <c r="AG219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1" s="6">
        <f ca="1">YEAR(TODAY())-B2191</f>
        <v>68</v>
      </c>
      <c r="AI219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1" t="s">
        <v>30</v>
      </c>
    </row>
    <row r="2192" spans="1:36" x14ac:dyDescent="0.3">
      <c r="A2192">
        <v>10936</v>
      </c>
      <c r="B2192">
        <v>1965</v>
      </c>
      <c r="C2192" t="s">
        <v>28</v>
      </c>
      <c r="D2192" t="s">
        <v>33</v>
      </c>
      <c r="E2192">
        <v>72190</v>
      </c>
      <c r="F2192">
        <v>0</v>
      </c>
      <c r="G2192">
        <v>0</v>
      </c>
      <c r="H2192" s="2" t="str">
        <f ca="1">TEXT(Table1_1[[#This Row],[Dt_Customer]],"yyyy-mm-dd")</f>
        <v>2013-02-13</v>
      </c>
      <c r="I2192">
        <v>79</v>
      </c>
      <c r="J2192">
        <v>597</v>
      </c>
      <c r="K2192">
        <v>166</v>
      </c>
      <c r="L2192">
        <v>597</v>
      </c>
      <c r="M2192">
        <v>172</v>
      </c>
      <c r="N2192">
        <v>166</v>
      </c>
      <c r="O219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f>Table1_1[[#This Row],[MntWines]]+Table1_1[[#This Row],[MntFruits]]+Table1_1[[#This Row],[MntMeatProducts]]+Table1_1[[#This Row],[MntFishProducts]]+Table1_1[[#This Row],[MntSweetProducts]]+Table1_1[[#This Row],[MntGoldProds]]</f>
        <v>1947</v>
      </c>
      <c r="AC2192">
        <f>Table1_1[[#This Row],[NumWebPurchases]]+Table1_1[[#This Row],[NumCatalogPurchases]]+Table1_1[[#This Row],[NumStorePurchases]]</f>
        <v>15</v>
      </c>
      <c r="AD2192">
        <f>ROUND(IF(Table1_1[[#This Row],[Total_Purchases]]=0,0,(Table1_1[[#This Row],[Total_Spend]]*(Table1_1[[#This Row],[NumWebPurchases]]/Table1_1[[#This Row],[Total_Purchases]]))),2)</f>
        <v>649</v>
      </c>
      <c r="AE2192">
        <f>ROUND(IF(Table1_1[[#This Row],[Total_Purchases]]=0,0,(Table1_1[[#This Row],[Total_Spend]]*(Table1_1[[#This Row],[NumStorePurchases]]/Table1_1[[#This Row],[Total_Purchases]]))),2)</f>
        <v>519.20000000000005</v>
      </c>
      <c r="AF2192">
        <f>ROUND(IF(Table1_1[[#This Row],[Total_Purchases]]=0,0,(Table1_1[[#This Row],[Total_Spend]]*(Table1_1[[#This Row],[NumCatalogPurchases]]/Table1_1[[#This Row],[Total_Purchases]]))),2)</f>
        <v>778.8</v>
      </c>
      <c r="AG219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2" s="6">
        <f ca="1">YEAR(TODAY())-B2192</f>
        <v>61</v>
      </c>
      <c r="AI219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2" t="s">
        <v>36</v>
      </c>
    </row>
    <row r="2193" spans="1:36" x14ac:dyDescent="0.3">
      <c r="A2193">
        <v>10949</v>
      </c>
      <c r="B2193">
        <v>1963</v>
      </c>
      <c r="C2193" t="s">
        <v>37</v>
      </c>
      <c r="D2193" t="s">
        <v>29</v>
      </c>
      <c r="E2193">
        <v>72968</v>
      </c>
      <c r="F2193">
        <v>0</v>
      </c>
      <c r="G2193">
        <v>0</v>
      </c>
      <c r="H2193" s="2" t="str">
        <f ca="1">TEXT(Table1_1[[#This Row],[Dt_Customer]],"yyyy-mm-dd")</f>
        <v>2013-12-16</v>
      </c>
      <c r="I2193">
        <v>8</v>
      </c>
      <c r="J2193">
        <v>1092</v>
      </c>
      <c r="K2193">
        <v>37</v>
      </c>
      <c r="L2193">
        <v>592</v>
      </c>
      <c r="M2193">
        <v>145</v>
      </c>
      <c r="N2193">
        <v>37</v>
      </c>
      <c r="O2193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1</v>
      </c>
      <c r="AA2193">
        <v>0</v>
      </c>
      <c r="AB2193">
        <f>Table1_1[[#This Row],[MntWines]]+Table1_1[[#This Row],[MntFruits]]+Table1_1[[#This Row],[MntMeatProducts]]+Table1_1[[#This Row],[MntFishProducts]]+Table1_1[[#This Row],[MntSweetProducts]]+Table1_1[[#This Row],[MntGoldProds]]</f>
        <v>1958</v>
      </c>
      <c r="AC2193">
        <f>Table1_1[[#This Row],[NumWebPurchases]]+Table1_1[[#This Row],[NumCatalogPurchases]]+Table1_1[[#This Row],[NumStorePurchases]]</f>
        <v>18</v>
      </c>
      <c r="AD2193">
        <f>ROUND(IF(Table1_1[[#This Row],[Total_Purchases]]=0,0,(Table1_1[[#This Row],[Total_Spend]]*(Table1_1[[#This Row],[NumWebPurchases]]/Table1_1[[#This Row],[Total_Purchases]]))),2)</f>
        <v>543.89</v>
      </c>
      <c r="AE2193">
        <f>ROUND(IF(Table1_1[[#This Row],[Total_Purchases]]=0,0,(Table1_1[[#This Row],[Total_Spend]]*(Table1_1[[#This Row],[NumStorePurchases]]/Table1_1[[#This Row],[Total_Purchases]]))),2)</f>
        <v>870.22</v>
      </c>
      <c r="AF2193">
        <f>ROUND(IF(Table1_1[[#This Row],[Total_Purchases]]=0,0,(Table1_1[[#This Row],[Total_Spend]]*(Table1_1[[#This Row],[NumCatalogPurchases]]/Table1_1[[#This Row],[Total_Purchases]]))),2)</f>
        <v>543.89</v>
      </c>
      <c r="AG219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3" s="6">
        <f ca="1">YEAR(TODAY())-B2193</f>
        <v>63</v>
      </c>
      <c r="AI219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3" t="s">
        <v>30</v>
      </c>
    </row>
    <row r="2194" spans="1:36" x14ac:dyDescent="0.3">
      <c r="A2194">
        <v>10951</v>
      </c>
      <c r="B2194">
        <v>1968</v>
      </c>
      <c r="C2194" t="s">
        <v>28</v>
      </c>
      <c r="D2194" t="s">
        <v>33</v>
      </c>
      <c r="E2194">
        <v>45688</v>
      </c>
      <c r="F2194">
        <v>0</v>
      </c>
      <c r="G2194">
        <v>1</v>
      </c>
      <c r="H2194" s="2" t="str">
        <f ca="1">TEXT(Table1_1[[#This Row],[Dt_Customer]],"yyyy-mm-dd")</f>
        <v>2014-01-25</v>
      </c>
      <c r="I2194">
        <v>20</v>
      </c>
      <c r="J2194">
        <v>279</v>
      </c>
      <c r="K2194">
        <v>0</v>
      </c>
      <c r="L2194">
        <v>18</v>
      </c>
      <c r="M2194">
        <v>0</v>
      </c>
      <c r="N2194">
        <v>0</v>
      </c>
      <c r="O2194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f>Table1_1[[#This Row],[MntWines]]+Table1_1[[#This Row],[MntFruits]]+Table1_1[[#This Row],[MntMeatProducts]]+Table1_1[[#This Row],[MntFishProducts]]+Table1_1[[#This Row],[MntSweetProducts]]+Table1_1[[#This Row],[MntGoldProds]]</f>
        <v>306</v>
      </c>
      <c r="AC2194">
        <f>Table1_1[[#This Row],[NumWebPurchases]]+Table1_1[[#This Row],[NumCatalogPurchases]]+Table1_1[[#This Row],[NumStorePurchases]]</f>
        <v>12</v>
      </c>
      <c r="AD2194">
        <f>ROUND(IF(Table1_1[[#This Row],[Total_Purchases]]=0,0,(Table1_1[[#This Row],[Total_Spend]]*(Table1_1[[#This Row],[NumWebPurchases]]/Table1_1[[#This Row],[Total_Purchases]]))),2)</f>
        <v>76.5</v>
      </c>
      <c r="AE2194">
        <f>ROUND(IF(Table1_1[[#This Row],[Total_Purchases]]=0,0,(Table1_1[[#This Row],[Total_Spend]]*(Table1_1[[#This Row],[NumStorePurchases]]/Table1_1[[#This Row],[Total_Purchases]]))),2)</f>
        <v>204</v>
      </c>
      <c r="AF2194">
        <f>ROUND(IF(Table1_1[[#This Row],[Total_Purchases]]=0,0,(Table1_1[[#This Row],[Total_Spend]]*(Table1_1[[#This Row],[NumCatalogPurchases]]/Table1_1[[#This Row],[Total_Purchases]]))),2)</f>
        <v>25.5</v>
      </c>
      <c r="AG219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94" s="6">
        <f ca="1">YEAR(TODAY())-B2194</f>
        <v>58</v>
      </c>
      <c r="AI219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4" t="s">
        <v>30</v>
      </c>
    </row>
    <row r="2195" spans="1:36" x14ac:dyDescent="0.3">
      <c r="A2195">
        <v>10955</v>
      </c>
      <c r="B2195">
        <v>1964</v>
      </c>
      <c r="C2195" t="s">
        <v>28</v>
      </c>
      <c r="D2195" t="s">
        <v>42</v>
      </c>
      <c r="E2195">
        <v>85620</v>
      </c>
      <c r="F2195">
        <v>0</v>
      </c>
      <c r="G2195">
        <v>0</v>
      </c>
      <c r="H2195" s="2" t="str">
        <f ca="1">TEXT(Table1_1[[#This Row],[Dt_Customer]],"yyyy-mm-dd")</f>
        <v>2014-01-07</v>
      </c>
      <c r="I2195">
        <v>68</v>
      </c>
      <c r="J2195">
        <v>416</v>
      </c>
      <c r="K2195">
        <v>46</v>
      </c>
      <c r="L2195">
        <v>925</v>
      </c>
      <c r="M2195">
        <v>60</v>
      </c>
      <c r="N2195">
        <v>107</v>
      </c>
      <c r="O2195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f>Table1_1[[#This Row],[MntWines]]+Table1_1[[#This Row],[MntFruits]]+Table1_1[[#This Row],[MntMeatProducts]]+Table1_1[[#This Row],[MntFishProducts]]+Table1_1[[#This Row],[MntSweetProducts]]+Table1_1[[#This Row],[MntGoldProds]]</f>
        <v>1600</v>
      </c>
      <c r="AC2195">
        <f>Table1_1[[#This Row],[NumWebPurchases]]+Table1_1[[#This Row],[NumCatalogPurchases]]+Table1_1[[#This Row],[NumStorePurchases]]</f>
        <v>13</v>
      </c>
      <c r="AD2195">
        <f>ROUND(IF(Table1_1[[#This Row],[Total_Purchases]]=0,0,(Table1_1[[#This Row],[Total_Spend]]*(Table1_1[[#This Row],[NumWebPurchases]]/Table1_1[[#This Row],[Total_Purchases]]))),2)</f>
        <v>369.23</v>
      </c>
      <c r="AE2195">
        <f>ROUND(IF(Table1_1[[#This Row],[Total_Purchases]]=0,0,(Table1_1[[#This Row],[Total_Spend]]*(Table1_1[[#This Row],[NumStorePurchases]]/Table1_1[[#This Row],[Total_Purchases]]))),2)</f>
        <v>492.31</v>
      </c>
      <c r="AF2195">
        <f>ROUND(IF(Table1_1[[#This Row],[Total_Purchases]]=0,0,(Table1_1[[#This Row],[Total_Spend]]*(Table1_1[[#This Row],[NumCatalogPurchases]]/Table1_1[[#This Row],[Total_Purchases]]))),2)</f>
        <v>738.46</v>
      </c>
      <c r="AG219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5" s="6">
        <f ca="1">YEAR(TODAY())-B2195</f>
        <v>62</v>
      </c>
      <c r="AI219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5" t="s">
        <v>30</v>
      </c>
    </row>
    <row r="2196" spans="1:36" x14ac:dyDescent="0.3">
      <c r="A2196">
        <v>10965</v>
      </c>
      <c r="B2196">
        <v>1955</v>
      </c>
      <c r="C2196" t="s">
        <v>28</v>
      </c>
      <c r="D2196" t="s">
        <v>35</v>
      </c>
      <c r="E2196">
        <v>76005</v>
      </c>
      <c r="F2196">
        <v>0</v>
      </c>
      <c r="G2196">
        <v>0</v>
      </c>
      <c r="H2196" s="2" t="str">
        <f ca="1">TEXT(Table1_1[[#This Row],[Dt_Customer]],"yyyy-mm-dd")</f>
        <v>2013-02-22</v>
      </c>
      <c r="I2196">
        <v>72</v>
      </c>
      <c r="J2196">
        <v>983</v>
      </c>
      <c r="K2196">
        <v>20</v>
      </c>
      <c r="L2196">
        <v>389</v>
      </c>
      <c r="M2196">
        <v>240</v>
      </c>
      <c r="N2196">
        <v>50</v>
      </c>
      <c r="O2196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f>Table1_1[[#This Row],[MntWines]]+Table1_1[[#This Row],[MntFruits]]+Table1_1[[#This Row],[MntMeatProducts]]+Table1_1[[#This Row],[MntFishProducts]]+Table1_1[[#This Row],[MntSweetProducts]]+Table1_1[[#This Row],[MntGoldProds]]</f>
        <v>1722</v>
      </c>
      <c r="AC2196">
        <f>Table1_1[[#This Row],[NumWebPurchases]]+Table1_1[[#This Row],[NumCatalogPurchases]]+Table1_1[[#This Row],[NumStorePurchases]]</f>
        <v>21</v>
      </c>
      <c r="AD2196">
        <f>ROUND(IF(Table1_1[[#This Row],[Total_Purchases]]=0,0,(Table1_1[[#This Row],[Total_Spend]]*(Table1_1[[#This Row],[NumWebPurchases]]/Table1_1[[#This Row],[Total_Purchases]]))),2)</f>
        <v>246</v>
      </c>
      <c r="AE2196">
        <f>ROUND(IF(Table1_1[[#This Row],[Total_Purchases]]=0,0,(Table1_1[[#This Row],[Total_Spend]]*(Table1_1[[#This Row],[NumStorePurchases]]/Table1_1[[#This Row],[Total_Purchases]]))),2)</f>
        <v>1066</v>
      </c>
      <c r="AF2196">
        <f>ROUND(IF(Table1_1[[#This Row],[Total_Purchases]]=0,0,(Table1_1[[#This Row],[Total_Spend]]*(Table1_1[[#This Row],[NumCatalogPurchases]]/Table1_1[[#This Row],[Total_Purchases]]))),2)</f>
        <v>410</v>
      </c>
      <c r="AG219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6" s="6">
        <f ca="1">YEAR(TODAY())-B2196</f>
        <v>71</v>
      </c>
      <c r="AI219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196" t="s">
        <v>30</v>
      </c>
    </row>
    <row r="2197" spans="1:36" x14ac:dyDescent="0.3">
      <c r="A2197">
        <v>10967</v>
      </c>
      <c r="B2197">
        <v>1963</v>
      </c>
      <c r="C2197" t="s">
        <v>28</v>
      </c>
      <c r="D2197" t="s">
        <v>29</v>
      </c>
      <c r="E2197">
        <v>33378</v>
      </c>
      <c r="F2197">
        <v>1</v>
      </c>
      <c r="G2197">
        <v>1</v>
      </c>
      <c r="H2197" s="2" t="str">
        <f ca="1">TEXT(Table1_1[[#This Row],[Dt_Customer]],"yyyy-mm-dd")</f>
        <v>2013-02-06</v>
      </c>
      <c r="I2197">
        <v>38</v>
      </c>
      <c r="J2197">
        <v>33</v>
      </c>
      <c r="K2197">
        <v>6</v>
      </c>
      <c r="L2197">
        <v>40</v>
      </c>
      <c r="M2197">
        <v>3</v>
      </c>
      <c r="N2197">
        <v>7</v>
      </c>
      <c r="O2197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f>Table1_1[[#This Row],[MntWines]]+Table1_1[[#This Row],[MntFruits]]+Table1_1[[#This Row],[MntMeatProducts]]+Table1_1[[#This Row],[MntFishProducts]]+Table1_1[[#This Row],[MntSweetProducts]]+Table1_1[[#This Row],[MntGoldProds]]</f>
        <v>99</v>
      </c>
      <c r="AC2197">
        <f>Table1_1[[#This Row],[NumWebPurchases]]+Table1_1[[#This Row],[NumCatalogPurchases]]+Table1_1[[#This Row],[NumStorePurchases]]</f>
        <v>6</v>
      </c>
      <c r="AD2197">
        <f>ROUND(IF(Table1_1[[#This Row],[Total_Purchases]]=0,0,(Table1_1[[#This Row],[Total_Spend]]*(Table1_1[[#This Row],[NumWebPurchases]]/Table1_1[[#This Row],[Total_Purchases]]))),2)</f>
        <v>33</v>
      </c>
      <c r="AE2197">
        <f>ROUND(IF(Table1_1[[#This Row],[Total_Purchases]]=0,0,(Table1_1[[#This Row],[Total_Spend]]*(Table1_1[[#This Row],[NumStorePurchases]]/Table1_1[[#This Row],[Total_Purchases]]))),2)</f>
        <v>66</v>
      </c>
      <c r="AF2197">
        <f>ROUND(IF(Table1_1[[#This Row],[Total_Purchases]]=0,0,(Table1_1[[#This Row],[Total_Spend]]*(Table1_1[[#This Row],[NumCatalogPurchases]]/Table1_1[[#This Row],[Total_Purchases]]))),2)</f>
        <v>0</v>
      </c>
      <c r="AG219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97" s="6">
        <f ca="1">YEAR(TODAY())-B2197</f>
        <v>63</v>
      </c>
      <c r="AI219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7" t="s">
        <v>43</v>
      </c>
    </row>
    <row r="2198" spans="1:36" x14ac:dyDescent="0.3">
      <c r="A2198">
        <v>10968</v>
      </c>
      <c r="B2198">
        <v>1969</v>
      </c>
      <c r="C2198" t="s">
        <v>28</v>
      </c>
      <c r="D2198" t="s">
        <v>31</v>
      </c>
      <c r="E2198">
        <v>57731</v>
      </c>
      <c r="F2198">
        <v>0</v>
      </c>
      <c r="G2198">
        <v>1</v>
      </c>
      <c r="H2198" s="2" t="str">
        <f ca="1">TEXT(Table1_1[[#This Row],[Dt_Customer]],"yyyy-mm-dd")</f>
        <v>2012-11-23</v>
      </c>
      <c r="I2198">
        <v>0</v>
      </c>
      <c r="J2198">
        <v>266</v>
      </c>
      <c r="K2198">
        <v>21</v>
      </c>
      <c r="L2198">
        <v>300</v>
      </c>
      <c r="M2198">
        <v>65</v>
      </c>
      <c r="N2198">
        <v>8</v>
      </c>
      <c r="O2198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f>Table1_1[[#This Row],[MntWines]]+Table1_1[[#This Row],[MntFruits]]+Table1_1[[#This Row],[MntMeatProducts]]+Table1_1[[#This Row],[MntFishProducts]]+Table1_1[[#This Row],[MntSweetProducts]]+Table1_1[[#This Row],[MntGoldProds]]</f>
        <v>704</v>
      </c>
      <c r="AC2198">
        <f>Table1_1[[#This Row],[NumWebPurchases]]+Table1_1[[#This Row],[NumCatalogPurchases]]+Table1_1[[#This Row],[NumStorePurchases]]</f>
        <v>22</v>
      </c>
      <c r="AD2198">
        <f>ROUND(IF(Table1_1[[#This Row],[Total_Purchases]]=0,0,(Table1_1[[#This Row],[Total_Spend]]*(Table1_1[[#This Row],[NumWebPurchases]]/Table1_1[[#This Row],[Total_Purchases]]))),2)</f>
        <v>256</v>
      </c>
      <c r="AE2198">
        <f>ROUND(IF(Table1_1[[#This Row],[Total_Purchases]]=0,0,(Table1_1[[#This Row],[Total_Spend]]*(Table1_1[[#This Row],[NumStorePurchases]]/Table1_1[[#This Row],[Total_Purchases]]))),2)</f>
        <v>192</v>
      </c>
      <c r="AF2198">
        <f>ROUND(IF(Table1_1[[#This Row],[Total_Purchases]]=0,0,(Table1_1[[#This Row],[Total_Spend]]*(Table1_1[[#This Row],[NumCatalogPurchases]]/Table1_1[[#This Row],[Total_Purchases]]))),2)</f>
        <v>256</v>
      </c>
      <c r="AG219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198" s="6">
        <f ca="1">YEAR(TODAY())-B2198</f>
        <v>57</v>
      </c>
      <c r="AI219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198" t="s">
        <v>40</v>
      </c>
    </row>
    <row r="2199" spans="1:36" x14ac:dyDescent="0.3">
      <c r="A2199">
        <v>10971</v>
      </c>
      <c r="B2199">
        <v>1977</v>
      </c>
      <c r="C2199" t="s">
        <v>28</v>
      </c>
      <c r="D2199" t="s">
        <v>31</v>
      </c>
      <c r="E2199">
        <v>37774</v>
      </c>
      <c r="F2199">
        <v>2</v>
      </c>
      <c r="G2199">
        <v>0</v>
      </c>
      <c r="H2199" s="2" t="str">
        <f ca="1">TEXT(Table1_1[[#This Row],[Dt_Customer]],"yyyy-mm-dd")</f>
        <v>2012-09-03</v>
      </c>
      <c r="I2199">
        <v>28</v>
      </c>
      <c r="J2199">
        <v>173</v>
      </c>
      <c r="K2199">
        <v>8</v>
      </c>
      <c r="L2199">
        <v>107</v>
      </c>
      <c r="M2199">
        <v>7</v>
      </c>
      <c r="N2199">
        <v>2</v>
      </c>
      <c r="O2199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1</v>
      </c>
      <c r="AB2199">
        <f>Table1_1[[#This Row],[MntWines]]+Table1_1[[#This Row],[MntFruits]]+Table1_1[[#This Row],[MntMeatProducts]]+Table1_1[[#This Row],[MntFishProducts]]+Table1_1[[#This Row],[MntSweetProducts]]+Table1_1[[#This Row],[MntGoldProds]]</f>
        <v>473</v>
      </c>
      <c r="AC2199">
        <f>Table1_1[[#This Row],[NumWebPurchases]]+Table1_1[[#This Row],[NumCatalogPurchases]]+Table1_1[[#This Row],[NumStorePurchases]]</f>
        <v>12</v>
      </c>
      <c r="AD2199">
        <f>ROUND(IF(Table1_1[[#This Row],[Total_Purchases]]=0,0,(Table1_1[[#This Row],[Total_Spend]]*(Table1_1[[#This Row],[NumWebPurchases]]/Table1_1[[#This Row],[Total_Purchases]]))),2)</f>
        <v>275.92</v>
      </c>
      <c r="AE2199">
        <f>ROUND(IF(Table1_1[[#This Row],[Total_Purchases]]=0,0,(Table1_1[[#This Row],[Total_Spend]]*(Table1_1[[#This Row],[NumStorePurchases]]/Table1_1[[#This Row],[Total_Purchases]]))),2)</f>
        <v>118.25</v>
      </c>
      <c r="AF2199">
        <f>ROUND(IF(Table1_1[[#This Row],[Total_Purchases]]=0,0,(Table1_1[[#This Row],[Total_Spend]]*(Table1_1[[#This Row],[NumCatalogPurchases]]/Table1_1[[#This Row],[Total_Purchases]]))),2)</f>
        <v>78.83</v>
      </c>
      <c r="AG219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199" s="6">
        <f ca="1">YEAR(TODAY())-B2199</f>
        <v>49</v>
      </c>
      <c r="AI219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199" t="s">
        <v>30</v>
      </c>
    </row>
    <row r="2200" spans="1:36" x14ac:dyDescent="0.3">
      <c r="A2200">
        <v>10972</v>
      </c>
      <c r="B2200">
        <v>1949</v>
      </c>
      <c r="C2200" t="s">
        <v>28</v>
      </c>
      <c r="D2200" t="s">
        <v>42</v>
      </c>
      <c r="E2200">
        <v>72298</v>
      </c>
      <c r="F2200">
        <v>0</v>
      </c>
      <c r="G2200">
        <v>0</v>
      </c>
      <c r="H2200" s="2" t="str">
        <f ca="1">TEXT(Table1_1[[#This Row],[Dt_Customer]],"yyyy-mm-dd")</f>
        <v>2014-03-10</v>
      </c>
      <c r="I2200">
        <v>52</v>
      </c>
      <c r="J2200">
        <v>625</v>
      </c>
      <c r="K2200">
        <v>35</v>
      </c>
      <c r="L2200">
        <v>169</v>
      </c>
      <c r="M2200">
        <v>58</v>
      </c>
      <c r="N2200">
        <v>17</v>
      </c>
      <c r="O2200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f>Table1_1[[#This Row],[MntWines]]+Table1_1[[#This Row],[MntFruits]]+Table1_1[[#This Row],[MntMeatProducts]]+Table1_1[[#This Row],[MntFishProducts]]+Table1_1[[#This Row],[MntSweetProducts]]+Table1_1[[#This Row],[MntGoldProds]]</f>
        <v>939</v>
      </c>
      <c r="AC2200">
        <f>Table1_1[[#This Row],[NumWebPurchases]]+Table1_1[[#This Row],[NumCatalogPurchases]]+Table1_1[[#This Row],[NumStorePurchases]]</f>
        <v>13</v>
      </c>
      <c r="AD2200">
        <f>ROUND(IF(Table1_1[[#This Row],[Total_Purchases]]=0,0,(Table1_1[[#This Row],[Total_Spend]]*(Table1_1[[#This Row],[NumWebPurchases]]/Table1_1[[#This Row],[Total_Purchases]]))),2)</f>
        <v>288.92</v>
      </c>
      <c r="AE2200">
        <f>ROUND(IF(Table1_1[[#This Row],[Total_Purchases]]=0,0,(Table1_1[[#This Row],[Total_Spend]]*(Table1_1[[#This Row],[NumStorePurchases]]/Table1_1[[#This Row],[Total_Purchases]]))),2)</f>
        <v>433.38</v>
      </c>
      <c r="AF2200">
        <f>ROUND(IF(Table1_1[[#This Row],[Total_Purchases]]=0,0,(Table1_1[[#This Row],[Total_Spend]]*(Table1_1[[#This Row],[NumCatalogPurchases]]/Table1_1[[#This Row],[Total_Purchases]]))),2)</f>
        <v>216.69</v>
      </c>
      <c r="AG220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00" s="6">
        <f ca="1">YEAR(TODAY())-B2200</f>
        <v>77</v>
      </c>
      <c r="AI220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00" t="s">
        <v>30</v>
      </c>
    </row>
    <row r="2201" spans="1:36" x14ac:dyDescent="0.3">
      <c r="A2201">
        <v>10981</v>
      </c>
      <c r="B2201">
        <v>1988</v>
      </c>
      <c r="C2201" t="s">
        <v>28</v>
      </c>
      <c r="D2201" t="s">
        <v>33</v>
      </c>
      <c r="E2201">
        <v>84219</v>
      </c>
      <c r="F2201">
        <v>0</v>
      </c>
      <c r="G2201">
        <v>0</v>
      </c>
      <c r="H2201" s="2" t="str">
        <f ca="1">TEXT(Table1_1[[#This Row],[Dt_Customer]],"yyyy-mm-dd")</f>
        <v>2014-02-02</v>
      </c>
      <c r="I2201">
        <v>27</v>
      </c>
      <c r="J2201">
        <v>434</v>
      </c>
      <c r="K2201">
        <v>137</v>
      </c>
      <c r="L2201">
        <v>400</v>
      </c>
      <c r="M2201">
        <v>45</v>
      </c>
      <c r="N2201">
        <v>137</v>
      </c>
      <c r="O2201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f>Table1_1[[#This Row],[MntWines]]+Table1_1[[#This Row],[MntFruits]]+Table1_1[[#This Row],[MntMeatProducts]]+Table1_1[[#This Row],[MntFishProducts]]+Table1_1[[#This Row],[MntSweetProducts]]+Table1_1[[#This Row],[MntGoldProds]]</f>
        <v>1198</v>
      </c>
      <c r="AC2201">
        <f>Table1_1[[#This Row],[NumWebPurchases]]+Table1_1[[#This Row],[NumCatalogPurchases]]+Table1_1[[#This Row],[NumStorePurchases]]</f>
        <v>17</v>
      </c>
      <c r="AD2201">
        <f>ROUND(IF(Table1_1[[#This Row],[Total_Purchases]]=0,0,(Table1_1[[#This Row],[Total_Spend]]*(Table1_1[[#This Row],[NumWebPurchases]]/Table1_1[[#This Row],[Total_Purchases]]))),2)</f>
        <v>211.41</v>
      </c>
      <c r="AE2201">
        <f>ROUND(IF(Table1_1[[#This Row],[Total_Purchases]]=0,0,(Table1_1[[#This Row],[Total_Spend]]*(Table1_1[[#This Row],[NumStorePurchases]]/Table1_1[[#This Row],[Total_Purchases]]))),2)</f>
        <v>704.71</v>
      </c>
      <c r="AF2201">
        <f>ROUND(IF(Table1_1[[#This Row],[Total_Purchases]]=0,0,(Table1_1[[#This Row],[Total_Spend]]*(Table1_1[[#This Row],[NumCatalogPurchases]]/Table1_1[[#This Row],[Total_Purchases]]))),2)</f>
        <v>281.88</v>
      </c>
      <c r="AG2201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01" s="6">
        <f ca="1">YEAR(TODAY())-B2201</f>
        <v>38</v>
      </c>
      <c r="AI220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201" t="s">
        <v>43</v>
      </c>
    </row>
    <row r="2202" spans="1:36" x14ac:dyDescent="0.3">
      <c r="A2202">
        <v>10983</v>
      </c>
      <c r="B2202">
        <v>1952</v>
      </c>
      <c r="C2202" t="s">
        <v>28</v>
      </c>
      <c r="D2202" t="s">
        <v>35</v>
      </c>
      <c r="E2202">
        <v>75278</v>
      </c>
      <c r="F2202">
        <v>0</v>
      </c>
      <c r="G2202">
        <v>0</v>
      </c>
      <c r="H2202" s="2" t="str">
        <f ca="1">TEXT(Table1_1[[#This Row],[Dt_Customer]],"yyyy-mm-dd")</f>
        <v>2013-01-29</v>
      </c>
      <c r="I2202">
        <v>17</v>
      </c>
      <c r="J2202">
        <v>304</v>
      </c>
      <c r="K2202">
        <v>98</v>
      </c>
      <c r="L2202">
        <v>230</v>
      </c>
      <c r="M2202">
        <v>150</v>
      </c>
      <c r="N2202">
        <v>74</v>
      </c>
      <c r="O220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f>Table1_1[[#This Row],[MntWines]]+Table1_1[[#This Row],[MntFruits]]+Table1_1[[#This Row],[MntMeatProducts]]+Table1_1[[#This Row],[MntFishProducts]]+Table1_1[[#This Row],[MntSweetProducts]]+Table1_1[[#This Row],[MntGoldProds]]</f>
        <v>930</v>
      </c>
      <c r="AC2202">
        <f>Table1_1[[#This Row],[NumWebPurchases]]+Table1_1[[#This Row],[NumCatalogPurchases]]+Table1_1[[#This Row],[NumStorePurchases]]</f>
        <v>22</v>
      </c>
      <c r="AD2202">
        <f>ROUND(IF(Table1_1[[#This Row],[Total_Purchases]]=0,0,(Table1_1[[#This Row],[Total_Spend]]*(Table1_1[[#This Row],[NumWebPurchases]]/Table1_1[[#This Row],[Total_Purchases]]))),2)</f>
        <v>253.64</v>
      </c>
      <c r="AE2202">
        <f>ROUND(IF(Table1_1[[#This Row],[Total_Purchases]]=0,0,(Table1_1[[#This Row],[Total_Spend]]*(Table1_1[[#This Row],[NumStorePurchases]]/Table1_1[[#This Row],[Total_Purchases]]))),2)</f>
        <v>549.54999999999995</v>
      </c>
      <c r="AF2202">
        <f>ROUND(IF(Table1_1[[#This Row],[Total_Purchases]]=0,0,(Table1_1[[#This Row],[Total_Spend]]*(Table1_1[[#This Row],[NumCatalogPurchases]]/Table1_1[[#This Row],[Total_Purchases]]))),2)</f>
        <v>126.82</v>
      </c>
      <c r="AG220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02" s="6">
        <f ca="1">YEAR(TODAY())-B2202</f>
        <v>74</v>
      </c>
      <c r="AI220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02" t="s">
        <v>43</v>
      </c>
    </row>
    <row r="2203" spans="1:36" x14ac:dyDescent="0.3">
      <c r="A2203">
        <v>10991</v>
      </c>
      <c r="B2203">
        <v>1960</v>
      </c>
      <c r="C2203" t="s">
        <v>41</v>
      </c>
      <c r="D2203" t="s">
        <v>33</v>
      </c>
      <c r="E2203">
        <v>89058</v>
      </c>
      <c r="F2203">
        <v>0</v>
      </c>
      <c r="G2203">
        <v>0</v>
      </c>
      <c r="H2203" s="2" t="str">
        <f ca="1">TEXT(Table1_1[[#This Row],[Dt_Customer]],"yyyy-mm-dd")</f>
        <v>2012-12-07</v>
      </c>
      <c r="I2203">
        <v>18</v>
      </c>
      <c r="J2203">
        <v>454</v>
      </c>
      <c r="K2203">
        <v>194</v>
      </c>
      <c r="L2203">
        <v>106</v>
      </c>
      <c r="M2203">
        <v>31</v>
      </c>
      <c r="N2203">
        <v>22</v>
      </c>
      <c r="O2203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f>Table1_1[[#This Row],[MntWines]]+Table1_1[[#This Row],[MntFruits]]+Table1_1[[#This Row],[MntMeatProducts]]+Table1_1[[#This Row],[MntFishProducts]]+Table1_1[[#This Row],[MntSweetProducts]]+Table1_1[[#This Row],[MntGoldProds]]</f>
        <v>850</v>
      </c>
      <c r="AC2203">
        <f>Table1_1[[#This Row],[NumWebPurchases]]+Table1_1[[#This Row],[NumCatalogPurchases]]+Table1_1[[#This Row],[NumStorePurchases]]</f>
        <v>13</v>
      </c>
      <c r="AD2203">
        <f>ROUND(IF(Table1_1[[#This Row],[Total_Purchases]]=0,0,(Table1_1[[#This Row],[Total_Spend]]*(Table1_1[[#This Row],[NumWebPurchases]]/Table1_1[[#This Row],[Total_Purchases]]))),2)</f>
        <v>326.92</v>
      </c>
      <c r="AE2203">
        <f>ROUND(IF(Table1_1[[#This Row],[Total_Purchases]]=0,0,(Table1_1[[#This Row],[Total_Spend]]*(Table1_1[[#This Row],[NumStorePurchases]]/Table1_1[[#This Row],[Total_Purchases]]))),2)</f>
        <v>261.54000000000002</v>
      </c>
      <c r="AF2203">
        <f>ROUND(IF(Table1_1[[#This Row],[Total_Purchases]]=0,0,(Table1_1[[#This Row],[Total_Spend]]*(Table1_1[[#This Row],[NumCatalogPurchases]]/Table1_1[[#This Row],[Total_Purchases]]))),2)</f>
        <v>261.54000000000002</v>
      </c>
      <c r="AG2203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03" s="6">
        <f ca="1">YEAR(TODAY())-B2203</f>
        <v>66</v>
      </c>
      <c r="AI220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03" t="s">
        <v>32</v>
      </c>
    </row>
    <row r="2204" spans="1:36" x14ac:dyDescent="0.3">
      <c r="A2204">
        <v>10992</v>
      </c>
      <c r="B2204">
        <v>1967</v>
      </c>
      <c r="C2204" t="s">
        <v>28</v>
      </c>
      <c r="D2204" t="s">
        <v>35</v>
      </c>
      <c r="E2204">
        <v>75702</v>
      </c>
      <c r="F2204">
        <v>1</v>
      </c>
      <c r="G2204">
        <v>1</v>
      </c>
      <c r="H2204" s="2" t="str">
        <f ca="1">TEXT(Table1_1[[#This Row],[Dt_Customer]],"yyyy-mm-dd")</f>
        <v>2012-08-29</v>
      </c>
      <c r="I2204">
        <v>77</v>
      </c>
      <c r="J2204">
        <v>650</v>
      </c>
      <c r="K2204">
        <v>28</v>
      </c>
      <c r="L2204">
        <v>353</v>
      </c>
      <c r="M2204">
        <v>45</v>
      </c>
      <c r="N2204">
        <v>42</v>
      </c>
      <c r="O2204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f>Table1_1[[#This Row],[MntWines]]+Table1_1[[#This Row],[MntFruits]]+Table1_1[[#This Row],[MntMeatProducts]]+Table1_1[[#This Row],[MntFishProducts]]+Table1_1[[#This Row],[MntSweetProducts]]+Table1_1[[#This Row],[MntGoldProds]]</f>
        <v>1148</v>
      </c>
      <c r="AC2204">
        <f>Table1_1[[#This Row],[NumWebPurchases]]+Table1_1[[#This Row],[NumCatalogPurchases]]+Table1_1[[#This Row],[NumStorePurchases]]</f>
        <v>21</v>
      </c>
      <c r="AD2204">
        <f>ROUND(IF(Table1_1[[#This Row],[Total_Purchases]]=0,0,(Table1_1[[#This Row],[Total_Spend]]*(Table1_1[[#This Row],[NumWebPurchases]]/Table1_1[[#This Row],[Total_Purchases]]))),2)</f>
        <v>218.67</v>
      </c>
      <c r="AE2204">
        <f>ROUND(IF(Table1_1[[#This Row],[Total_Purchases]]=0,0,(Table1_1[[#This Row],[Total_Spend]]*(Table1_1[[#This Row],[NumStorePurchases]]/Table1_1[[#This Row],[Total_Purchases]]))),2)</f>
        <v>601.33000000000004</v>
      </c>
      <c r="AF2204">
        <f>ROUND(IF(Table1_1[[#This Row],[Total_Purchases]]=0,0,(Table1_1[[#This Row],[Total_Spend]]*(Table1_1[[#This Row],[NumCatalogPurchases]]/Table1_1[[#This Row],[Total_Purchases]]))),2)</f>
        <v>328</v>
      </c>
      <c r="AG220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04" s="6">
        <f ca="1">YEAR(TODAY())-B2204</f>
        <v>59</v>
      </c>
      <c r="AI220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04" t="s">
        <v>43</v>
      </c>
    </row>
    <row r="2205" spans="1:36" x14ac:dyDescent="0.3">
      <c r="A2205">
        <v>10995</v>
      </c>
      <c r="B2205">
        <v>1988</v>
      </c>
      <c r="C2205" t="s">
        <v>38</v>
      </c>
      <c r="D2205" t="s">
        <v>33</v>
      </c>
      <c r="E2205">
        <v>15716</v>
      </c>
      <c r="F2205">
        <v>1</v>
      </c>
      <c r="G2205">
        <v>0</v>
      </c>
      <c r="H2205" s="2" t="str">
        <f ca="1">TEXT(Table1_1[[#This Row],[Dt_Customer]],"yyyy-mm-dd")</f>
        <v>2012-11-12</v>
      </c>
      <c r="I2205">
        <v>8</v>
      </c>
      <c r="J2205">
        <v>16</v>
      </c>
      <c r="K2205">
        <v>5</v>
      </c>
      <c r="L2205">
        <v>30</v>
      </c>
      <c r="M2205">
        <v>8</v>
      </c>
      <c r="N2205">
        <v>7</v>
      </c>
      <c r="O2205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f>Table1_1[[#This Row],[MntWines]]+Table1_1[[#This Row],[MntFruits]]+Table1_1[[#This Row],[MntMeatProducts]]+Table1_1[[#This Row],[MntFishProducts]]+Table1_1[[#This Row],[MntSweetProducts]]+Table1_1[[#This Row],[MntGoldProds]]</f>
        <v>92</v>
      </c>
      <c r="AC2205">
        <f>Table1_1[[#This Row],[NumWebPurchases]]+Table1_1[[#This Row],[NumCatalogPurchases]]+Table1_1[[#This Row],[NumStorePurchases]]</f>
        <v>7</v>
      </c>
      <c r="AD2205">
        <f>ROUND(IF(Table1_1[[#This Row],[Total_Purchases]]=0,0,(Table1_1[[#This Row],[Total_Spend]]*(Table1_1[[#This Row],[NumWebPurchases]]/Table1_1[[#This Row],[Total_Purchases]]))),2)</f>
        <v>39.43</v>
      </c>
      <c r="AE2205">
        <f>ROUND(IF(Table1_1[[#This Row],[Total_Purchases]]=0,0,(Table1_1[[#This Row],[Total_Spend]]*(Table1_1[[#This Row],[NumStorePurchases]]/Table1_1[[#This Row],[Total_Purchases]]))),2)</f>
        <v>52.57</v>
      </c>
      <c r="AF2205">
        <f>ROUND(IF(Table1_1[[#This Row],[Total_Purchases]]=0,0,(Table1_1[[#This Row],[Total_Spend]]*(Table1_1[[#This Row],[NumCatalogPurchases]]/Table1_1[[#This Row],[Total_Purchases]]))),2)</f>
        <v>0</v>
      </c>
      <c r="AG2205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05" s="6">
        <f ca="1">YEAR(TODAY())-B2205</f>
        <v>38</v>
      </c>
      <c r="AI220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205" t="s">
        <v>43</v>
      </c>
    </row>
    <row r="2206" spans="1:36" x14ac:dyDescent="0.3">
      <c r="A2206">
        <v>11003</v>
      </c>
      <c r="B2206">
        <v>1980</v>
      </c>
      <c r="C2206" t="s">
        <v>38</v>
      </c>
      <c r="D2206" t="s">
        <v>35</v>
      </c>
      <c r="E2206">
        <v>25130</v>
      </c>
      <c r="F2206">
        <v>1</v>
      </c>
      <c r="G2206">
        <v>0</v>
      </c>
      <c r="H2206" s="2" t="str">
        <f ca="1">TEXT(Table1_1[[#This Row],[Dt_Customer]],"yyyy-mm-dd")</f>
        <v>2013-10-02</v>
      </c>
      <c r="I2206">
        <v>10</v>
      </c>
      <c r="J2206">
        <v>2</v>
      </c>
      <c r="K2206">
        <v>5</v>
      </c>
      <c r="L2206">
        <v>7</v>
      </c>
      <c r="M2206">
        <v>0</v>
      </c>
      <c r="N2206">
        <v>18</v>
      </c>
      <c r="O2206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f>Table1_1[[#This Row],[MntWines]]+Table1_1[[#This Row],[MntFruits]]+Table1_1[[#This Row],[MntMeatProducts]]+Table1_1[[#This Row],[MntFishProducts]]+Table1_1[[#This Row],[MntSweetProducts]]+Table1_1[[#This Row],[MntGoldProds]]</f>
        <v>50</v>
      </c>
      <c r="AC2206">
        <f>Table1_1[[#This Row],[NumWebPurchases]]+Table1_1[[#This Row],[NumCatalogPurchases]]+Table1_1[[#This Row],[NumStorePurchases]]</f>
        <v>5</v>
      </c>
      <c r="AD2206">
        <f>ROUND(IF(Table1_1[[#This Row],[Total_Purchases]]=0,0,(Table1_1[[#This Row],[Total_Spend]]*(Table1_1[[#This Row],[NumWebPurchases]]/Table1_1[[#This Row],[Total_Purchases]]))),2)</f>
        <v>20</v>
      </c>
      <c r="AE2206">
        <f>ROUND(IF(Table1_1[[#This Row],[Total_Purchases]]=0,0,(Table1_1[[#This Row],[Total_Spend]]*(Table1_1[[#This Row],[NumStorePurchases]]/Table1_1[[#This Row],[Total_Purchases]]))),2)</f>
        <v>30</v>
      </c>
      <c r="AF2206">
        <f>ROUND(IF(Table1_1[[#This Row],[Total_Purchases]]=0,0,(Table1_1[[#This Row],[Total_Spend]]*(Table1_1[[#This Row],[NumCatalogPurchases]]/Table1_1[[#This Row],[Total_Purchases]]))),2)</f>
        <v>0</v>
      </c>
      <c r="AG2206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06" s="6">
        <f ca="1">YEAR(TODAY())-B2206</f>
        <v>46</v>
      </c>
      <c r="AI220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06" t="s">
        <v>32</v>
      </c>
    </row>
    <row r="2207" spans="1:36" x14ac:dyDescent="0.3">
      <c r="A2207">
        <v>11004</v>
      </c>
      <c r="B2207">
        <v>1893</v>
      </c>
      <c r="C2207" t="s">
        <v>38</v>
      </c>
      <c r="D2207" t="s">
        <v>31</v>
      </c>
      <c r="E2207">
        <v>60182</v>
      </c>
      <c r="F2207">
        <v>0</v>
      </c>
      <c r="G2207">
        <v>1</v>
      </c>
      <c r="H2207" s="2" t="str">
        <f ca="1">TEXT(Table1_1[[#This Row],[Dt_Customer]],"yyyy-mm-dd")</f>
        <v>2014-05-17</v>
      </c>
      <c r="I2207">
        <v>23</v>
      </c>
      <c r="J2207">
        <v>8</v>
      </c>
      <c r="K2207">
        <v>0</v>
      </c>
      <c r="L2207">
        <v>5</v>
      </c>
      <c r="M2207">
        <v>7</v>
      </c>
      <c r="N2207">
        <v>0</v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2207">
        <f>Table1_1[[#This Row],[NumWebPurchases]]+Table1_1[[#This Row],[NumCatalogPurchases]]+Table1_1[[#This Row],[NumStorePurchases]]</f>
        <v>3</v>
      </c>
      <c r="AD2207">
        <f>ROUND(IF(Table1_1[[#This Row],[Total_Purchases]]=0,0,(Table1_1[[#This Row],[Total_Spend]]*(Table1_1[[#This Row],[NumWebPurchases]]/Table1_1[[#This Row],[Total_Purchases]]))),2)</f>
        <v>7.33</v>
      </c>
      <c r="AE2207">
        <f>ROUND(IF(Table1_1[[#This Row],[Total_Purchases]]=0,0,(Table1_1[[#This Row],[Total_Spend]]*(Table1_1[[#This Row],[NumStorePurchases]]/Table1_1[[#This Row],[Total_Purchases]]))),2)</f>
        <v>14.67</v>
      </c>
      <c r="AF2207">
        <f>ROUND(IF(Table1_1[[#This Row],[Total_Purchases]]=0,0,(Table1_1[[#This Row],[Total_Spend]]*(Table1_1[[#This Row],[NumCatalogPurchases]]/Table1_1[[#This Row],[Total_Purchases]]))),2)</f>
        <v>0</v>
      </c>
      <c r="AG220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07" s="6">
        <f ca="1">YEAR(TODAY())-B2207</f>
        <v>133</v>
      </c>
      <c r="AI220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07" t="s">
        <v>43</v>
      </c>
    </row>
    <row r="2208" spans="1:36" x14ac:dyDescent="0.3">
      <c r="A2208">
        <v>11007</v>
      </c>
      <c r="B2208">
        <v>1968</v>
      </c>
      <c r="C2208" t="s">
        <v>37</v>
      </c>
      <c r="D2208" t="s">
        <v>33</v>
      </c>
      <c r="E2208">
        <v>29187</v>
      </c>
      <c r="F2208">
        <v>1</v>
      </c>
      <c r="G2208">
        <v>0</v>
      </c>
      <c r="H2208" s="2" t="str">
        <f ca="1">TEXT(Table1_1[[#This Row],[Dt_Customer]],"yyyy-mm-dd")</f>
        <v>2013-05-09</v>
      </c>
      <c r="I2208">
        <v>43</v>
      </c>
      <c r="J2208">
        <v>26</v>
      </c>
      <c r="K2208">
        <v>0</v>
      </c>
      <c r="L2208">
        <v>6</v>
      </c>
      <c r="M2208">
        <v>0</v>
      </c>
      <c r="N2208">
        <v>0</v>
      </c>
      <c r="O2208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f>Table1_1[[#This Row],[MntWines]]+Table1_1[[#This Row],[MntFruits]]+Table1_1[[#This Row],[MntMeatProducts]]+Table1_1[[#This Row],[MntFishProducts]]+Table1_1[[#This Row],[MntSweetProducts]]+Table1_1[[#This Row],[MntGoldProds]]</f>
        <v>34</v>
      </c>
      <c r="AC2208">
        <f>Table1_1[[#This Row],[NumWebPurchases]]+Table1_1[[#This Row],[NumCatalogPurchases]]+Table1_1[[#This Row],[NumStorePurchases]]</f>
        <v>4</v>
      </c>
      <c r="AD2208">
        <f>ROUND(IF(Table1_1[[#This Row],[Total_Purchases]]=0,0,(Table1_1[[#This Row],[Total_Spend]]*(Table1_1[[#This Row],[NumWebPurchases]]/Table1_1[[#This Row],[Total_Purchases]]))),2)</f>
        <v>8.5</v>
      </c>
      <c r="AE2208">
        <f>ROUND(IF(Table1_1[[#This Row],[Total_Purchases]]=0,0,(Table1_1[[#This Row],[Total_Spend]]*(Table1_1[[#This Row],[NumStorePurchases]]/Table1_1[[#This Row],[Total_Purchases]]))),2)</f>
        <v>25.5</v>
      </c>
      <c r="AF2208">
        <f>ROUND(IF(Table1_1[[#This Row],[Total_Purchases]]=0,0,(Table1_1[[#This Row],[Total_Spend]]*(Table1_1[[#This Row],[NumCatalogPurchases]]/Table1_1[[#This Row],[Total_Purchases]]))),2)</f>
        <v>0</v>
      </c>
      <c r="AG220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08" s="6">
        <f ca="1">YEAR(TODAY())-B2208</f>
        <v>58</v>
      </c>
      <c r="AI220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08" t="s">
        <v>30</v>
      </c>
    </row>
    <row r="2209" spans="1:36" x14ac:dyDescent="0.3">
      <c r="A2209">
        <v>11010</v>
      </c>
      <c r="B2209">
        <v>1984</v>
      </c>
      <c r="C2209" t="s">
        <v>37</v>
      </c>
      <c r="D2209" t="s">
        <v>31</v>
      </c>
      <c r="E2209">
        <v>16269</v>
      </c>
      <c r="F2209">
        <v>1</v>
      </c>
      <c r="G2209">
        <v>0</v>
      </c>
      <c r="H2209" s="2" t="str">
        <f ca="1">TEXT(Table1_1[[#This Row],[Dt_Customer]],"yyyy-mm-dd")</f>
        <v>2013-08-30</v>
      </c>
      <c r="I2209">
        <v>75</v>
      </c>
      <c r="J2209">
        <v>19</v>
      </c>
      <c r="K2209">
        <v>3</v>
      </c>
      <c r="L2209">
        <v>18</v>
      </c>
      <c r="M2209">
        <v>3</v>
      </c>
      <c r="N2209">
        <v>1</v>
      </c>
      <c r="O2209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f>Table1_1[[#This Row],[MntWines]]+Table1_1[[#This Row],[MntFruits]]+Table1_1[[#This Row],[MntMeatProducts]]+Table1_1[[#This Row],[MntFishProducts]]+Table1_1[[#This Row],[MntSweetProducts]]+Table1_1[[#This Row],[MntGoldProds]]</f>
        <v>44</v>
      </c>
      <c r="AC2209">
        <f>Table1_1[[#This Row],[NumWebPurchases]]+Table1_1[[#This Row],[NumCatalogPurchases]]+Table1_1[[#This Row],[NumStorePurchases]]</f>
        <v>6</v>
      </c>
      <c r="AD2209">
        <f>ROUND(IF(Table1_1[[#This Row],[Total_Purchases]]=0,0,(Table1_1[[#This Row],[Total_Spend]]*(Table1_1[[#This Row],[NumWebPurchases]]/Table1_1[[#This Row],[Total_Purchases]]))),2)</f>
        <v>22</v>
      </c>
      <c r="AE2209">
        <f>ROUND(IF(Table1_1[[#This Row],[Total_Purchases]]=0,0,(Table1_1[[#This Row],[Total_Spend]]*(Table1_1[[#This Row],[NumStorePurchases]]/Table1_1[[#This Row],[Total_Purchases]]))),2)</f>
        <v>22</v>
      </c>
      <c r="AF2209">
        <f>ROUND(IF(Table1_1[[#This Row],[Total_Purchases]]=0,0,(Table1_1[[#This Row],[Total_Spend]]*(Table1_1[[#This Row],[NumCatalogPurchases]]/Table1_1[[#This Row],[Total_Purchases]]))),2)</f>
        <v>0</v>
      </c>
      <c r="AG220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09" s="6">
        <f ca="1">YEAR(TODAY())-B2209</f>
        <v>42</v>
      </c>
      <c r="AI220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09" t="s">
        <v>30</v>
      </c>
    </row>
    <row r="2210" spans="1:36" x14ac:dyDescent="0.3">
      <c r="A2210">
        <v>11013</v>
      </c>
      <c r="B2210">
        <v>1987</v>
      </c>
      <c r="C2210" t="s">
        <v>28</v>
      </c>
      <c r="D2210" t="s">
        <v>35</v>
      </c>
      <c r="E2210">
        <v>67605</v>
      </c>
      <c r="F2210">
        <v>0</v>
      </c>
      <c r="G2210">
        <v>0</v>
      </c>
      <c r="H2210" s="2" t="str">
        <f ca="1">TEXT(Table1_1[[#This Row],[Dt_Customer]],"yyyy-mm-dd")</f>
        <v>2013-03-31</v>
      </c>
      <c r="I2210">
        <v>84</v>
      </c>
      <c r="J2210">
        <v>336</v>
      </c>
      <c r="K2210">
        <v>28</v>
      </c>
      <c r="L2210">
        <v>282</v>
      </c>
      <c r="M2210">
        <v>184</v>
      </c>
      <c r="N2210">
        <v>54</v>
      </c>
      <c r="O2210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f>Table1_1[[#This Row],[MntWines]]+Table1_1[[#This Row],[MntFruits]]+Table1_1[[#This Row],[MntMeatProducts]]+Table1_1[[#This Row],[MntFishProducts]]+Table1_1[[#This Row],[MntSweetProducts]]+Table1_1[[#This Row],[MntGoldProds]]</f>
        <v>938</v>
      </c>
      <c r="AC2210">
        <f>Table1_1[[#This Row],[NumWebPurchases]]+Table1_1[[#This Row],[NumCatalogPurchases]]+Table1_1[[#This Row],[NumStorePurchases]]</f>
        <v>16</v>
      </c>
      <c r="AD2210">
        <f>ROUND(IF(Table1_1[[#This Row],[Total_Purchases]]=0,0,(Table1_1[[#This Row],[Total_Spend]]*(Table1_1[[#This Row],[NumWebPurchases]]/Table1_1[[#This Row],[Total_Purchases]]))),2)</f>
        <v>117.25</v>
      </c>
      <c r="AE2210">
        <f>ROUND(IF(Table1_1[[#This Row],[Total_Purchases]]=0,0,(Table1_1[[#This Row],[Total_Spend]]*(Table1_1[[#This Row],[NumStorePurchases]]/Table1_1[[#This Row],[Total_Purchases]]))),2)</f>
        <v>351.75</v>
      </c>
      <c r="AF2210">
        <f>ROUND(IF(Table1_1[[#This Row],[Total_Purchases]]=0,0,(Table1_1[[#This Row],[Total_Spend]]*(Table1_1[[#This Row],[NumCatalogPurchases]]/Table1_1[[#This Row],[Total_Purchases]]))),2)</f>
        <v>469</v>
      </c>
      <c r="AG221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0" s="6">
        <f ca="1">YEAR(TODAY())-B2210</f>
        <v>39</v>
      </c>
      <c r="AI221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210" t="s">
        <v>30</v>
      </c>
    </row>
    <row r="2211" spans="1:36" x14ac:dyDescent="0.3">
      <c r="A2211">
        <v>11025</v>
      </c>
      <c r="B2211">
        <v>1961</v>
      </c>
      <c r="C2211" t="s">
        <v>28</v>
      </c>
      <c r="D2211" t="s">
        <v>33</v>
      </c>
      <c r="E2211">
        <v>36443</v>
      </c>
      <c r="F2211">
        <v>1</v>
      </c>
      <c r="G2211">
        <v>1</v>
      </c>
      <c r="H2211" s="2" t="str">
        <f ca="1">TEXT(Table1_1[[#This Row],[Dt_Customer]],"yyyy-mm-dd")</f>
        <v>2013-02-03</v>
      </c>
      <c r="I2211">
        <v>9</v>
      </c>
      <c r="J2211">
        <v>65</v>
      </c>
      <c r="K2211">
        <v>0</v>
      </c>
      <c r="L2211">
        <v>46</v>
      </c>
      <c r="M2211">
        <v>4</v>
      </c>
      <c r="N2211">
        <v>3</v>
      </c>
      <c r="O2211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f>Table1_1[[#This Row],[MntWines]]+Table1_1[[#This Row],[MntFruits]]+Table1_1[[#This Row],[MntMeatProducts]]+Table1_1[[#This Row],[MntFishProducts]]+Table1_1[[#This Row],[MntSweetProducts]]+Table1_1[[#This Row],[MntGoldProds]]</f>
        <v>138</v>
      </c>
      <c r="AC2211">
        <f>Table1_1[[#This Row],[NumWebPurchases]]+Table1_1[[#This Row],[NumCatalogPurchases]]+Table1_1[[#This Row],[NumStorePurchases]]</f>
        <v>7</v>
      </c>
      <c r="AD2211">
        <f>ROUND(IF(Table1_1[[#This Row],[Total_Purchases]]=0,0,(Table1_1[[#This Row],[Total_Spend]]*(Table1_1[[#This Row],[NumWebPurchases]]/Table1_1[[#This Row],[Total_Purchases]]))),2)</f>
        <v>59.14</v>
      </c>
      <c r="AE2211">
        <f>ROUND(IF(Table1_1[[#This Row],[Total_Purchases]]=0,0,(Table1_1[[#This Row],[Total_Spend]]*(Table1_1[[#This Row],[NumStorePurchases]]/Table1_1[[#This Row],[Total_Purchases]]))),2)</f>
        <v>59.14</v>
      </c>
      <c r="AF2211">
        <f>ROUND(IF(Table1_1[[#This Row],[Total_Purchases]]=0,0,(Table1_1[[#This Row],[Total_Spend]]*(Table1_1[[#This Row],[NumCatalogPurchases]]/Table1_1[[#This Row],[Total_Purchases]]))),2)</f>
        <v>19.71</v>
      </c>
      <c r="AG221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11" s="6">
        <f ca="1">YEAR(TODAY())-B2211</f>
        <v>65</v>
      </c>
      <c r="AI221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11" t="s">
        <v>30</v>
      </c>
    </row>
    <row r="2212" spans="1:36" x14ac:dyDescent="0.3">
      <c r="A2212">
        <v>11030</v>
      </c>
      <c r="B2212">
        <v>1976</v>
      </c>
      <c r="C2212" t="s">
        <v>41</v>
      </c>
      <c r="D2212" t="s">
        <v>33</v>
      </c>
      <c r="E2212">
        <v>33181</v>
      </c>
      <c r="F2212">
        <v>1</v>
      </c>
      <c r="G2212">
        <v>0</v>
      </c>
      <c r="H2212" s="2" t="str">
        <f ca="1">TEXT(Table1_1[[#This Row],[Dt_Customer]],"yyyy-mm-dd")</f>
        <v>2014-01-03</v>
      </c>
      <c r="I2212">
        <v>90</v>
      </c>
      <c r="J2212">
        <v>9</v>
      </c>
      <c r="K2212">
        <v>0</v>
      </c>
      <c r="L2212">
        <v>3</v>
      </c>
      <c r="M2212">
        <v>0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f>Table1_1[[#This Row],[MntWines]]+Table1_1[[#This Row],[MntFruits]]+Table1_1[[#This Row],[MntMeatProducts]]+Table1_1[[#This Row],[MntFishProducts]]+Table1_1[[#This Row],[MntSweetProducts]]+Table1_1[[#This Row],[MntGoldProds]]</f>
        <v>16</v>
      </c>
      <c r="AC2212">
        <f>Table1_1[[#This Row],[NumWebPurchases]]+Table1_1[[#This Row],[NumCatalogPurchases]]+Table1_1[[#This Row],[NumStorePurchases]]</f>
        <v>3</v>
      </c>
      <c r="AD2212">
        <f>ROUND(IF(Table1_1[[#This Row],[Total_Purchases]]=0,0,(Table1_1[[#This Row],[Total_Spend]]*(Table1_1[[#This Row],[NumWebPurchases]]/Table1_1[[#This Row],[Total_Purchases]]))),2)</f>
        <v>5.33</v>
      </c>
      <c r="AE2212">
        <f>ROUND(IF(Table1_1[[#This Row],[Total_Purchases]]=0,0,(Table1_1[[#This Row],[Total_Spend]]*(Table1_1[[#This Row],[NumStorePurchases]]/Table1_1[[#This Row],[Total_Purchases]]))),2)</f>
        <v>10.67</v>
      </c>
      <c r="AF2212">
        <f>ROUND(IF(Table1_1[[#This Row],[Total_Purchases]]=0,0,(Table1_1[[#This Row],[Total_Spend]]*(Table1_1[[#This Row],[NumCatalogPurchases]]/Table1_1[[#This Row],[Total_Purchases]]))),2)</f>
        <v>0</v>
      </c>
      <c r="AG221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12" s="6">
        <f ca="1">YEAR(TODAY())-B2212</f>
        <v>50</v>
      </c>
      <c r="AI221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2" t="s">
        <v>30</v>
      </c>
    </row>
    <row r="2213" spans="1:36" x14ac:dyDescent="0.3">
      <c r="A2213">
        <v>11031</v>
      </c>
      <c r="B2213">
        <v>1950</v>
      </c>
      <c r="C2213" t="s">
        <v>37</v>
      </c>
      <c r="D2213" t="s">
        <v>33</v>
      </c>
      <c r="E2213">
        <v>48699</v>
      </c>
      <c r="F2213">
        <v>1</v>
      </c>
      <c r="G2213">
        <v>1</v>
      </c>
      <c r="H2213" s="2" t="str">
        <f ca="1">TEXT(Table1_1[[#This Row],[Dt_Customer]],"yyyy-mm-dd")</f>
        <v>2013-05-21</v>
      </c>
      <c r="I2213">
        <v>90</v>
      </c>
      <c r="J2213">
        <v>26</v>
      </c>
      <c r="K2213">
        <v>1</v>
      </c>
      <c r="L2213">
        <v>10</v>
      </c>
      <c r="M2213">
        <v>2</v>
      </c>
      <c r="N2213">
        <v>0</v>
      </c>
      <c r="O2213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f>Table1_1[[#This Row],[MntWines]]+Table1_1[[#This Row],[MntFruits]]+Table1_1[[#This Row],[MntMeatProducts]]+Table1_1[[#This Row],[MntFishProducts]]+Table1_1[[#This Row],[MntSweetProducts]]+Table1_1[[#This Row],[MntGoldProds]]</f>
        <v>40</v>
      </c>
      <c r="AC2213">
        <f>Table1_1[[#This Row],[NumWebPurchases]]+Table1_1[[#This Row],[NumCatalogPurchases]]+Table1_1[[#This Row],[NumStorePurchases]]</f>
        <v>4</v>
      </c>
      <c r="AD2213">
        <f>ROUND(IF(Table1_1[[#This Row],[Total_Purchases]]=0,0,(Table1_1[[#This Row],[Total_Spend]]*(Table1_1[[#This Row],[NumWebPurchases]]/Table1_1[[#This Row],[Total_Purchases]]))),2)</f>
        <v>10</v>
      </c>
      <c r="AE2213">
        <f>ROUND(IF(Table1_1[[#This Row],[Total_Purchases]]=0,0,(Table1_1[[#This Row],[Total_Spend]]*(Table1_1[[#This Row],[NumStorePurchases]]/Table1_1[[#This Row],[Total_Purchases]]))),2)</f>
        <v>30</v>
      </c>
      <c r="AF2213">
        <f>ROUND(IF(Table1_1[[#This Row],[Total_Purchases]]=0,0,(Table1_1[[#This Row],[Total_Spend]]*(Table1_1[[#This Row],[NumCatalogPurchases]]/Table1_1[[#This Row],[Total_Purchases]]))),2)</f>
        <v>0</v>
      </c>
      <c r="AG221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13" s="6">
        <f ca="1">YEAR(TODAY())-B2213</f>
        <v>76</v>
      </c>
      <c r="AI221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13" t="s">
        <v>36</v>
      </c>
    </row>
    <row r="2214" spans="1:36" x14ac:dyDescent="0.3">
      <c r="A2214">
        <v>11039</v>
      </c>
      <c r="B2214">
        <v>1975</v>
      </c>
      <c r="C2214" t="s">
        <v>28</v>
      </c>
      <c r="D2214" t="s">
        <v>33</v>
      </c>
      <c r="E2214">
        <v>51948</v>
      </c>
      <c r="F2214">
        <v>0</v>
      </c>
      <c r="G2214">
        <v>1</v>
      </c>
      <c r="H2214" s="2" t="str">
        <f ca="1">TEXT(Table1_1[[#This Row],[Dt_Customer]],"yyyy-mm-dd")</f>
        <v>2013-09-17</v>
      </c>
      <c r="I2214">
        <v>51</v>
      </c>
      <c r="J2214">
        <v>82</v>
      </c>
      <c r="K2214">
        <v>33</v>
      </c>
      <c r="L2214">
        <v>54</v>
      </c>
      <c r="M2214">
        <v>71</v>
      </c>
      <c r="N2214">
        <v>30</v>
      </c>
      <c r="O2214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f>Table1_1[[#This Row],[MntWines]]+Table1_1[[#This Row],[MntFruits]]+Table1_1[[#This Row],[MntMeatProducts]]+Table1_1[[#This Row],[MntFishProducts]]+Table1_1[[#This Row],[MntSweetProducts]]+Table1_1[[#This Row],[MntGoldProds]]</f>
        <v>311</v>
      </c>
      <c r="AC2214">
        <f>Table1_1[[#This Row],[NumWebPurchases]]+Table1_1[[#This Row],[NumCatalogPurchases]]+Table1_1[[#This Row],[NumStorePurchases]]</f>
        <v>11</v>
      </c>
      <c r="AD2214">
        <f>ROUND(IF(Table1_1[[#This Row],[Total_Purchases]]=0,0,(Table1_1[[#This Row],[Total_Spend]]*(Table1_1[[#This Row],[NumWebPurchases]]/Table1_1[[#This Row],[Total_Purchases]]))),2)</f>
        <v>141.36000000000001</v>
      </c>
      <c r="AE2214">
        <f>ROUND(IF(Table1_1[[#This Row],[Total_Purchases]]=0,0,(Table1_1[[#This Row],[Total_Spend]]*(Table1_1[[#This Row],[NumStorePurchases]]/Table1_1[[#This Row],[Total_Purchases]]))),2)</f>
        <v>113.09</v>
      </c>
      <c r="AF2214">
        <f>ROUND(IF(Table1_1[[#This Row],[Total_Purchases]]=0,0,(Table1_1[[#This Row],[Total_Spend]]*(Table1_1[[#This Row],[NumCatalogPurchases]]/Table1_1[[#This Row],[Total_Purchases]]))),2)</f>
        <v>56.55</v>
      </c>
      <c r="AG2214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4" s="6">
        <f ca="1">YEAR(TODAY())-B2214</f>
        <v>51</v>
      </c>
      <c r="AI221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4" t="s">
        <v>30</v>
      </c>
    </row>
    <row r="2215" spans="1:36" x14ac:dyDescent="0.3">
      <c r="A2215">
        <v>11051</v>
      </c>
      <c r="B2215">
        <v>1956</v>
      </c>
      <c r="C2215" t="s">
        <v>37</v>
      </c>
      <c r="D2215" t="s">
        <v>35</v>
      </c>
      <c r="E2215">
        <v>77376</v>
      </c>
      <c r="F2215">
        <v>1</v>
      </c>
      <c r="G2215">
        <v>1</v>
      </c>
      <c r="H2215" s="2" t="str">
        <f ca="1">TEXT(Table1_1[[#This Row],[Dt_Customer]],"yyyy-mm-dd")</f>
        <v>2014-05-10</v>
      </c>
      <c r="I2215">
        <v>72</v>
      </c>
      <c r="J2215">
        <v>492</v>
      </c>
      <c r="K2215">
        <v>19</v>
      </c>
      <c r="L2215">
        <v>110</v>
      </c>
      <c r="M2215">
        <v>16</v>
      </c>
      <c r="N2215">
        <v>12</v>
      </c>
      <c r="O2215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f>Table1_1[[#This Row],[MntWines]]+Table1_1[[#This Row],[MntFruits]]+Table1_1[[#This Row],[MntMeatProducts]]+Table1_1[[#This Row],[MntFishProducts]]+Table1_1[[#This Row],[MntSweetProducts]]+Table1_1[[#This Row],[MntGoldProds]]</f>
        <v>661</v>
      </c>
      <c r="AC2215">
        <f>Table1_1[[#This Row],[NumWebPurchases]]+Table1_1[[#This Row],[NumCatalogPurchases]]+Table1_1[[#This Row],[NumStorePurchases]]</f>
        <v>19</v>
      </c>
      <c r="AD2215">
        <f>ROUND(IF(Table1_1[[#This Row],[Total_Purchases]]=0,0,(Table1_1[[#This Row],[Total_Spend]]*(Table1_1[[#This Row],[NumWebPurchases]]/Table1_1[[#This Row],[Total_Purchases]]))),2)</f>
        <v>208.74</v>
      </c>
      <c r="AE2215">
        <f>ROUND(IF(Table1_1[[#This Row],[Total_Purchases]]=0,0,(Table1_1[[#This Row],[Total_Spend]]*(Table1_1[[#This Row],[NumStorePurchases]]/Table1_1[[#This Row],[Total_Purchases]]))),2)</f>
        <v>347.89</v>
      </c>
      <c r="AF2215">
        <f>ROUND(IF(Table1_1[[#This Row],[Total_Purchases]]=0,0,(Table1_1[[#This Row],[Total_Spend]]*(Table1_1[[#This Row],[NumCatalogPurchases]]/Table1_1[[#This Row],[Total_Purchases]]))),2)</f>
        <v>104.37</v>
      </c>
      <c r="AG221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5" s="6">
        <f ca="1">YEAR(TODAY())-B2215</f>
        <v>70</v>
      </c>
      <c r="AI221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15" t="s">
        <v>32</v>
      </c>
    </row>
    <row r="2216" spans="1:36" x14ac:dyDescent="0.3">
      <c r="A2216">
        <v>11056</v>
      </c>
      <c r="B2216">
        <v>1974</v>
      </c>
      <c r="C2216" t="s">
        <v>28</v>
      </c>
      <c r="D2216" t="s">
        <v>33</v>
      </c>
      <c r="E2216">
        <v>72099</v>
      </c>
      <c r="F2216">
        <v>0</v>
      </c>
      <c r="G2216">
        <v>0</v>
      </c>
      <c r="H2216" s="2" t="str">
        <f ca="1">TEXT(Table1_1[[#This Row],[Dt_Customer]],"yyyy-mm-dd")</f>
        <v>2012-10-27</v>
      </c>
      <c r="I2216">
        <v>18</v>
      </c>
      <c r="J2216">
        <v>546</v>
      </c>
      <c r="K2216">
        <v>91</v>
      </c>
      <c r="L2216">
        <v>410</v>
      </c>
      <c r="M2216">
        <v>119</v>
      </c>
      <c r="N2216">
        <v>0</v>
      </c>
      <c r="O2216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f>Table1_1[[#This Row],[MntWines]]+Table1_1[[#This Row],[MntFruits]]+Table1_1[[#This Row],[MntMeatProducts]]+Table1_1[[#This Row],[MntFishProducts]]+Table1_1[[#This Row],[MntSweetProducts]]+Table1_1[[#This Row],[MntGoldProds]]</f>
        <v>1188</v>
      </c>
      <c r="AC2216">
        <f>Table1_1[[#This Row],[NumWebPurchases]]+Table1_1[[#This Row],[NumCatalogPurchases]]+Table1_1[[#This Row],[NumStorePurchases]]</f>
        <v>17</v>
      </c>
      <c r="AD2216">
        <f>ROUND(IF(Table1_1[[#This Row],[Total_Purchases]]=0,0,(Table1_1[[#This Row],[Total_Spend]]*(Table1_1[[#This Row],[NumWebPurchases]]/Table1_1[[#This Row],[Total_Purchases]]))),2)</f>
        <v>209.65</v>
      </c>
      <c r="AE2216">
        <f>ROUND(IF(Table1_1[[#This Row],[Total_Purchases]]=0,0,(Table1_1[[#This Row],[Total_Spend]]*(Table1_1[[#This Row],[NumStorePurchases]]/Table1_1[[#This Row],[Total_Purchases]]))),2)</f>
        <v>698.82</v>
      </c>
      <c r="AF2216">
        <f>ROUND(IF(Table1_1[[#This Row],[Total_Purchases]]=0,0,(Table1_1[[#This Row],[Total_Spend]]*(Table1_1[[#This Row],[NumCatalogPurchases]]/Table1_1[[#This Row],[Total_Purchases]]))),2)</f>
        <v>279.52999999999997</v>
      </c>
      <c r="AG221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6" s="6">
        <f ca="1">YEAR(TODAY())-B2216</f>
        <v>52</v>
      </c>
      <c r="AI221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6" t="s">
        <v>30</v>
      </c>
    </row>
    <row r="2217" spans="1:36" x14ac:dyDescent="0.3">
      <c r="A2217">
        <v>11071</v>
      </c>
      <c r="B2217">
        <v>1984</v>
      </c>
      <c r="C2217" t="s">
        <v>28</v>
      </c>
      <c r="D2217" t="s">
        <v>31</v>
      </c>
      <c r="E2217">
        <v>79607</v>
      </c>
      <c r="F2217">
        <v>0</v>
      </c>
      <c r="G2217">
        <v>0</v>
      </c>
      <c r="H2217" s="2" t="str">
        <f ca="1">TEXT(Table1_1[[#This Row],[Dt_Customer]],"yyyy-mm-dd")</f>
        <v>2013-04-21</v>
      </c>
      <c r="I2217">
        <v>37</v>
      </c>
      <c r="J2217">
        <v>450</v>
      </c>
      <c r="K2217">
        <v>133</v>
      </c>
      <c r="L2217">
        <v>951</v>
      </c>
      <c r="M2217">
        <v>173</v>
      </c>
      <c r="N2217">
        <v>0</v>
      </c>
      <c r="O2217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f>Table1_1[[#This Row],[MntWines]]+Table1_1[[#This Row],[MntFruits]]+Table1_1[[#This Row],[MntMeatProducts]]+Table1_1[[#This Row],[MntFishProducts]]+Table1_1[[#This Row],[MntSweetProducts]]+Table1_1[[#This Row],[MntGoldProds]]</f>
        <v>1923</v>
      </c>
      <c r="AC2217">
        <f>Table1_1[[#This Row],[NumWebPurchases]]+Table1_1[[#This Row],[NumCatalogPurchases]]+Table1_1[[#This Row],[NumStorePurchases]]</f>
        <v>15</v>
      </c>
      <c r="AD2217">
        <f>ROUND(IF(Table1_1[[#This Row],[Total_Purchases]]=0,0,(Table1_1[[#This Row],[Total_Spend]]*(Table1_1[[#This Row],[NumWebPurchases]]/Table1_1[[#This Row],[Total_Purchases]]))),2)</f>
        <v>384.6</v>
      </c>
      <c r="AE2217">
        <f>ROUND(IF(Table1_1[[#This Row],[Total_Purchases]]=0,0,(Table1_1[[#This Row],[Total_Spend]]*(Table1_1[[#This Row],[NumStorePurchases]]/Table1_1[[#This Row],[Total_Purchases]]))),2)</f>
        <v>769.2</v>
      </c>
      <c r="AF2217">
        <f>ROUND(IF(Table1_1[[#This Row],[Total_Purchases]]=0,0,(Table1_1[[#This Row],[Total_Spend]]*(Table1_1[[#This Row],[NumCatalogPurchases]]/Table1_1[[#This Row],[Total_Purchases]]))),2)</f>
        <v>769.2</v>
      </c>
      <c r="AG221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7" s="6">
        <f ca="1">YEAR(TODAY())-B2217</f>
        <v>42</v>
      </c>
      <c r="AI221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7" t="s">
        <v>32</v>
      </c>
    </row>
    <row r="2218" spans="1:36" x14ac:dyDescent="0.3">
      <c r="A2218">
        <v>11074</v>
      </c>
      <c r="B2218">
        <v>1977</v>
      </c>
      <c r="C2218" t="s">
        <v>28</v>
      </c>
      <c r="D2218" t="s">
        <v>31</v>
      </c>
      <c r="E2218">
        <v>85072</v>
      </c>
      <c r="F2218">
        <v>0</v>
      </c>
      <c r="G2218">
        <v>0</v>
      </c>
      <c r="H2218" s="2" t="str">
        <f ca="1">TEXT(Table1_1[[#This Row],[Dt_Customer]],"yyyy-mm-dd")</f>
        <v>2014-04-09</v>
      </c>
      <c r="I2218">
        <v>94</v>
      </c>
      <c r="J2218">
        <v>494</v>
      </c>
      <c r="K2218">
        <v>92</v>
      </c>
      <c r="L2218">
        <v>391</v>
      </c>
      <c r="M2218">
        <v>194</v>
      </c>
      <c r="N2218">
        <v>11</v>
      </c>
      <c r="O2218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f>Table1_1[[#This Row],[MntWines]]+Table1_1[[#This Row],[MntFruits]]+Table1_1[[#This Row],[MntMeatProducts]]+Table1_1[[#This Row],[MntFishProducts]]+Table1_1[[#This Row],[MntSweetProducts]]+Table1_1[[#This Row],[MntGoldProds]]</f>
        <v>1423</v>
      </c>
      <c r="AC2218">
        <f>Table1_1[[#This Row],[NumWebPurchases]]+Table1_1[[#This Row],[NumCatalogPurchases]]+Table1_1[[#This Row],[NumStorePurchases]]</f>
        <v>17</v>
      </c>
      <c r="AD2218">
        <f>ROUND(IF(Table1_1[[#This Row],[Total_Purchases]]=0,0,(Table1_1[[#This Row],[Total_Spend]]*(Table1_1[[#This Row],[NumWebPurchases]]/Table1_1[[#This Row],[Total_Purchases]]))),2)</f>
        <v>251.12</v>
      </c>
      <c r="AE2218">
        <f>ROUND(IF(Table1_1[[#This Row],[Total_Purchases]]=0,0,(Table1_1[[#This Row],[Total_Spend]]*(Table1_1[[#This Row],[NumStorePurchases]]/Table1_1[[#This Row],[Total_Purchases]]))),2)</f>
        <v>837.06</v>
      </c>
      <c r="AF2218">
        <f>ROUND(IF(Table1_1[[#This Row],[Total_Purchases]]=0,0,(Table1_1[[#This Row],[Total_Spend]]*(Table1_1[[#This Row],[NumCatalogPurchases]]/Table1_1[[#This Row],[Total_Purchases]]))),2)</f>
        <v>334.82</v>
      </c>
      <c r="AG2218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8" s="6">
        <f ca="1">YEAR(TODAY())-B2218</f>
        <v>49</v>
      </c>
      <c r="AI221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8" t="s">
        <v>43</v>
      </c>
    </row>
    <row r="2219" spans="1:36" x14ac:dyDescent="0.3">
      <c r="A2219">
        <v>11075</v>
      </c>
      <c r="B2219">
        <v>1978</v>
      </c>
      <c r="C2219" t="s">
        <v>28</v>
      </c>
      <c r="D2219" t="s">
        <v>33</v>
      </c>
      <c r="E2219">
        <v>51267</v>
      </c>
      <c r="F2219">
        <v>1</v>
      </c>
      <c r="G2219">
        <v>1</v>
      </c>
      <c r="H2219" s="2" t="str">
        <f ca="1">TEXT(Table1_1[[#This Row],[Dt_Customer]],"yyyy-mm-dd")</f>
        <v>2013-10-29</v>
      </c>
      <c r="I2219">
        <v>37</v>
      </c>
      <c r="J2219">
        <v>183</v>
      </c>
      <c r="K2219">
        <v>2</v>
      </c>
      <c r="L2219">
        <v>64</v>
      </c>
      <c r="M2219">
        <v>7</v>
      </c>
      <c r="N2219">
        <v>2</v>
      </c>
      <c r="O2219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f>Table1_1[[#This Row],[MntWines]]+Table1_1[[#This Row],[MntFruits]]+Table1_1[[#This Row],[MntMeatProducts]]+Table1_1[[#This Row],[MntFishProducts]]+Table1_1[[#This Row],[MntSweetProducts]]+Table1_1[[#This Row],[MntGoldProds]]</f>
        <v>270</v>
      </c>
      <c r="AC2219">
        <f>Table1_1[[#This Row],[NumWebPurchases]]+Table1_1[[#This Row],[NumCatalogPurchases]]+Table1_1[[#This Row],[NumStorePurchases]]</f>
        <v>11</v>
      </c>
      <c r="AD2219">
        <f>ROUND(IF(Table1_1[[#This Row],[Total_Purchases]]=0,0,(Table1_1[[#This Row],[Total_Spend]]*(Table1_1[[#This Row],[NumWebPurchases]]/Table1_1[[#This Row],[Total_Purchases]]))),2)</f>
        <v>73.64</v>
      </c>
      <c r="AE2219">
        <f>ROUND(IF(Table1_1[[#This Row],[Total_Purchases]]=0,0,(Table1_1[[#This Row],[Total_Spend]]*(Table1_1[[#This Row],[NumStorePurchases]]/Table1_1[[#This Row],[Total_Purchases]]))),2)</f>
        <v>122.73</v>
      </c>
      <c r="AF2219">
        <f>ROUND(IF(Table1_1[[#This Row],[Total_Purchases]]=0,0,(Table1_1[[#This Row],[Total_Spend]]*(Table1_1[[#This Row],[NumCatalogPurchases]]/Table1_1[[#This Row],[Total_Purchases]]))),2)</f>
        <v>73.64</v>
      </c>
      <c r="AG221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19" s="6">
        <f ca="1">YEAR(TODAY())-B2219</f>
        <v>48</v>
      </c>
      <c r="AI221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19" t="s">
        <v>32</v>
      </c>
    </row>
    <row r="2220" spans="1:36" x14ac:dyDescent="0.3">
      <c r="A2220">
        <v>11084</v>
      </c>
      <c r="B2220">
        <v>1976</v>
      </c>
      <c r="C2220" t="s">
        <v>41</v>
      </c>
      <c r="D2220" t="s">
        <v>35</v>
      </c>
      <c r="E2220">
        <v>65104</v>
      </c>
      <c r="F2220">
        <v>0</v>
      </c>
      <c r="G2220">
        <v>1</v>
      </c>
      <c r="H2220" s="2" t="str">
        <f ca="1">TEXT(Table1_1[[#This Row],[Dt_Customer]],"yyyy-mm-dd")</f>
        <v>2013-11-14</v>
      </c>
      <c r="I2220">
        <v>4</v>
      </c>
      <c r="J2220">
        <v>738</v>
      </c>
      <c r="K2220">
        <v>0</v>
      </c>
      <c r="L2220">
        <v>232</v>
      </c>
      <c r="M2220">
        <v>13</v>
      </c>
      <c r="N2220">
        <v>20</v>
      </c>
      <c r="O2220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f>Table1_1[[#This Row],[MntWines]]+Table1_1[[#This Row],[MntFruits]]+Table1_1[[#This Row],[MntMeatProducts]]+Table1_1[[#This Row],[MntFishProducts]]+Table1_1[[#This Row],[MntSweetProducts]]+Table1_1[[#This Row],[MntGoldProds]]</f>
        <v>1053</v>
      </c>
      <c r="AC2220">
        <f>Table1_1[[#This Row],[NumWebPurchases]]+Table1_1[[#This Row],[NumCatalogPurchases]]+Table1_1[[#This Row],[NumStorePurchases]]</f>
        <v>15</v>
      </c>
      <c r="AD2220">
        <f>ROUND(IF(Table1_1[[#This Row],[Total_Purchases]]=0,0,(Table1_1[[#This Row],[Total_Spend]]*(Table1_1[[#This Row],[NumWebPurchases]]/Table1_1[[#This Row],[Total_Purchases]]))),2)</f>
        <v>210.6</v>
      </c>
      <c r="AE2220">
        <f>ROUND(IF(Table1_1[[#This Row],[Total_Purchases]]=0,0,(Table1_1[[#This Row],[Total_Spend]]*(Table1_1[[#This Row],[NumStorePurchases]]/Table1_1[[#This Row],[Total_Purchases]]))),2)</f>
        <v>491.4</v>
      </c>
      <c r="AF2220">
        <f>ROUND(IF(Table1_1[[#This Row],[Total_Purchases]]=0,0,(Table1_1[[#This Row],[Total_Spend]]*(Table1_1[[#This Row],[NumCatalogPurchases]]/Table1_1[[#This Row],[Total_Purchases]]))),2)</f>
        <v>351</v>
      </c>
      <c r="AG2220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20" s="6">
        <f ca="1">YEAR(TODAY())-B2220</f>
        <v>50</v>
      </c>
      <c r="AI222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20" t="s">
        <v>32</v>
      </c>
    </row>
    <row r="2221" spans="1:36" x14ac:dyDescent="0.3">
      <c r="A2221">
        <v>11086</v>
      </c>
      <c r="B2221">
        <v>1984</v>
      </c>
      <c r="C2221" t="s">
        <v>44</v>
      </c>
      <c r="D2221" t="s">
        <v>31</v>
      </c>
      <c r="E2221">
        <v>25707</v>
      </c>
      <c r="F2221">
        <v>1</v>
      </c>
      <c r="G2221">
        <v>0</v>
      </c>
      <c r="H2221" s="2" t="str">
        <f ca="1">TEXT(Table1_1[[#This Row],[Dt_Customer]],"yyyy-mm-dd")</f>
        <v>2014-01-18</v>
      </c>
      <c r="I2221">
        <v>18</v>
      </c>
      <c r="J2221">
        <v>1</v>
      </c>
      <c r="K2221">
        <v>6</v>
      </c>
      <c r="L2221">
        <v>2</v>
      </c>
      <c r="M2221">
        <v>3</v>
      </c>
      <c r="N2221">
        <v>6</v>
      </c>
      <c r="O2221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f>Table1_1[[#This Row],[MntWines]]+Table1_1[[#This Row],[MntFruits]]+Table1_1[[#This Row],[MntMeatProducts]]+Table1_1[[#This Row],[MntFishProducts]]+Table1_1[[#This Row],[MntSweetProducts]]+Table1_1[[#This Row],[MntGoldProds]]</f>
        <v>21</v>
      </c>
      <c r="AC2221">
        <f>Table1_1[[#This Row],[NumWebPurchases]]+Table1_1[[#This Row],[NumCatalogPurchases]]+Table1_1[[#This Row],[NumStorePurchases]]</f>
        <v>4</v>
      </c>
      <c r="AD2221">
        <f>ROUND(IF(Table1_1[[#This Row],[Total_Purchases]]=0,0,(Table1_1[[#This Row],[Total_Spend]]*(Table1_1[[#This Row],[NumWebPurchases]]/Table1_1[[#This Row],[Total_Purchases]]))),2)</f>
        <v>5.25</v>
      </c>
      <c r="AE2221">
        <f>ROUND(IF(Table1_1[[#This Row],[Total_Purchases]]=0,0,(Table1_1[[#This Row],[Total_Spend]]*(Table1_1[[#This Row],[NumStorePurchases]]/Table1_1[[#This Row],[Total_Purchases]]))),2)</f>
        <v>15.75</v>
      </c>
      <c r="AF2221">
        <f>ROUND(IF(Table1_1[[#This Row],[Total_Purchases]]=0,0,(Table1_1[[#This Row],[Total_Spend]]*(Table1_1[[#This Row],[NumCatalogPurchases]]/Table1_1[[#This Row],[Total_Purchases]]))),2)</f>
        <v>0</v>
      </c>
      <c r="AG222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21" s="6">
        <f ca="1">YEAR(TODAY())-B2221</f>
        <v>42</v>
      </c>
      <c r="AI222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21" t="s">
        <v>30</v>
      </c>
    </row>
    <row r="2222" spans="1:36" x14ac:dyDescent="0.3">
      <c r="A2222">
        <v>11088</v>
      </c>
      <c r="B2222">
        <v>1971</v>
      </c>
      <c r="C2222" t="s">
        <v>37</v>
      </c>
      <c r="D2222" t="s">
        <v>35</v>
      </c>
      <c r="E2222">
        <v>78642</v>
      </c>
      <c r="F2222">
        <v>0</v>
      </c>
      <c r="G2222">
        <v>1</v>
      </c>
      <c r="H2222" s="2" t="str">
        <f ca="1">TEXT(Table1_1[[#This Row],[Dt_Customer]],"yyyy-mm-dd")</f>
        <v>2013-04-21</v>
      </c>
      <c r="I2222">
        <v>83</v>
      </c>
      <c r="J2222">
        <v>1396</v>
      </c>
      <c r="K2222">
        <v>0</v>
      </c>
      <c r="L2222">
        <v>322</v>
      </c>
      <c r="M2222">
        <v>46</v>
      </c>
      <c r="N2222">
        <v>35</v>
      </c>
      <c r="O222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f>Table1_1[[#This Row],[MntWines]]+Table1_1[[#This Row],[MntFruits]]+Table1_1[[#This Row],[MntMeatProducts]]+Table1_1[[#This Row],[MntFishProducts]]+Table1_1[[#This Row],[MntSweetProducts]]+Table1_1[[#This Row],[MntGoldProds]]</f>
        <v>1816</v>
      </c>
      <c r="AC2222">
        <f>Table1_1[[#This Row],[NumWebPurchases]]+Table1_1[[#This Row],[NumCatalogPurchases]]+Table1_1[[#This Row],[NumStorePurchases]]</f>
        <v>17</v>
      </c>
      <c r="AD2222">
        <f>ROUND(IF(Table1_1[[#This Row],[Total_Purchases]]=0,0,(Table1_1[[#This Row],[Total_Spend]]*(Table1_1[[#This Row],[NumWebPurchases]]/Table1_1[[#This Row],[Total_Purchases]]))),2)</f>
        <v>427.29</v>
      </c>
      <c r="AE2222">
        <f>ROUND(IF(Table1_1[[#This Row],[Total_Purchases]]=0,0,(Table1_1[[#This Row],[Total_Spend]]*(Table1_1[[#This Row],[NumStorePurchases]]/Table1_1[[#This Row],[Total_Purchases]]))),2)</f>
        <v>427.29</v>
      </c>
      <c r="AF2222">
        <f>ROUND(IF(Table1_1[[#This Row],[Total_Purchases]]=0,0,(Table1_1[[#This Row],[Total_Spend]]*(Table1_1[[#This Row],[NumCatalogPurchases]]/Table1_1[[#This Row],[Total_Purchases]]))),2)</f>
        <v>961.41</v>
      </c>
      <c r="AG2222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22" s="6">
        <f ca="1">YEAR(TODAY())-B2222</f>
        <v>55</v>
      </c>
      <c r="AI222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22" t="s">
        <v>30</v>
      </c>
    </row>
    <row r="2223" spans="1:36" x14ac:dyDescent="0.3">
      <c r="A2223">
        <v>11091</v>
      </c>
      <c r="B2223">
        <v>1953</v>
      </c>
      <c r="C2223" t="s">
        <v>28</v>
      </c>
      <c r="D2223" t="s">
        <v>35</v>
      </c>
      <c r="E2223">
        <v>34587</v>
      </c>
      <c r="F2223">
        <v>1</v>
      </c>
      <c r="G2223">
        <v>1</v>
      </c>
      <c r="H2223" s="2" t="str">
        <f ca="1">TEXT(Table1_1[[#This Row],[Dt_Customer]],"yyyy-mm-dd")</f>
        <v>2014-05-16</v>
      </c>
      <c r="I2223">
        <v>68</v>
      </c>
      <c r="J2223">
        <v>7</v>
      </c>
      <c r="K2223">
        <v>2</v>
      </c>
      <c r="L2223">
        <v>9</v>
      </c>
      <c r="M2223">
        <v>2</v>
      </c>
      <c r="N2223">
        <v>0</v>
      </c>
      <c r="O2223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f>Table1_1[[#This Row],[MntWines]]+Table1_1[[#This Row],[MntFruits]]+Table1_1[[#This Row],[MntMeatProducts]]+Table1_1[[#This Row],[MntFishProducts]]+Table1_1[[#This Row],[MntSweetProducts]]+Table1_1[[#This Row],[MntGoldProds]]</f>
        <v>22</v>
      </c>
      <c r="AC2223">
        <f>Table1_1[[#This Row],[NumWebPurchases]]+Table1_1[[#This Row],[NumCatalogPurchases]]+Table1_1[[#This Row],[NumStorePurchases]]</f>
        <v>4</v>
      </c>
      <c r="AD2223">
        <f>ROUND(IF(Table1_1[[#This Row],[Total_Purchases]]=0,0,(Table1_1[[#This Row],[Total_Spend]]*(Table1_1[[#This Row],[NumWebPurchases]]/Table1_1[[#This Row],[Total_Purchases]]))),2)</f>
        <v>5.5</v>
      </c>
      <c r="AE2223">
        <f>ROUND(IF(Table1_1[[#This Row],[Total_Purchases]]=0,0,(Table1_1[[#This Row],[Total_Spend]]*(Table1_1[[#This Row],[NumStorePurchases]]/Table1_1[[#This Row],[Total_Purchases]]))),2)</f>
        <v>16.5</v>
      </c>
      <c r="AF2223">
        <f>ROUND(IF(Table1_1[[#This Row],[Total_Purchases]]=0,0,(Table1_1[[#This Row],[Total_Spend]]*(Table1_1[[#This Row],[NumCatalogPurchases]]/Table1_1[[#This Row],[Total_Purchases]]))),2)</f>
        <v>0</v>
      </c>
      <c r="AG222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23" s="6">
        <f ca="1">YEAR(TODAY())-B2223</f>
        <v>73</v>
      </c>
      <c r="AI222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23" t="s">
        <v>39</v>
      </c>
    </row>
    <row r="2224" spans="1:36" x14ac:dyDescent="0.3">
      <c r="A2224">
        <v>11092</v>
      </c>
      <c r="B2224">
        <v>1961</v>
      </c>
      <c r="C2224" t="s">
        <v>28</v>
      </c>
      <c r="D2224" t="s">
        <v>33</v>
      </c>
      <c r="E2224">
        <v>27116</v>
      </c>
      <c r="F2224">
        <v>1</v>
      </c>
      <c r="G2224">
        <v>1</v>
      </c>
      <c r="H2224" s="2" t="str">
        <f ca="1">TEXT(Table1_1[[#This Row],[Dt_Customer]],"yyyy-mm-dd")</f>
        <v>2014-03-02</v>
      </c>
      <c r="I2224">
        <v>78</v>
      </c>
      <c r="J2224">
        <v>12</v>
      </c>
      <c r="K2224">
        <v>1</v>
      </c>
      <c r="L2224">
        <v>21</v>
      </c>
      <c r="M2224">
        <v>2</v>
      </c>
      <c r="N2224">
        <v>2</v>
      </c>
      <c r="O2224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f>Table1_1[[#This Row],[MntWines]]+Table1_1[[#This Row],[MntFruits]]+Table1_1[[#This Row],[MntMeatProducts]]+Table1_1[[#This Row],[MntFishProducts]]+Table1_1[[#This Row],[MntSweetProducts]]+Table1_1[[#This Row],[MntGoldProds]]</f>
        <v>41</v>
      </c>
      <c r="AC2224">
        <f>Table1_1[[#This Row],[NumWebPurchases]]+Table1_1[[#This Row],[NumCatalogPurchases]]+Table1_1[[#This Row],[NumStorePurchases]]</f>
        <v>5</v>
      </c>
      <c r="AD2224">
        <f>ROUND(IF(Table1_1[[#This Row],[Total_Purchases]]=0,0,(Table1_1[[#This Row],[Total_Spend]]*(Table1_1[[#This Row],[NumWebPurchases]]/Table1_1[[#This Row],[Total_Purchases]]))),2)</f>
        <v>16.399999999999999</v>
      </c>
      <c r="AE2224">
        <f>ROUND(IF(Table1_1[[#This Row],[Total_Purchases]]=0,0,(Table1_1[[#This Row],[Total_Spend]]*(Table1_1[[#This Row],[NumStorePurchases]]/Table1_1[[#This Row],[Total_Purchases]]))),2)</f>
        <v>24.6</v>
      </c>
      <c r="AF2224">
        <f>ROUND(IF(Table1_1[[#This Row],[Total_Purchases]]=0,0,(Table1_1[[#This Row],[Total_Spend]]*(Table1_1[[#This Row],[NumCatalogPurchases]]/Table1_1[[#This Row],[Total_Purchases]]))),2)</f>
        <v>0</v>
      </c>
      <c r="AG222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24" s="6">
        <f ca="1">YEAR(TODAY())-B2224</f>
        <v>65</v>
      </c>
      <c r="AI222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24" t="s">
        <v>43</v>
      </c>
    </row>
    <row r="2225" spans="1:36" x14ac:dyDescent="0.3">
      <c r="A2225">
        <v>11096</v>
      </c>
      <c r="B2225">
        <v>1952</v>
      </c>
      <c r="C2225" t="s">
        <v>38</v>
      </c>
      <c r="D2225" t="s">
        <v>35</v>
      </c>
      <c r="E2225">
        <v>57247</v>
      </c>
      <c r="F2225">
        <v>0</v>
      </c>
      <c r="G2225">
        <v>1</v>
      </c>
      <c r="H2225" s="2" t="str">
        <f ca="1">TEXT(Table1_1[[#This Row],[Dt_Customer]],"yyyy-mm-dd")</f>
        <v>2013-08-08</v>
      </c>
      <c r="I2225">
        <v>50</v>
      </c>
      <c r="J2225">
        <v>99</v>
      </c>
      <c r="K2225">
        <v>4</v>
      </c>
      <c r="L2225">
        <v>32</v>
      </c>
      <c r="M2225">
        <v>37</v>
      </c>
      <c r="N2225">
        <v>54</v>
      </c>
      <c r="O2225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f>Table1_1[[#This Row],[MntWines]]+Table1_1[[#This Row],[MntFruits]]+Table1_1[[#This Row],[MntMeatProducts]]+Table1_1[[#This Row],[MntFishProducts]]+Table1_1[[#This Row],[MntSweetProducts]]+Table1_1[[#This Row],[MntGoldProds]]</f>
        <v>232</v>
      </c>
      <c r="AC2225">
        <f>Table1_1[[#This Row],[NumWebPurchases]]+Table1_1[[#This Row],[NumCatalogPurchases]]+Table1_1[[#This Row],[NumStorePurchases]]</f>
        <v>10</v>
      </c>
      <c r="AD2225">
        <f>ROUND(IF(Table1_1[[#This Row],[Total_Purchases]]=0,0,(Table1_1[[#This Row],[Total_Spend]]*(Table1_1[[#This Row],[NumWebPurchases]]/Table1_1[[#This Row],[Total_Purchases]]))),2)</f>
        <v>46.4</v>
      </c>
      <c r="AE2225">
        <f>ROUND(IF(Table1_1[[#This Row],[Total_Purchases]]=0,0,(Table1_1[[#This Row],[Total_Spend]]*(Table1_1[[#This Row],[NumStorePurchases]]/Table1_1[[#This Row],[Total_Purchases]]))),2)</f>
        <v>162.4</v>
      </c>
      <c r="AF2225">
        <f>ROUND(IF(Table1_1[[#This Row],[Total_Purchases]]=0,0,(Table1_1[[#This Row],[Total_Spend]]*(Table1_1[[#This Row],[NumCatalogPurchases]]/Table1_1[[#This Row],[Total_Purchases]]))),2)</f>
        <v>23.2</v>
      </c>
      <c r="AG222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25" s="6">
        <f ca="1">YEAR(TODAY())-B2225</f>
        <v>74</v>
      </c>
      <c r="AI222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25" t="s">
        <v>30</v>
      </c>
    </row>
    <row r="2226" spans="1:36" x14ac:dyDescent="0.3">
      <c r="A2226">
        <v>11100</v>
      </c>
      <c r="B2226">
        <v>1972</v>
      </c>
      <c r="C2226" t="s">
        <v>28</v>
      </c>
      <c r="D2226" t="s">
        <v>29</v>
      </c>
      <c r="E2226">
        <v>51813</v>
      </c>
      <c r="F2226">
        <v>1</v>
      </c>
      <c r="G2226">
        <v>1</v>
      </c>
      <c r="H2226" s="2" t="str">
        <f ca="1">TEXT(Table1_1[[#This Row],[Dt_Customer]],"yyyy-mm-dd")</f>
        <v>2013-04-11</v>
      </c>
      <c r="I2226">
        <v>37</v>
      </c>
      <c r="J2226">
        <v>51</v>
      </c>
      <c r="K2226">
        <v>2</v>
      </c>
      <c r="L2226">
        <v>7</v>
      </c>
      <c r="M2226">
        <v>0</v>
      </c>
      <c r="N2226">
        <v>1</v>
      </c>
      <c r="O2226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f>Table1_1[[#This Row],[MntWines]]+Table1_1[[#This Row],[MntFruits]]+Table1_1[[#This Row],[MntMeatProducts]]+Table1_1[[#This Row],[MntFishProducts]]+Table1_1[[#This Row],[MntSweetProducts]]+Table1_1[[#This Row],[MntGoldProds]]</f>
        <v>63</v>
      </c>
      <c r="AC2226">
        <f>Table1_1[[#This Row],[NumWebPurchases]]+Table1_1[[#This Row],[NumCatalogPurchases]]+Table1_1[[#This Row],[NumStorePurchases]]</f>
        <v>5</v>
      </c>
      <c r="AD2226">
        <f>ROUND(IF(Table1_1[[#This Row],[Total_Purchases]]=0,0,(Table1_1[[#This Row],[Total_Spend]]*(Table1_1[[#This Row],[NumWebPurchases]]/Table1_1[[#This Row],[Total_Purchases]]))),2)</f>
        <v>25.2</v>
      </c>
      <c r="AE2226">
        <f>ROUND(IF(Table1_1[[#This Row],[Total_Purchases]]=0,0,(Table1_1[[#This Row],[Total_Spend]]*(Table1_1[[#This Row],[NumStorePurchases]]/Table1_1[[#This Row],[Total_Purchases]]))),2)</f>
        <v>37.799999999999997</v>
      </c>
      <c r="AF2226">
        <f>ROUND(IF(Table1_1[[#This Row],[Total_Purchases]]=0,0,(Table1_1[[#This Row],[Total_Spend]]*(Table1_1[[#This Row],[NumCatalogPurchases]]/Table1_1[[#This Row],[Total_Purchases]]))),2)</f>
        <v>0</v>
      </c>
      <c r="AG222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26" s="6">
        <f ca="1">YEAR(TODAY())-B2226</f>
        <v>54</v>
      </c>
      <c r="AI222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26" t="s">
        <v>32</v>
      </c>
    </row>
    <row r="2227" spans="1:36" x14ac:dyDescent="0.3">
      <c r="A2227">
        <v>11101</v>
      </c>
      <c r="B2227">
        <v>1991</v>
      </c>
      <c r="C2227" t="s">
        <v>28</v>
      </c>
      <c r="D2227" t="s">
        <v>35</v>
      </c>
      <c r="E2227">
        <v>89891</v>
      </c>
      <c r="F2227">
        <v>0</v>
      </c>
      <c r="G2227">
        <v>0</v>
      </c>
      <c r="H2227" s="2" t="str">
        <f ca="1">TEXT(Table1_1[[#This Row],[Dt_Customer]],"yyyy-mm-dd")</f>
        <v>2013-04-15</v>
      </c>
      <c r="I2227">
        <v>17</v>
      </c>
      <c r="J2227">
        <v>412</v>
      </c>
      <c r="K2227">
        <v>22</v>
      </c>
      <c r="L2227">
        <v>132</v>
      </c>
      <c r="M2227">
        <v>59</v>
      </c>
      <c r="N2227">
        <v>28</v>
      </c>
      <c r="O2227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f>Table1_1[[#This Row],[MntWines]]+Table1_1[[#This Row],[MntFruits]]+Table1_1[[#This Row],[MntMeatProducts]]+Table1_1[[#This Row],[MntFishProducts]]+Table1_1[[#This Row],[MntSweetProducts]]+Table1_1[[#This Row],[MntGoldProds]]</f>
        <v>836</v>
      </c>
      <c r="AC2227">
        <f>Table1_1[[#This Row],[NumWebPurchases]]+Table1_1[[#This Row],[NumCatalogPurchases]]+Table1_1[[#This Row],[NumStorePurchases]]</f>
        <v>25</v>
      </c>
      <c r="AD2227">
        <f>ROUND(IF(Table1_1[[#This Row],[Total_Purchases]]=0,0,(Table1_1[[#This Row],[Total_Spend]]*(Table1_1[[#This Row],[NumWebPurchases]]/Table1_1[[#This Row],[Total_Purchases]]))),2)</f>
        <v>367.84</v>
      </c>
      <c r="AE2227">
        <f>ROUND(IF(Table1_1[[#This Row],[Total_Purchases]]=0,0,(Table1_1[[#This Row],[Total_Spend]]*(Table1_1[[#This Row],[NumStorePurchases]]/Table1_1[[#This Row],[Total_Purchases]]))),2)</f>
        <v>267.52</v>
      </c>
      <c r="AF2227">
        <f>ROUND(IF(Table1_1[[#This Row],[Total_Purchases]]=0,0,(Table1_1[[#This Row],[Total_Spend]]*(Table1_1[[#This Row],[NumCatalogPurchases]]/Table1_1[[#This Row],[Total_Purchases]]))),2)</f>
        <v>200.64</v>
      </c>
      <c r="AG2227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27" s="6">
        <f ca="1">YEAR(TODAY())-B2227</f>
        <v>35</v>
      </c>
      <c r="AI222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Under 40</v>
      </c>
      <c r="AJ2227" t="s">
        <v>36</v>
      </c>
    </row>
    <row r="2228" spans="1:36" x14ac:dyDescent="0.3">
      <c r="A2228">
        <v>11110</v>
      </c>
      <c r="B2228">
        <v>1973</v>
      </c>
      <c r="C2228" t="s">
        <v>28</v>
      </c>
      <c r="D2228" t="s">
        <v>31</v>
      </c>
      <c r="E2228">
        <v>3502</v>
      </c>
      <c r="F2228">
        <v>1</v>
      </c>
      <c r="G2228">
        <v>0</v>
      </c>
      <c r="H2228" s="2" t="str">
        <f ca="1">TEXT(Table1_1[[#This Row],[Dt_Customer]],"yyyy-mm-dd")</f>
        <v>2013-04-13</v>
      </c>
      <c r="I2228">
        <v>56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f>Table1_1[[#This Row],[MntWines]]+Table1_1[[#This Row],[MntFruits]]+Table1_1[[#This Row],[MntMeatProducts]]+Table1_1[[#This Row],[MntFishProducts]]+Table1_1[[#This Row],[MntSweetProducts]]+Table1_1[[#This Row],[MntGoldProds]]</f>
        <v>5</v>
      </c>
      <c r="AC2228">
        <f>Table1_1[[#This Row],[NumWebPurchases]]+Table1_1[[#This Row],[NumCatalogPurchases]]+Table1_1[[#This Row],[NumStorePurchases]]</f>
        <v>0</v>
      </c>
      <c r="AD2228">
        <f>ROUND(IF(Table1_1[[#This Row],[Total_Purchases]]=0,0,(Table1_1[[#This Row],[Total_Spend]]*(Table1_1[[#This Row],[NumWebPurchases]]/Table1_1[[#This Row],[Total_Purchases]]))),2)</f>
        <v>0</v>
      </c>
      <c r="AE2228">
        <f>ROUND(IF(Table1_1[[#This Row],[Total_Purchases]]=0,0,(Table1_1[[#This Row],[Total_Spend]]*(Table1_1[[#This Row],[NumStorePurchases]]/Table1_1[[#This Row],[Total_Purchases]]))),2)</f>
        <v>0</v>
      </c>
      <c r="AF2228">
        <f>ROUND(IF(Table1_1[[#This Row],[Total_Purchases]]=0,0,(Table1_1[[#This Row],[Total_Spend]]*(Table1_1[[#This Row],[NumCatalogPurchases]]/Table1_1[[#This Row],[Total_Purchases]]))),2)</f>
        <v>0</v>
      </c>
      <c r="AG2228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28" s="6">
        <f ca="1">YEAR(TODAY())-B2228</f>
        <v>53</v>
      </c>
      <c r="AI222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28" t="s">
        <v>40</v>
      </c>
    </row>
    <row r="2229" spans="1:36" x14ac:dyDescent="0.3">
      <c r="A2229">
        <v>11112</v>
      </c>
      <c r="B2229">
        <v>1966</v>
      </c>
      <c r="C2229" t="s">
        <v>28</v>
      </c>
      <c r="D2229" t="s">
        <v>35</v>
      </c>
      <c r="E2229">
        <v>70713</v>
      </c>
      <c r="F2229">
        <v>0</v>
      </c>
      <c r="G2229">
        <v>1</v>
      </c>
      <c r="H2229" s="2" t="str">
        <f ca="1">TEXT(Table1_1[[#This Row],[Dt_Customer]],"yyyy-mm-dd")</f>
        <v>2012-12-03</v>
      </c>
      <c r="I2229">
        <v>23</v>
      </c>
      <c r="J2229">
        <v>736</v>
      </c>
      <c r="K2229">
        <v>114</v>
      </c>
      <c r="L2229">
        <v>279</v>
      </c>
      <c r="M2229">
        <v>82</v>
      </c>
      <c r="N2229">
        <v>76</v>
      </c>
      <c r="O2229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f>Table1_1[[#This Row],[MntWines]]+Table1_1[[#This Row],[MntFruits]]+Table1_1[[#This Row],[MntMeatProducts]]+Table1_1[[#This Row],[MntFishProducts]]+Table1_1[[#This Row],[MntSweetProducts]]+Table1_1[[#This Row],[MntGoldProds]]</f>
        <v>1477</v>
      </c>
      <c r="AC2229">
        <f>Table1_1[[#This Row],[NumWebPurchases]]+Table1_1[[#This Row],[NumCatalogPurchases]]+Table1_1[[#This Row],[NumStorePurchases]]</f>
        <v>19</v>
      </c>
      <c r="AD2229">
        <f>ROUND(IF(Table1_1[[#This Row],[Total_Purchases]]=0,0,(Table1_1[[#This Row],[Total_Spend]]*(Table1_1[[#This Row],[NumWebPurchases]]/Table1_1[[#This Row],[Total_Purchases]]))),2)</f>
        <v>388.68</v>
      </c>
      <c r="AE2229">
        <f>ROUND(IF(Table1_1[[#This Row],[Total_Purchases]]=0,0,(Table1_1[[#This Row],[Total_Spend]]*(Table1_1[[#This Row],[NumStorePurchases]]/Table1_1[[#This Row],[Total_Purchases]]))),2)</f>
        <v>621.89</v>
      </c>
      <c r="AF2229">
        <f>ROUND(IF(Table1_1[[#This Row],[Total_Purchases]]=0,0,(Table1_1[[#This Row],[Total_Spend]]*(Table1_1[[#This Row],[NumCatalogPurchases]]/Table1_1[[#This Row],[Total_Purchases]]))),2)</f>
        <v>466.42</v>
      </c>
      <c r="AG2229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29" s="6">
        <f ca="1">YEAR(TODAY())-B2229</f>
        <v>60</v>
      </c>
      <c r="AI222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29" t="s">
        <v>30</v>
      </c>
    </row>
    <row r="2230" spans="1:36" x14ac:dyDescent="0.3">
      <c r="A2230">
        <v>11114</v>
      </c>
      <c r="B2230">
        <v>1970</v>
      </c>
      <c r="C2230" t="s">
        <v>28</v>
      </c>
      <c r="D2230" t="s">
        <v>35</v>
      </c>
      <c r="E2230">
        <v>19656</v>
      </c>
      <c r="F2230">
        <v>1</v>
      </c>
      <c r="G2230">
        <v>0</v>
      </c>
      <c r="H2230" s="2" t="str">
        <f ca="1">TEXT(Table1_1[[#This Row],[Dt_Customer]],"yyyy-mm-dd")</f>
        <v>2013-02-08</v>
      </c>
      <c r="I2230">
        <v>94</v>
      </c>
      <c r="J2230">
        <v>25</v>
      </c>
      <c r="K2230">
        <v>4</v>
      </c>
      <c r="L2230">
        <v>9</v>
      </c>
      <c r="M2230">
        <v>6</v>
      </c>
      <c r="N2230">
        <v>8</v>
      </c>
      <c r="O2230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f>Table1_1[[#This Row],[MntWines]]+Table1_1[[#This Row],[MntFruits]]+Table1_1[[#This Row],[MntMeatProducts]]+Table1_1[[#This Row],[MntFishProducts]]+Table1_1[[#This Row],[MntSweetProducts]]+Table1_1[[#This Row],[MntGoldProds]]</f>
        <v>84</v>
      </c>
      <c r="AC2230">
        <f>Table1_1[[#This Row],[NumWebPurchases]]+Table1_1[[#This Row],[NumCatalogPurchases]]+Table1_1[[#This Row],[NumStorePurchases]]</f>
        <v>6</v>
      </c>
      <c r="AD2230">
        <f>ROUND(IF(Table1_1[[#This Row],[Total_Purchases]]=0,0,(Table1_1[[#This Row],[Total_Spend]]*(Table1_1[[#This Row],[NumWebPurchases]]/Table1_1[[#This Row],[Total_Purchases]]))),2)</f>
        <v>28</v>
      </c>
      <c r="AE2230">
        <f>ROUND(IF(Table1_1[[#This Row],[Total_Purchases]]=0,0,(Table1_1[[#This Row],[Total_Spend]]*(Table1_1[[#This Row],[NumStorePurchases]]/Table1_1[[#This Row],[Total_Purchases]]))),2)</f>
        <v>42</v>
      </c>
      <c r="AF2230">
        <f>ROUND(IF(Table1_1[[#This Row],[Total_Purchases]]=0,0,(Table1_1[[#This Row],[Total_Spend]]*(Table1_1[[#This Row],[NumCatalogPurchases]]/Table1_1[[#This Row],[Total_Purchases]]))),2)</f>
        <v>14</v>
      </c>
      <c r="AG223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0" s="6">
        <f ca="1">YEAR(TODAY())-B2230</f>
        <v>56</v>
      </c>
      <c r="AI223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30" t="s">
        <v>30</v>
      </c>
    </row>
    <row r="2231" spans="1:36" x14ac:dyDescent="0.3">
      <c r="A2231">
        <v>11121</v>
      </c>
      <c r="B2231">
        <v>1981</v>
      </c>
      <c r="C2231" t="s">
        <v>28</v>
      </c>
      <c r="D2231" t="s">
        <v>33</v>
      </c>
      <c r="E2231">
        <v>19419</v>
      </c>
      <c r="F2231">
        <v>1</v>
      </c>
      <c r="G2231">
        <v>0</v>
      </c>
      <c r="H2231" s="2" t="str">
        <f ca="1">TEXT(Table1_1[[#This Row],[Dt_Customer]],"yyyy-mm-dd")</f>
        <v>2012-11-10</v>
      </c>
      <c r="I2231">
        <v>76</v>
      </c>
      <c r="J2231">
        <v>2</v>
      </c>
      <c r="K2231">
        <v>14</v>
      </c>
      <c r="L2231">
        <v>28</v>
      </c>
      <c r="M2231">
        <v>16</v>
      </c>
      <c r="N2231">
        <v>3</v>
      </c>
      <c r="O2231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f>Table1_1[[#This Row],[MntWines]]+Table1_1[[#This Row],[MntFruits]]+Table1_1[[#This Row],[MntMeatProducts]]+Table1_1[[#This Row],[MntFishProducts]]+Table1_1[[#This Row],[MntSweetProducts]]+Table1_1[[#This Row],[MntGoldProds]]</f>
        <v>70</v>
      </c>
      <c r="AC2231">
        <f>Table1_1[[#This Row],[NumWebPurchases]]+Table1_1[[#This Row],[NumCatalogPurchases]]+Table1_1[[#This Row],[NumStorePurchases]]</f>
        <v>7</v>
      </c>
      <c r="AD2231">
        <f>ROUND(IF(Table1_1[[#This Row],[Total_Purchases]]=0,0,(Table1_1[[#This Row],[Total_Spend]]*(Table1_1[[#This Row],[NumWebPurchases]]/Table1_1[[#This Row],[Total_Purchases]]))),2)</f>
        <v>40</v>
      </c>
      <c r="AE2231">
        <f>ROUND(IF(Table1_1[[#This Row],[Total_Purchases]]=0,0,(Table1_1[[#This Row],[Total_Spend]]*(Table1_1[[#This Row],[NumStorePurchases]]/Table1_1[[#This Row],[Total_Purchases]]))),2)</f>
        <v>30</v>
      </c>
      <c r="AF2231">
        <f>ROUND(IF(Table1_1[[#This Row],[Total_Purchases]]=0,0,(Table1_1[[#This Row],[Total_Spend]]*(Table1_1[[#This Row],[NumCatalogPurchases]]/Table1_1[[#This Row],[Total_Purchases]]))),2)</f>
        <v>0</v>
      </c>
      <c r="AG223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1" s="6">
        <f ca="1">YEAR(TODAY())-B2231</f>
        <v>45</v>
      </c>
      <c r="AI223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31" t="s">
        <v>40</v>
      </c>
    </row>
    <row r="2232" spans="1:36" x14ac:dyDescent="0.3">
      <c r="A2232">
        <v>11133</v>
      </c>
      <c r="B2232">
        <v>1973</v>
      </c>
      <c r="C2232" t="s">
        <v>37</v>
      </c>
      <c r="D2232" t="s">
        <v>45</v>
      </c>
      <c r="E2232">
        <v>48432</v>
      </c>
      <c r="F2232">
        <v>0</v>
      </c>
      <c r="G2232">
        <v>1</v>
      </c>
      <c r="H2232" s="2" t="str">
        <f ca="1">TEXT(Table1_1[[#This Row],[Dt_Customer]],"yyyy-mm-dd")</f>
        <v>2012-10-18</v>
      </c>
      <c r="I2232">
        <v>3</v>
      </c>
      <c r="J2232">
        <v>322</v>
      </c>
      <c r="K2232">
        <v>3</v>
      </c>
      <c r="L2232">
        <v>50</v>
      </c>
      <c r="M2232">
        <v>4</v>
      </c>
      <c r="N2232">
        <v>3</v>
      </c>
      <c r="O223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f>Table1_1[[#This Row],[MntWines]]+Table1_1[[#This Row],[MntFruits]]+Table1_1[[#This Row],[MntMeatProducts]]+Table1_1[[#This Row],[MntFishProducts]]+Table1_1[[#This Row],[MntSweetProducts]]+Table1_1[[#This Row],[MntGoldProds]]</f>
        <v>424</v>
      </c>
      <c r="AC2232">
        <f>Table1_1[[#This Row],[NumWebPurchases]]+Table1_1[[#This Row],[NumCatalogPurchases]]+Table1_1[[#This Row],[NumStorePurchases]]</f>
        <v>14</v>
      </c>
      <c r="AD2232">
        <f>ROUND(IF(Table1_1[[#This Row],[Total_Purchases]]=0,0,(Table1_1[[#This Row],[Total_Spend]]*(Table1_1[[#This Row],[NumWebPurchases]]/Table1_1[[#This Row],[Total_Purchases]]))),2)</f>
        <v>212</v>
      </c>
      <c r="AE2232">
        <f>ROUND(IF(Table1_1[[#This Row],[Total_Purchases]]=0,0,(Table1_1[[#This Row],[Total_Spend]]*(Table1_1[[#This Row],[NumStorePurchases]]/Table1_1[[#This Row],[Total_Purchases]]))),2)</f>
        <v>181.71</v>
      </c>
      <c r="AF2232">
        <f>ROUND(IF(Table1_1[[#This Row],[Total_Purchases]]=0,0,(Table1_1[[#This Row],[Total_Spend]]*(Table1_1[[#This Row],[NumCatalogPurchases]]/Table1_1[[#This Row],[Total_Purchases]]))),2)</f>
        <v>30.29</v>
      </c>
      <c r="AG2232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2" s="6">
        <f ca="1">YEAR(TODAY())-B2232</f>
        <v>53</v>
      </c>
      <c r="AI2232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32" t="s">
        <v>40</v>
      </c>
    </row>
    <row r="2233" spans="1:36" x14ac:dyDescent="0.3">
      <c r="A2233">
        <v>11148</v>
      </c>
      <c r="B2233">
        <v>1975</v>
      </c>
      <c r="C2233" t="s">
        <v>28</v>
      </c>
      <c r="D2233" t="s">
        <v>35</v>
      </c>
      <c r="E2233">
        <v>22280</v>
      </c>
      <c r="F2233">
        <v>1</v>
      </c>
      <c r="G2233">
        <v>0</v>
      </c>
      <c r="H2233" s="2" t="str">
        <f ca="1">TEXT(Table1_1[[#This Row],[Dt_Customer]],"yyyy-mm-dd")</f>
        <v>2013-05-19</v>
      </c>
      <c r="I2233">
        <v>85</v>
      </c>
      <c r="J2233">
        <v>2</v>
      </c>
      <c r="K2233">
        <v>1</v>
      </c>
      <c r="L2233">
        <v>4</v>
      </c>
      <c r="M2233">
        <v>3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f>Table1_1[[#This Row],[MntWines]]+Table1_1[[#This Row],[MntFruits]]+Table1_1[[#This Row],[MntMeatProducts]]+Table1_1[[#This Row],[MntFishProducts]]+Table1_1[[#This Row],[MntSweetProducts]]+Table1_1[[#This Row],[MntGoldProds]]</f>
        <v>13</v>
      </c>
      <c r="AC2233">
        <f>Table1_1[[#This Row],[NumWebPurchases]]+Table1_1[[#This Row],[NumCatalogPurchases]]+Table1_1[[#This Row],[NumStorePurchases]]</f>
        <v>3</v>
      </c>
      <c r="AD2233">
        <f>ROUND(IF(Table1_1[[#This Row],[Total_Purchases]]=0,0,(Table1_1[[#This Row],[Total_Spend]]*(Table1_1[[#This Row],[NumWebPurchases]]/Table1_1[[#This Row],[Total_Purchases]]))),2)</f>
        <v>4.33</v>
      </c>
      <c r="AE2233">
        <f>ROUND(IF(Table1_1[[#This Row],[Total_Purchases]]=0,0,(Table1_1[[#This Row],[Total_Spend]]*(Table1_1[[#This Row],[NumStorePurchases]]/Table1_1[[#This Row],[Total_Purchases]]))),2)</f>
        <v>8.67</v>
      </c>
      <c r="AF2233">
        <f>ROUND(IF(Table1_1[[#This Row],[Total_Purchases]]=0,0,(Table1_1[[#This Row],[Total_Spend]]*(Table1_1[[#This Row],[NumCatalogPurchases]]/Table1_1[[#This Row],[Total_Purchases]]))),2)</f>
        <v>0</v>
      </c>
      <c r="AG2233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3" s="6">
        <f ca="1">YEAR(TODAY())-B2233</f>
        <v>51</v>
      </c>
      <c r="AI2233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33" t="s">
        <v>30</v>
      </c>
    </row>
    <row r="2234" spans="1:36" x14ac:dyDescent="0.3">
      <c r="A2234">
        <v>11166</v>
      </c>
      <c r="B2234">
        <v>1961</v>
      </c>
      <c r="C2234" t="s">
        <v>28</v>
      </c>
      <c r="D2234" t="s">
        <v>33</v>
      </c>
      <c r="E2234">
        <v>49678</v>
      </c>
      <c r="F2234">
        <v>0</v>
      </c>
      <c r="G2234">
        <v>1</v>
      </c>
      <c r="H2234" s="2" t="str">
        <f ca="1">TEXT(Table1_1[[#This Row],[Dt_Customer]],"yyyy-mm-dd")</f>
        <v>2013-02-02</v>
      </c>
      <c r="I2234">
        <v>81</v>
      </c>
      <c r="J2234">
        <v>229</v>
      </c>
      <c r="K2234">
        <v>5</v>
      </c>
      <c r="L2234">
        <v>56</v>
      </c>
      <c r="M2234">
        <v>3</v>
      </c>
      <c r="N2234">
        <v>2</v>
      </c>
      <c r="O2234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f>Table1_1[[#This Row],[MntWines]]+Table1_1[[#This Row],[MntFruits]]+Table1_1[[#This Row],[MntMeatProducts]]+Table1_1[[#This Row],[MntFishProducts]]+Table1_1[[#This Row],[MntSweetProducts]]+Table1_1[[#This Row],[MntGoldProds]]</f>
        <v>315</v>
      </c>
      <c r="AC2234">
        <f>Table1_1[[#This Row],[NumWebPurchases]]+Table1_1[[#This Row],[NumCatalogPurchases]]+Table1_1[[#This Row],[NumStorePurchases]]</f>
        <v>12</v>
      </c>
      <c r="AD2234">
        <f>ROUND(IF(Table1_1[[#This Row],[Total_Purchases]]=0,0,(Table1_1[[#This Row],[Total_Spend]]*(Table1_1[[#This Row],[NumWebPurchases]]/Table1_1[[#This Row],[Total_Purchases]]))),2)</f>
        <v>157.5</v>
      </c>
      <c r="AE2234">
        <f>ROUND(IF(Table1_1[[#This Row],[Total_Purchases]]=0,0,(Table1_1[[#This Row],[Total_Spend]]*(Table1_1[[#This Row],[NumStorePurchases]]/Table1_1[[#This Row],[Total_Purchases]]))),2)</f>
        <v>105</v>
      </c>
      <c r="AF2234">
        <f>ROUND(IF(Table1_1[[#This Row],[Total_Purchases]]=0,0,(Table1_1[[#This Row],[Total_Spend]]*(Table1_1[[#This Row],[NumCatalogPurchases]]/Table1_1[[#This Row],[Total_Purchases]]))),2)</f>
        <v>52.5</v>
      </c>
      <c r="AG2234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4" s="6">
        <f ca="1">YEAR(TODAY())-B2234</f>
        <v>65</v>
      </c>
      <c r="AI2234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34" t="s">
        <v>30</v>
      </c>
    </row>
    <row r="2235" spans="1:36" x14ac:dyDescent="0.3">
      <c r="A2235">
        <v>11171</v>
      </c>
      <c r="B2235">
        <v>1965</v>
      </c>
      <c r="C2235" t="s">
        <v>41</v>
      </c>
      <c r="D2235" t="s">
        <v>33</v>
      </c>
      <c r="E2235">
        <v>56962</v>
      </c>
      <c r="F2235">
        <v>2</v>
      </c>
      <c r="G2235">
        <v>1</v>
      </c>
      <c r="H2235" s="2" t="str">
        <f ca="1">TEXT(Table1_1[[#This Row],[Dt_Customer]],"yyyy-mm-dd")</f>
        <v>2013-10-11</v>
      </c>
      <c r="I2235">
        <v>60</v>
      </c>
      <c r="J2235">
        <v>292</v>
      </c>
      <c r="K2235">
        <v>3</v>
      </c>
      <c r="L2235">
        <v>77</v>
      </c>
      <c r="M2235">
        <v>10</v>
      </c>
      <c r="N2235">
        <v>3</v>
      </c>
      <c r="O2235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f>Table1_1[[#This Row],[MntWines]]+Table1_1[[#This Row],[MntFruits]]+Table1_1[[#This Row],[MntMeatProducts]]+Table1_1[[#This Row],[MntFishProducts]]+Table1_1[[#This Row],[MntSweetProducts]]+Table1_1[[#This Row],[MntGoldProds]]</f>
        <v>411</v>
      </c>
      <c r="AC2235">
        <f>Table1_1[[#This Row],[NumWebPurchases]]+Table1_1[[#This Row],[NumCatalogPurchases]]+Table1_1[[#This Row],[NumStorePurchases]]</f>
        <v>14</v>
      </c>
      <c r="AD2235">
        <f>ROUND(IF(Table1_1[[#This Row],[Total_Purchases]]=0,0,(Table1_1[[#This Row],[Total_Spend]]*(Table1_1[[#This Row],[NumWebPurchases]]/Table1_1[[#This Row],[Total_Purchases]]))),2)</f>
        <v>176.14</v>
      </c>
      <c r="AE2235">
        <f>ROUND(IF(Table1_1[[#This Row],[Total_Purchases]]=0,0,(Table1_1[[#This Row],[Total_Spend]]*(Table1_1[[#This Row],[NumStorePurchases]]/Table1_1[[#This Row],[Total_Purchases]]))),2)</f>
        <v>146.79</v>
      </c>
      <c r="AF2235">
        <f>ROUND(IF(Table1_1[[#This Row],[Total_Purchases]]=0,0,(Table1_1[[#This Row],[Total_Spend]]*(Table1_1[[#This Row],[NumCatalogPurchases]]/Table1_1[[#This Row],[Total_Purchases]]))),2)</f>
        <v>88.07</v>
      </c>
      <c r="AG2235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35" s="6">
        <f ca="1">YEAR(TODAY())-B2235</f>
        <v>61</v>
      </c>
      <c r="AI2235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35" t="s">
        <v>36</v>
      </c>
    </row>
    <row r="2236" spans="1:36" x14ac:dyDescent="0.3">
      <c r="A2236">
        <v>11176</v>
      </c>
      <c r="B2236">
        <v>1970</v>
      </c>
      <c r="C2236" t="s">
        <v>37</v>
      </c>
      <c r="D2236" t="s">
        <v>35</v>
      </c>
      <c r="E2236">
        <v>65968</v>
      </c>
      <c r="F2236">
        <v>0</v>
      </c>
      <c r="G2236">
        <v>1</v>
      </c>
      <c r="H2236" s="2" t="str">
        <f ca="1">TEXT(Table1_1[[#This Row],[Dt_Customer]],"yyyy-mm-dd")</f>
        <v>2014-05-12</v>
      </c>
      <c r="I2236">
        <v>12</v>
      </c>
      <c r="J2236">
        <v>376</v>
      </c>
      <c r="K2236">
        <v>9</v>
      </c>
      <c r="L2236">
        <v>83</v>
      </c>
      <c r="M2236">
        <v>19</v>
      </c>
      <c r="N2236">
        <v>4</v>
      </c>
      <c r="O2236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f>Table1_1[[#This Row],[MntWines]]+Table1_1[[#This Row],[MntFruits]]+Table1_1[[#This Row],[MntMeatProducts]]+Table1_1[[#This Row],[MntFishProducts]]+Table1_1[[#This Row],[MntSweetProducts]]+Table1_1[[#This Row],[MntGoldProds]]</f>
        <v>495</v>
      </c>
      <c r="AC2236">
        <f>Table1_1[[#This Row],[NumWebPurchases]]+Table1_1[[#This Row],[NumCatalogPurchases]]+Table1_1[[#This Row],[NumStorePurchases]]</f>
        <v>16</v>
      </c>
      <c r="AD2236">
        <f>ROUND(IF(Table1_1[[#This Row],[Total_Purchases]]=0,0,(Table1_1[[#This Row],[Total_Spend]]*(Table1_1[[#This Row],[NumWebPurchases]]/Table1_1[[#This Row],[Total_Purchases]]))),2)</f>
        <v>154.69</v>
      </c>
      <c r="AE2236">
        <f>ROUND(IF(Table1_1[[#This Row],[Total_Purchases]]=0,0,(Table1_1[[#This Row],[Total_Spend]]*(Table1_1[[#This Row],[NumStorePurchases]]/Table1_1[[#This Row],[Total_Purchases]]))),2)</f>
        <v>216.56</v>
      </c>
      <c r="AF2236">
        <f>ROUND(IF(Table1_1[[#This Row],[Total_Purchases]]=0,0,(Table1_1[[#This Row],[Total_Spend]]*(Table1_1[[#This Row],[NumCatalogPurchases]]/Table1_1[[#This Row],[Total_Purchases]]))),2)</f>
        <v>123.75</v>
      </c>
      <c r="AG2236" t="str">
        <f xml:space="preserve"> IF(Table1_1[[#This Row],[ Income ]]&lt;50000, "Low income", IF(Table1_1[[#This Row],[ Income ]]&lt; 100000, "Lower middle", IF(Table1_1[[#This Row],[ Income ]]&lt; 150000, "Upper middle", "High income")))</f>
        <v>Lower middle</v>
      </c>
      <c r="AH2236" s="6">
        <f ca="1">YEAR(TODAY())-B2236</f>
        <v>56</v>
      </c>
      <c r="AI2236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36" t="s">
        <v>32</v>
      </c>
    </row>
    <row r="2237" spans="1:36" x14ac:dyDescent="0.3">
      <c r="A2237">
        <v>11178</v>
      </c>
      <c r="B2237">
        <v>1972</v>
      </c>
      <c r="C2237" t="s">
        <v>41</v>
      </c>
      <c r="D2237" t="s">
        <v>31</v>
      </c>
      <c r="E2237">
        <v>42394</v>
      </c>
      <c r="F2237">
        <v>1</v>
      </c>
      <c r="G2237">
        <v>0</v>
      </c>
      <c r="H2237" s="2" t="str">
        <f ca="1">TEXT(Table1_1[[#This Row],[Dt_Customer]],"yyyy-mm-dd")</f>
        <v>2014-03-23</v>
      </c>
      <c r="I2237">
        <v>69</v>
      </c>
      <c r="J2237">
        <v>15</v>
      </c>
      <c r="K2237">
        <v>2</v>
      </c>
      <c r="L2237">
        <v>10</v>
      </c>
      <c r="M2237">
        <v>0</v>
      </c>
      <c r="N2237">
        <v>1</v>
      </c>
      <c r="O2237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f>Table1_1[[#This Row],[MntWines]]+Table1_1[[#This Row],[MntFruits]]+Table1_1[[#This Row],[MntMeatProducts]]+Table1_1[[#This Row],[MntFishProducts]]+Table1_1[[#This Row],[MntSweetProducts]]+Table1_1[[#This Row],[MntGoldProds]]</f>
        <v>32</v>
      </c>
      <c r="AC2237">
        <f>Table1_1[[#This Row],[NumWebPurchases]]+Table1_1[[#This Row],[NumCatalogPurchases]]+Table1_1[[#This Row],[NumStorePurchases]]</f>
        <v>4</v>
      </c>
      <c r="AD2237">
        <f>ROUND(IF(Table1_1[[#This Row],[Total_Purchases]]=0,0,(Table1_1[[#This Row],[Total_Spend]]*(Table1_1[[#This Row],[NumWebPurchases]]/Table1_1[[#This Row],[Total_Purchases]]))),2)</f>
        <v>8</v>
      </c>
      <c r="AE2237">
        <f>ROUND(IF(Table1_1[[#This Row],[Total_Purchases]]=0,0,(Table1_1[[#This Row],[Total_Spend]]*(Table1_1[[#This Row],[NumStorePurchases]]/Table1_1[[#This Row],[Total_Purchases]]))),2)</f>
        <v>24</v>
      </c>
      <c r="AF2237">
        <f>ROUND(IF(Table1_1[[#This Row],[Total_Purchases]]=0,0,(Table1_1[[#This Row],[Total_Spend]]*(Table1_1[[#This Row],[NumCatalogPurchases]]/Table1_1[[#This Row],[Total_Purchases]]))),2)</f>
        <v>0</v>
      </c>
      <c r="AG2237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7" s="6">
        <f ca="1">YEAR(TODAY())-B2237</f>
        <v>54</v>
      </c>
      <c r="AI2237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37" t="s">
        <v>39</v>
      </c>
    </row>
    <row r="2238" spans="1:36" x14ac:dyDescent="0.3">
      <c r="A2238">
        <v>11181</v>
      </c>
      <c r="B2238">
        <v>1949</v>
      </c>
      <c r="C2238" t="s">
        <v>37</v>
      </c>
      <c r="D2238" t="s">
        <v>33</v>
      </c>
      <c r="E2238">
        <v>156924</v>
      </c>
      <c r="F2238">
        <v>0</v>
      </c>
      <c r="G2238">
        <v>0</v>
      </c>
      <c r="H2238" s="2" t="str">
        <f ca="1">TEXT(Table1_1[[#This Row],[Dt_Customer]],"yyyy-mm-dd")</f>
        <v>2013-08-29</v>
      </c>
      <c r="I2238">
        <v>85</v>
      </c>
      <c r="J2238">
        <v>2</v>
      </c>
      <c r="K2238">
        <v>1</v>
      </c>
      <c r="L2238">
        <v>2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f>Table1_1[[#This Row],[MntWines]]+Table1_1[[#This Row],[MntFruits]]+Table1_1[[#This Row],[MntMeatProducts]]+Table1_1[[#This Row],[MntFishProducts]]+Table1_1[[#This Row],[MntSweetProducts]]+Table1_1[[#This Row],[MntGoldProds]]</f>
        <v>8</v>
      </c>
      <c r="AC2238">
        <f>Table1_1[[#This Row],[NumWebPurchases]]+Table1_1[[#This Row],[NumCatalogPurchases]]+Table1_1[[#This Row],[NumStorePurchases]]</f>
        <v>0</v>
      </c>
      <c r="AD2238">
        <f>ROUND(IF(Table1_1[[#This Row],[Total_Purchases]]=0,0,(Table1_1[[#This Row],[Total_Spend]]*(Table1_1[[#This Row],[NumWebPurchases]]/Table1_1[[#This Row],[Total_Purchases]]))),2)</f>
        <v>0</v>
      </c>
      <c r="AE2238">
        <f>ROUND(IF(Table1_1[[#This Row],[Total_Purchases]]=0,0,(Table1_1[[#This Row],[Total_Spend]]*(Table1_1[[#This Row],[NumStorePurchases]]/Table1_1[[#This Row],[Total_Purchases]]))),2)</f>
        <v>0</v>
      </c>
      <c r="AF2238">
        <f>ROUND(IF(Table1_1[[#This Row],[Total_Purchases]]=0,0,(Table1_1[[#This Row],[Total_Spend]]*(Table1_1[[#This Row],[NumCatalogPurchases]]/Table1_1[[#This Row],[Total_Purchases]]))),2)</f>
        <v>0</v>
      </c>
      <c r="AG2238" t="str">
        <f xml:space="preserve"> IF(Table1_1[[#This Row],[ Income ]]&lt;50000, "Low income", IF(Table1_1[[#This Row],[ Income ]]&lt; 100000, "Lower middle", IF(Table1_1[[#This Row],[ Income ]]&lt; 150000, "Upper middle", "High income")))</f>
        <v>High income</v>
      </c>
      <c r="AH2238" s="6">
        <f ca="1">YEAR(TODAY())-B2238</f>
        <v>77</v>
      </c>
      <c r="AI2238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70+</v>
      </c>
      <c r="AJ2238" t="s">
        <v>32</v>
      </c>
    </row>
    <row r="2239" spans="1:36" x14ac:dyDescent="0.3">
      <c r="A2239">
        <v>11187</v>
      </c>
      <c r="B2239">
        <v>1978</v>
      </c>
      <c r="C2239" t="s">
        <v>44</v>
      </c>
      <c r="D2239" t="s">
        <v>31</v>
      </c>
      <c r="E2239">
        <v>26487</v>
      </c>
      <c r="F2239">
        <v>1</v>
      </c>
      <c r="G2239">
        <v>0</v>
      </c>
      <c r="H2239" s="2" t="str">
        <f ca="1">TEXT(Table1_1[[#This Row],[Dt_Customer]],"yyyy-mm-dd")</f>
        <v>2013-05-20</v>
      </c>
      <c r="I2239">
        <v>23</v>
      </c>
      <c r="J2239">
        <v>2</v>
      </c>
      <c r="K2239">
        <v>8</v>
      </c>
      <c r="L2239">
        <v>10</v>
      </c>
      <c r="M2239">
        <v>12</v>
      </c>
      <c r="N2239">
        <v>14</v>
      </c>
      <c r="O2239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f>Table1_1[[#This Row],[MntWines]]+Table1_1[[#This Row],[MntFruits]]+Table1_1[[#This Row],[MntMeatProducts]]+Table1_1[[#This Row],[MntFishProducts]]+Table1_1[[#This Row],[MntSweetProducts]]+Table1_1[[#This Row],[MntGoldProds]]</f>
        <v>69</v>
      </c>
      <c r="AC2239">
        <f>Table1_1[[#This Row],[NumWebPurchases]]+Table1_1[[#This Row],[NumCatalogPurchases]]+Table1_1[[#This Row],[NumStorePurchases]]</f>
        <v>6</v>
      </c>
      <c r="AD2239">
        <f>ROUND(IF(Table1_1[[#This Row],[Total_Purchases]]=0,0,(Table1_1[[#This Row],[Total_Spend]]*(Table1_1[[#This Row],[NumWebPurchases]]/Table1_1[[#This Row],[Total_Purchases]]))),2)</f>
        <v>23</v>
      </c>
      <c r="AE2239">
        <f>ROUND(IF(Table1_1[[#This Row],[Total_Purchases]]=0,0,(Table1_1[[#This Row],[Total_Spend]]*(Table1_1[[#This Row],[NumStorePurchases]]/Table1_1[[#This Row],[Total_Purchases]]))),2)</f>
        <v>34.5</v>
      </c>
      <c r="AF2239">
        <f>ROUND(IF(Table1_1[[#This Row],[Total_Purchases]]=0,0,(Table1_1[[#This Row],[Total_Spend]]*(Table1_1[[#This Row],[NumCatalogPurchases]]/Table1_1[[#This Row],[Total_Purchases]]))),2)</f>
        <v>11.5</v>
      </c>
      <c r="AG2239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39" s="6">
        <f ca="1">YEAR(TODAY())-B2239</f>
        <v>48</v>
      </c>
      <c r="AI2239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39" t="s">
        <v>32</v>
      </c>
    </row>
    <row r="2240" spans="1:36" x14ac:dyDescent="0.3">
      <c r="A2240">
        <v>11188</v>
      </c>
      <c r="B2240">
        <v>1957</v>
      </c>
      <c r="C2240" t="s">
        <v>28</v>
      </c>
      <c r="D2240" t="s">
        <v>35</v>
      </c>
      <c r="E2240">
        <v>26091</v>
      </c>
      <c r="F2240">
        <v>1</v>
      </c>
      <c r="G2240">
        <v>1</v>
      </c>
      <c r="H2240" s="2" t="str">
        <f ca="1">TEXT(Table1_1[[#This Row],[Dt_Customer]],"yyyy-mm-dd")</f>
        <v>2014-02-25</v>
      </c>
      <c r="I2240">
        <v>84</v>
      </c>
      <c r="J2240">
        <v>15</v>
      </c>
      <c r="K2240">
        <v>10</v>
      </c>
      <c r="L2240">
        <v>19</v>
      </c>
      <c r="M2240">
        <v>8</v>
      </c>
      <c r="N2240">
        <v>17</v>
      </c>
      <c r="O2240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f>Table1_1[[#This Row],[MntWines]]+Table1_1[[#This Row],[MntFruits]]+Table1_1[[#This Row],[MntMeatProducts]]+Table1_1[[#This Row],[MntFishProducts]]+Table1_1[[#This Row],[MntSweetProducts]]+Table1_1[[#This Row],[MntGoldProds]]</f>
        <v>89</v>
      </c>
      <c r="AC2240">
        <f>Table1_1[[#This Row],[NumWebPurchases]]+Table1_1[[#This Row],[NumCatalogPurchases]]+Table1_1[[#This Row],[NumStorePurchases]]</f>
        <v>6</v>
      </c>
      <c r="AD2240">
        <f>ROUND(IF(Table1_1[[#This Row],[Total_Purchases]]=0,0,(Table1_1[[#This Row],[Total_Spend]]*(Table1_1[[#This Row],[NumWebPurchases]]/Table1_1[[#This Row],[Total_Purchases]]))),2)</f>
        <v>29.67</v>
      </c>
      <c r="AE2240">
        <f>ROUND(IF(Table1_1[[#This Row],[Total_Purchases]]=0,0,(Table1_1[[#This Row],[Total_Spend]]*(Table1_1[[#This Row],[NumStorePurchases]]/Table1_1[[#This Row],[Total_Purchases]]))),2)</f>
        <v>44.5</v>
      </c>
      <c r="AF2240">
        <f>ROUND(IF(Table1_1[[#This Row],[Total_Purchases]]=0,0,(Table1_1[[#This Row],[Total_Spend]]*(Table1_1[[#This Row],[NumCatalogPurchases]]/Table1_1[[#This Row],[Total_Purchases]]))),2)</f>
        <v>14.83</v>
      </c>
      <c r="AG2240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40" s="6">
        <f ca="1">YEAR(TODAY())-B2240</f>
        <v>69</v>
      </c>
      <c r="AI2240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55-70</v>
      </c>
      <c r="AJ2240" t="s">
        <v>30</v>
      </c>
    </row>
    <row r="2241" spans="1:36" x14ac:dyDescent="0.3">
      <c r="A2241">
        <v>11191</v>
      </c>
      <c r="B2241">
        <v>1986</v>
      </c>
      <c r="C2241" t="s">
        <v>28</v>
      </c>
      <c r="D2241" t="s">
        <v>29</v>
      </c>
      <c r="E2241">
        <v>41411</v>
      </c>
      <c r="F2241">
        <v>0</v>
      </c>
      <c r="G2241">
        <v>0</v>
      </c>
      <c r="H2241" s="2" t="str">
        <f ca="1">TEXT(Table1_1[[#This Row],[Dt_Customer]],"yyyy-mm-dd")</f>
        <v>2013-12-07</v>
      </c>
      <c r="I2241">
        <v>11</v>
      </c>
      <c r="J2241">
        <v>37</v>
      </c>
      <c r="K2241">
        <v>32</v>
      </c>
      <c r="L2241">
        <v>38</v>
      </c>
      <c r="M2241">
        <v>11</v>
      </c>
      <c r="N2241">
        <v>3</v>
      </c>
      <c r="O2241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f>Table1_1[[#This Row],[MntWines]]+Table1_1[[#This Row],[MntFruits]]+Table1_1[[#This Row],[MntMeatProducts]]+Table1_1[[#This Row],[MntFishProducts]]+Table1_1[[#This Row],[MntSweetProducts]]+Table1_1[[#This Row],[MntGoldProds]]</f>
        <v>139</v>
      </c>
      <c r="AC2241">
        <f>Table1_1[[#This Row],[NumWebPurchases]]+Table1_1[[#This Row],[NumCatalogPurchases]]+Table1_1[[#This Row],[NumStorePurchases]]</f>
        <v>7</v>
      </c>
      <c r="AD2241">
        <f>ROUND(IF(Table1_1[[#This Row],[Total_Purchases]]=0,0,(Table1_1[[#This Row],[Total_Spend]]*(Table1_1[[#This Row],[NumWebPurchases]]/Table1_1[[#This Row],[Total_Purchases]]))),2)</f>
        <v>39.71</v>
      </c>
      <c r="AE2241">
        <f>ROUND(IF(Table1_1[[#This Row],[Total_Purchases]]=0,0,(Table1_1[[#This Row],[Total_Spend]]*(Table1_1[[#This Row],[NumStorePurchases]]/Table1_1[[#This Row],[Total_Purchases]]))),2)</f>
        <v>79.430000000000007</v>
      </c>
      <c r="AF2241">
        <f>ROUND(IF(Table1_1[[#This Row],[Total_Purchases]]=0,0,(Table1_1[[#This Row],[Total_Spend]]*(Table1_1[[#This Row],[NumCatalogPurchases]]/Table1_1[[#This Row],[Total_Purchases]]))),2)</f>
        <v>19.86</v>
      </c>
      <c r="AG2241" t="str">
        <f xml:space="preserve"> IF(Table1_1[[#This Row],[ Income ]]&lt;50000, "Low income", IF(Table1_1[[#This Row],[ Income ]]&lt; 100000, "Lower middle", IF(Table1_1[[#This Row],[ Income ]]&lt; 150000, "Upper middle", "High income")))</f>
        <v>Low income</v>
      </c>
      <c r="AH2241" s="6">
        <f ca="1">YEAR(TODAY())-B2241</f>
        <v>40</v>
      </c>
      <c r="AI2241" t="str">
        <f ca="1">IF(AND(Table1_1[[#This Row],[Age]]&gt;=18,Table1_1[[#This Row],[Age]]&lt;40),"Under 40",
IF(AND(Table1_1[[#This Row],[Age]]&gt;=40,Table1_1[[#This Row],[Age]]&lt;55),"40-55",
IF(AND(Table1_1[[#This Row],[Age]]&gt;=55,Table1_1[[#This Row],[Age]]&lt;=70),"55-70","70+")))</f>
        <v>40-55</v>
      </c>
      <c r="AJ2241" t="s">
        <v>30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3FFC-AAF1-428A-A190-6078D3B6A7EE}">
  <dimension ref="A2:F29"/>
  <sheetViews>
    <sheetView workbookViewId="0">
      <selection activeCell="D28" sqref="D28"/>
    </sheetView>
  </sheetViews>
  <sheetFormatPr defaultRowHeight="14.4" x14ac:dyDescent="0.3"/>
  <cols>
    <col min="1" max="1" width="22" bestFit="1" customWidth="1"/>
    <col min="2" max="2" width="20" bestFit="1" customWidth="1"/>
    <col min="3" max="3" width="19.44140625" bestFit="1" customWidth="1"/>
    <col min="4" max="4" width="22" bestFit="1" customWidth="1"/>
    <col min="5" max="5" width="23.88671875" bestFit="1" customWidth="1"/>
    <col min="6" max="6" width="19.88671875" bestFit="1" customWidth="1"/>
    <col min="7" max="7" width="10.6640625" bestFit="1" customWidth="1"/>
    <col min="8" max="8" width="22" bestFit="1" customWidth="1"/>
    <col min="9" max="9" width="23.88671875" bestFit="1" customWidth="1"/>
    <col min="10" max="10" width="19.88671875" bestFit="1" customWidth="1"/>
    <col min="11" max="2980" width="22" bestFit="1" customWidth="1"/>
    <col min="2981" max="2981" width="26.77734375" bestFit="1" customWidth="1"/>
    <col min="2982" max="2982" width="24.77734375" bestFit="1" customWidth="1"/>
    <col min="2983" max="2983" width="7" bestFit="1" customWidth="1"/>
    <col min="2984" max="2984" width="8.6640625" bestFit="1" customWidth="1"/>
    <col min="2985" max="2985" width="9" bestFit="1" customWidth="1"/>
    <col min="2986" max="2986" width="11.21875" bestFit="1" customWidth="1"/>
    <col min="2987" max="2987" width="9" bestFit="1" customWidth="1"/>
    <col min="2988" max="2988" width="11.21875" bestFit="1" customWidth="1"/>
    <col min="2989" max="2989" width="9" bestFit="1" customWidth="1"/>
    <col min="2990" max="2990" width="11.21875" bestFit="1" customWidth="1"/>
    <col min="2991" max="2991" width="8" bestFit="1" customWidth="1"/>
    <col min="2992" max="2992" width="10.21875" bestFit="1" customWidth="1"/>
    <col min="2993" max="2993" width="9" bestFit="1" customWidth="1"/>
    <col min="2994" max="2994" width="11.21875" bestFit="1" customWidth="1"/>
    <col min="2995" max="2995" width="9" bestFit="1" customWidth="1"/>
    <col min="2996" max="2996" width="11.21875" bestFit="1" customWidth="1"/>
    <col min="2997" max="2997" width="9" bestFit="1" customWidth="1"/>
    <col min="2998" max="2998" width="11.21875" bestFit="1" customWidth="1"/>
    <col min="2999" max="2999" width="8" bestFit="1" customWidth="1"/>
    <col min="3000" max="3000" width="10.21875" bestFit="1" customWidth="1"/>
    <col min="3001" max="3001" width="9" bestFit="1" customWidth="1"/>
    <col min="3002" max="3002" width="11.21875" bestFit="1" customWidth="1"/>
    <col min="3003" max="3003" width="8" bestFit="1" customWidth="1"/>
    <col min="3004" max="3004" width="10.21875" bestFit="1" customWidth="1"/>
    <col min="3005" max="3005" width="9" bestFit="1" customWidth="1"/>
    <col min="3006" max="3006" width="11.21875" bestFit="1" customWidth="1"/>
    <col min="3007" max="3007" width="6" bestFit="1" customWidth="1"/>
    <col min="3008" max="3008" width="8.6640625" bestFit="1" customWidth="1"/>
    <col min="3009" max="3009" width="6" bestFit="1" customWidth="1"/>
    <col min="3010" max="3010" width="8.6640625" bestFit="1" customWidth="1"/>
    <col min="3011" max="3011" width="8" bestFit="1" customWidth="1"/>
    <col min="3012" max="3012" width="10.21875" bestFit="1" customWidth="1"/>
    <col min="3013" max="3013" width="9" bestFit="1" customWidth="1"/>
    <col min="3014" max="3014" width="11.21875" bestFit="1" customWidth="1"/>
    <col min="3015" max="3015" width="9" bestFit="1" customWidth="1"/>
    <col min="3016" max="3016" width="11.21875" bestFit="1" customWidth="1"/>
    <col min="3017" max="3017" width="8" bestFit="1" customWidth="1"/>
    <col min="3018" max="3018" width="10.21875" bestFit="1" customWidth="1"/>
    <col min="3019" max="3019" width="9" bestFit="1" customWidth="1"/>
    <col min="3020" max="3020" width="11.21875" bestFit="1" customWidth="1"/>
    <col min="3021" max="3021" width="9" bestFit="1" customWidth="1"/>
    <col min="3022" max="3022" width="11.21875" bestFit="1" customWidth="1"/>
    <col min="3023" max="3023" width="9" bestFit="1" customWidth="1"/>
    <col min="3024" max="3024" width="11.21875" bestFit="1" customWidth="1"/>
    <col min="3025" max="3025" width="6" bestFit="1" customWidth="1"/>
    <col min="3026" max="3026" width="8.6640625" bestFit="1" customWidth="1"/>
    <col min="3027" max="3027" width="8" bestFit="1" customWidth="1"/>
    <col min="3028" max="3028" width="10.21875" bestFit="1" customWidth="1"/>
    <col min="3029" max="3029" width="9" bestFit="1" customWidth="1"/>
    <col min="3030" max="3030" width="11.21875" bestFit="1" customWidth="1"/>
    <col min="3031" max="3031" width="9" bestFit="1" customWidth="1"/>
    <col min="3032" max="3032" width="11.21875" bestFit="1" customWidth="1"/>
    <col min="3033" max="3033" width="9" bestFit="1" customWidth="1"/>
    <col min="3034" max="3034" width="11.21875" bestFit="1" customWidth="1"/>
    <col min="3035" max="3035" width="7" bestFit="1" customWidth="1"/>
    <col min="3036" max="3036" width="8.6640625" bestFit="1" customWidth="1"/>
    <col min="3037" max="3037" width="9" bestFit="1" customWidth="1"/>
    <col min="3038" max="3038" width="11.21875" bestFit="1" customWidth="1"/>
    <col min="3039" max="3039" width="9" bestFit="1" customWidth="1"/>
    <col min="3040" max="3040" width="11.21875" bestFit="1" customWidth="1"/>
    <col min="3041" max="3041" width="6" bestFit="1" customWidth="1"/>
    <col min="3042" max="3042" width="8.6640625" bestFit="1" customWidth="1"/>
    <col min="3043" max="3043" width="9" bestFit="1" customWidth="1"/>
    <col min="3044" max="3044" width="11.21875" bestFit="1" customWidth="1"/>
    <col min="3045" max="3045" width="6" bestFit="1" customWidth="1"/>
    <col min="3046" max="3046" width="8.6640625" bestFit="1" customWidth="1"/>
    <col min="3047" max="3047" width="9" bestFit="1" customWidth="1"/>
    <col min="3048" max="3048" width="11.21875" bestFit="1" customWidth="1"/>
    <col min="3049" max="3049" width="6" bestFit="1" customWidth="1"/>
    <col min="3050" max="3050" width="8.6640625" bestFit="1" customWidth="1"/>
    <col min="3051" max="3051" width="7" bestFit="1" customWidth="1"/>
    <col min="3052" max="3052" width="8.6640625" bestFit="1" customWidth="1"/>
    <col min="3053" max="3053" width="9" bestFit="1" customWidth="1"/>
    <col min="3054" max="3054" width="11.21875" bestFit="1" customWidth="1"/>
    <col min="3055" max="3055" width="9" bestFit="1" customWidth="1"/>
    <col min="3056" max="3056" width="11.21875" bestFit="1" customWidth="1"/>
    <col min="3057" max="3057" width="9" bestFit="1" customWidth="1"/>
    <col min="3058" max="3058" width="11.21875" bestFit="1" customWidth="1"/>
    <col min="3059" max="3059" width="9" bestFit="1" customWidth="1"/>
    <col min="3060" max="3060" width="11.21875" bestFit="1" customWidth="1"/>
    <col min="3061" max="3061" width="9" bestFit="1" customWidth="1"/>
    <col min="3062" max="3062" width="11.21875" bestFit="1" customWidth="1"/>
    <col min="3063" max="3063" width="9" bestFit="1" customWidth="1"/>
    <col min="3064" max="3064" width="11.21875" bestFit="1" customWidth="1"/>
    <col min="3065" max="3065" width="9" bestFit="1" customWidth="1"/>
    <col min="3066" max="3066" width="11.21875" bestFit="1" customWidth="1"/>
    <col min="3067" max="3067" width="7" bestFit="1" customWidth="1"/>
    <col min="3068" max="3068" width="8.6640625" bestFit="1" customWidth="1"/>
    <col min="3069" max="3069" width="9" bestFit="1" customWidth="1"/>
    <col min="3070" max="3070" width="11.21875" bestFit="1" customWidth="1"/>
    <col min="3071" max="3071" width="9" bestFit="1" customWidth="1"/>
    <col min="3072" max="3072" width="11.21875" bestFit="1" customWidth="1"/>
    <col min="3073" max="3073" width="6" bestFit="1" customWidth="1"/>
    <col min="3074" max="3074" width="8.6640625" bestFit="1" customWidth="1"/>
    <col min="3075" max="3075" width="9" bestFit="1" customWidth="1"/>
    <col min="3076" max="3076" width="11.21875" bestFit="1" customWidth="1"/>
    <col min="3077" max="3077" width="9" bestFit="1" customWidth="1"/>
    <col min="3078" max="3078" width="11.21875" bestFit="1" customWidth="1"/>
    <col min="3079" max="3079" width="6" bestFit="1" customWidth="1"/>
    <col min="3080" max="3080" width="8.6640625" bestFit="1" customWidth="1"/>
    <col min="3081" max="3081" width="9" bestFit="1" customWidth="1"/>
    <col min="3082" max="3082" width="11.21875" bestFit="1" customWidth="1"/>
    <col min="3083" max="3083" width="9" bestFit="1" customWidth="1"/>
    <col min="3084" max="3084" width="11.21875" bestFit="1" customWidth="1"/>
    <col min="3085" max="3085" width="9" bestFit="1" customWidth="1"/>
    <col min="3086" max="3086" width="11.21875" bestFit="1" customWidth="1"/>
    <col min="3087" max="3087" width="9" bestFit="1" customWidth="1"/>
    <col min="3088" max="3088" width="11.21875" bestFit="1" customWidth="1"/>
    <col min="3089" max="3089" width="9" bestFit="1" customWidth="1"/>
    <col min="3090" max="3090" width="11.21875" bestFit="1" customWidth="1"/>
    <col min="3091" max="3091" width="9" bestFit="1" customWidth="1"/>
    <col min="3092" max="3092" width="11.21875" bestFit="1" customWidth="1"/>
    <col min="3093" max="3093" width="7" bestFit="1" customWidth="1"/>
    <col min="3094" max="3094" width="8.6640625" bestFit="1" customWidth="1"/>
    <col min="3095" max="3095" width="9" bestFit="1" customWidth="1"/>
    <col min="3096" max="3096" width="11.21875" bestFit="1" customWidth="1"/>
    <col min="3097" max="3097" width="8" bestFit="1" customWidth="1"/>
    <col min="3098" max="3098" width="10.21875" bestFit="1" customWidth="1"/>
    <col min="3099" max="3099" width="9" bestFit="1" customWidth="1"/>
    <col min="3100" max="3100" width="11.21875" bestFit="1" customWidth="1"/>
    <col min="3101" max="3101" width="9" bestFit="1" customWidth="1"/>
    <col min="3102" max="3102" width="11.21875" bestFit="1" customWidth="1"/>
    <col min="3103" max="3103" width="9" bestFit="1" customWidth="1"/>
    <col min="3104" max="3104" width="11.21875" bestFit="1" customWidth="1"/>
    <col min="3105" max="3105" width="8" bestFit="1" customWidth="1"/>
    <col min="3106" max="3106" width="10.21875" bestFit="1" customWidth="1"/>
    <col min="3107" max="3107" width="9" bestFit="1" customWidth="1"/>
    <col min="3108" max="3108" width="11.21875" bestFit="1" customWidth="1"/>
    <col min="3109" max="3109" width="8" bestFit="1" customWidth="1"/>
    <col min="3110" max="3110" width="10.21875" bestFit="1" customWidth="1"/>
    <col min="3111" max="3111" width="9" bestFit="1" customWidth="1"/>
    <col min="3112" max="3112" width="11.21875" bestFit="1" customWidth="1"/>
    <col min="3113" max="3113" width="9" bestFit="1" customWidth="1"/>
    <col min="3114" max="3114" width="11.21875" bestFit="1" customWidth="1"/>
    <col min="3115" max="3115" width="7" bestFit="1" customWidth="1"/>
    <col min="3116" max="3116" width="8.6640625" bestFit="1" customWidth="1"/>
    <col min="3117" max="3117" width="9" bestFit="1" customWidth="1"/>
    <col min="3118" max="3118" width="11.21875" bestFit="1" customWidth="1"/>
    <col min="3119" max="3119" width="6" bestFit="1" customWidth="1"/>
    <col min="3120" max="3120" width="8.6640625" bestFit="1" customWidth="1"/>
    <col min="3121" max="3121" width="9" bestFit="1" customWidth="1"/>
    <col min="3122" max="3122" width="11.21875" bestFit="1" customWidth="1"/>
    <col min="3123" max="3123" width="9" bestFit="1" customWidth="1"/>
    <col min="3124" max="3124" width="11.21875" bestFit="1" customWidth="1"/>
    <col min="3125" max="3125" width="9" bestFit="1" customWidth="1"/>
    <col min="3126" max="3126" width="11.21875" bestFit="1" customWidth="1"/>
    <col min="3127" max="3127" width="9" bestFit="1" customWidth="1"/>
    <col min="3128" max="3128" width="11.21875" bestFit="1" customWidth="1"/>
    <col min="3129" max="3129" width="9" bestFit="1" customWidth="1"/>
    <col min="3130" max="3130" width="11.21875" bestFit="1" customWidth="1"/>
    <col min="3131" max="3131" width="9" bestFit="1" customWidth="1"/>
    <col min="3132" max="3132" width="11.21875" bestFit="1" customWidth="1"/>
    <col min="3133" max="3133" width="9" bestFit="1" customWidth="1"/>
    <col min="3134" max="3134" width="11.21875" bestFit="1" customWidth="1"/>
    <col min="3135" max="3135" width="6" bestFit="1" customWidth="1"/>
    <col min="3136" max="3136" width="8.6640625" bestFit="1" customWidth="1"/>
    <col min="3137" max="3137" width="7" bestFit="1" customWidth="1"/>
    <col min="3138" max="3138" width="8.6640625" bestFit="1" customWidth="1"/>
    <col min="3139" max="3139" width="9" bestFit="1" customWidth="1"/>
    <col min="3140" max="3140" width="11.21875" bestFit="1" customWidth="1"/>
    <col min="3141" max="3141" width="9" bestFit="1" customWidth="1"/>
    <col min="3142" max="3142" width="11.21875" bestFit="1" customWidth="1"/>
    <col min="3143" max="3143" width="9" bestFit="1" customWidth="1"/>
    <col min="3144" max="3144" width="11.21875" bestFit="1" customWidth="1"/>
    <col min="3145" max="3145" width="9" bestFit="1" customWidth="1"/>
    <col min="3146" max="3146" width="11.21875" bestFit="1" customWidth="1"/>
    <col min="3147" max="3147" width="9" bestFit="1" customWidth="1"/>
    <col min="3148" max="3148" width="11.21875" bestFit="1" customWidth="1"/>
    <col min="3149" max="3149" width="9" bestFit="1" customWidth="1"/>
    <col min="3150" max="3150" width="11.21875" bestFit="1" customWidth="1"/>
    <col min="3151" max="3151" width="9" bestFit="1" customWidth="1"/>
    <col min="3152" max="3152" width="11.21875" bestFit="1" customWidth="1"/>
    <col min="3153" max="3153" width="9" bestFit="1" customWidth="1"/>
    <col min="3154" max="3154" width="11.21875" bestFit="1" customWidth="1"/>
    <col min="3155" max="3155" width="9" bestFit="1" customWidth="1"/>
    <col min="3156" max="3156" width="11.21875" bestFit="1" customWidth="1"/>
    <col min="3157" max="3157" width="9" bestFit="1" customWidth="1"/>
    <col min="3158" max="3158" width="11.21875" bestFit="1" customWidth="1"/>
    <col min="3159" max="3159" width="9" bestFit="1" customWidth="1"/>
    <col min="3160" max="3160" width="11.21875" bestFit="1" customWidth="1"/>
    <col min="3161" max="3161" width="6" bestFit="1" customWidth="1"/>
    <col min="3162" max="3162" width="8.6640625" bestFit="1" customWidth="1"/>
    <col min="3163" max="3163" width="9" bestFit="1" customWidth="1"/>
    <col min="3164" max="3164" width="11.21875" bestFit="1" customWidth="1"/>
    <col min="3165" max="3165" width="9" bestFit="1" customWidth="1"/>
    <col min="3166" max="3166" width="11.21875" bestFit="1" customWidth="1"/>
    <col min="3167" max="3167" width="9" bestFit="1" customWidth="1"/>
    <col min="3168" max="3168" width="11.21875" bestFit="1" customWidth="1"/>
    <col min="3169" max="3169" width="9" bestFit="1" customWidth="1"/>
    <col min="3170" max="3170" width="11.21875" bestFit="1" customWidth="1"/>
    <col min="3171" max="3171" width="9" bestFit="1" customWidth="1"/>
    <col min="3172" max="3172" width="11.21875" bestFit="1" customWidth="1"/>
    <col min="3173" max="3173" width="9" bestFit="1" customWidth="1"/>
    <col min="3174" max="3174" width="11.21875" bestFit="1" customWidth="1"/>
    <col min="3175" max="3175" width="9" bestFit="1" customWidth="1"/>
    <col min="3176" max="3176" width="11.21875" bestFit="1" customWidth="1"/>
    <col min="3177" max="3177" width="9" bestFit="1" customWidth="1"/>
    <col min="3178" max="3178" width="11.21875" bestFit="1" customWidth="1"/>
    <col min="3179" max="3179" width="10" bestFit="1" customWidth="1"/>
    <col min="3180" max="3180" width="12.21875" bestFit="1" customWidth="1"/>
    <col min="3181" max="3181" width="7" bestFit="1" customWidth="1"/>
    <col min="3182" max="3182" width="9.6640625" bestFit="1" customWidth="1"/>
    <col min="3183" max="3183" width="10.77734375" bestFit="1" customWidth="1"/>
    <col min="3184" max="3184" width="9" bestFit="1" customWidth="1"/>
    <col min="3185" max="3186" width="11.21875" bestFit="1" customWidth="1"/>
    <col min="3187" max="3187" width="9" bestFit="1" customWidth="1"/>
    <col min="3188" max="3189" width="11.21875" bestFit="1" customWidth="1"/>
    <col min="3190" max="3190" width="9" bestFit="1" customWidth="1"/>
    <col min="3191" max="3192" width="11.21875" bestFit="1" customWidth="1"/>
    <col min="3193" max="3193" width="9" bestFit="1" customWidth="1"/>
    <col min="3194" max="3195" width="11.21875" bestFit="1" customWidth="1"/>
    <col min="3196" max="3196" width="8" bestFit="1" customWidth="1"/>
    <col min="3197" max="3198" width="10.21875" bestFit="1" customWidth="1"/>
    <col min="3199" max="3199" width="9" bestFit="1" customWidth="1"/>
    <col min="3200" max="3201" width="11.21875" bestFit="1" customWidth="1"/>
    <col min="3202" max="3202" width="9" bestFit="1" customWidth="1"/>
    <col min="3203" max="3203" width="11.21875" bestFit="1" customWidth="1"/>
    <col min="3204" max="3204" width="8.6640625" bestFit="1" customWidth="1"/>
    <col min="3205" max="3205" width="9" bestFit="1" customWidth="1"/>
    <col min="3206" max="3207" width="11.21875" bestFit="1" customWidth="1"/>
    <col min="3208" max="3208" width="9" bestFit="1" customWidth="1"/>
    <col min="3209" max="3210" width="11.21875" bestFit="1" customWidth="1"/>
    <col min="3211" max="3211" width="9" bestFit="1" customWidth="1"/>
    <col min="3212" max="3213" width="11.21875" bestFit="1" customWidth="1"/>
    <col min="3214" max="3214" width="6" bestFit="1" customWidth="1"/>
    <col min="3215" max="3216" width="8.6640625" bestFit="1" customWidth="1"/>
    <col min="3217" max="3217" width="9" bestFit="1" customWidth="1"/>
    <col min="3218" max="3219" width="11.21875" bestFit="1" customWidth="1"/>
    <col min="3220" max="3220" width="9" bestFit="1" customWidth="1"/>
    <col min="3221" max="3222" width="11.21875" bestFit="1" customWidth="1"/>
    <col min="3223" max="3223" width="8" bestFit="1" customWidth="1"/>
    <col min="3224" max="3225" width="10.21875" bestFit="1" customWidth="1"/>
    <col min="3226" max="3226" width="9" bestFit="1" customWidth="1"/>
    <col min="3227" max="3228" width="11.21875" bestFit="1" customWidth="1"/>
    <col min="3229" max="3229" width="9" bestFit="1" customWidth="1"/>
    <col min="3230" max="3231" width="11.21875" bestFit="1" customWidth="1"/>
    <col min="3232" max="3232" width="9" bestFit="1" customWidth="1"/>
    <col min="3233" max="3233" width="10.21875" bestFit="1" customWidth="1"/>
    <col min="3234" max="3234" width="11.21875" bestFit="1" customWidth="1"/>
    <col min="3235" max="3235" width="9" bestFit="1" customWidth="1"/>
    <col min="3236" max="3237" width="11.21875" bestFit="1" customWidth="1"/>
    <col min="3238" max="3238" width="8" bestFit="1" customWidth="1"/>
    <col min="3239" max="3239" width="8.6640625" bestFit="1" customWidth="1"/>
    <col min="3240" max="3240" width="10.21875" bestFit="1" customWidth="1"/>
    <col min="3241" max="3241" width="9" bestFit="1" customWidth="1"/>
    <col min="3242" max="3243" width="11.21875" bestFit="1" customWidth="1"/>
    <col min="3244" max="3244" width="9" bestFit="1" customWidth="1"/>
    <col min="3245" max="3246" width="11.21875" bestFit="1" customWidth="1"/>
    <col min="3247" max="3247" width="9" bestFit="1" customWidth="1"/>
    <col min="3248" max="3249" width="11.21875" bestFit="1" customWidth="1"/>
    <col min="3250" max="3250" width="9" bestFit="1" customWidth="1"/>
    <col min="3251" max="3251" width="10.21875" bestFit="1" customWidth="1"/>
    <col min="3252" max="3252" width="11.21875" bestFit="1" customWidth="1"/>
    <col min="3253" max="3253" width="9" bestFit="1" customWidth="1"/>
    <col min="3254" max="3254" width="10.21875" bestFit="1" customWidth="1"/>
    <col min="3255" max="3255" width="11.21875" bestFit="1" customWidth="1"/>
    <col min="3256" max="3256" width="9" bestFit="1" customWidth="1"/>
    <col min="3257" max="3258" width="11.21875" bestFit="1" customWidth="1"/>
    <col min="3259" max="3259" width="9" bestFit="1" customWidth="1"/>
    <col min="3260" max="3261" width="11.21875" bestFit="1" customWidth="1"/>
    <col min="3262" max="3262" width="9" bestFit="1" customWidth="1"/>
    <col min="3263" max="3264" width="11.21875" bestFit="1" customWidth="1"/>
    <col min="3265" max="3265" width="9" bestFit="1" customWidth="1"/>
    <col min="3266" max="3267" width="11.21875" bestFit="1" customWidth="1"/>
    <col min="3268" max="3268" width="9" bestFit="1" customWidth="1"/>
    <col min="3269" max="3270" width="11.21875" bestFit="1" customWidth="1"/>
    <col min="3271" max="3271" width="9" bestFit="1" customWidth="1"/>
    <col min="3272" max="3273" width="11.21875" bestFit="1" customWidth="1"/>
    <col min="3274" max="3274" width="6" bestFit="1" customWidth="1"/>
    <col min="3275" max="3275" width="6.6640625" bestFit="1" customWidth="1"/>
    <col min="3276" max="3276" width="8.6640625" bestFit="1" customWidth="1"/>
    <col min="3277" max="3277" width="9" bestFit="1" customWidth="1"/>
    <col min="3278" max="3279" width="11.21875" bestFit="1" customWidth="1"/>
    <col min="3280" max="3280" width="9" bestFit="1" customWidth="1"/>
    <col min="3281" max="3282" width="11.21875" bestFit="1" customWidth="1"/>
    <col min="3283" max="3283" width="9" bestFit="1" customWidth="1"/>
    <col min="3284" max="3285" width="11.21875" bestFit="1" customWidth="1"/>
    <col min="3286" max="3286" width="8" bestFit="1" customWidth="1"/>
    <col min="3287" max="3288" width="10.21875" bestFit="1" customWidth="1"/>
    <col min="3289" max="3289" width="9" bestFit="1" customWidth="1"/>
    <col min="3290" max="3291" width="11.21875" bestFit="1" customWidth="1"/>
    <col min="3292" max="3292" width="9" bestFit="1" customWidth="1"/>
    <col min="3293" max="3294" width="11.21875" bestFit="1" customWidth="1"/>
    <col min="3295" max="3295" width="9" bestFit="1" customWidth="1"/>
    <col min="3296" max="3297" width="11.21875" bestFit="1" customWidth="1"/>
    <col min="3298" max="3298" width="6" bestFit="1" customWidth="1"/>
    <col min="3299" max="3300" width="8.6640625" bestFit="1" customWidth="1"/>
    <col min="3301" max="3301" width="9" bestFit="1" customWidth="1"/>
    <col min="3302" max="3303" width="11.21875" bestFit="1" customWidth="1"/>
    <col min="3304" max="3304" width="6" bestFit="1" customWidth="1"/>
    <col min="3305" max="3306" width="8.6640625" bestFit="1" customWidth="1"/>
    <col min="3307" max="3307" width="9" bestFit="1" customWidth="1"/>
    <col min="3308" max="3308" width="11.21875" bestFit="1" customWidth="1"/>
    <col min="3309" max="3309" width="8" bestFit="1" customWidth="1"/>
    <col min="3310" max="3311" width="10.21875" bestFit="1" customWidth="1"/>
    <col min="3312" max="3312" width="8" bestFit="1" customWidth="1"/>
    <col min="3313" max="3314" width="10.21875" bestFit="1" customWidth="1"/>
    <col min="3315" max="3315" width="9" bestFit="1" customWidth="1"/>
    <col min="3316" max="3317" width="11.21875" bestFit="1" customWidth="1"/>
    <col min="3318" max="3318" width="9" bestFit="1" customWidth="1"/>
    <col min="3319" max="3319" width="11.21875" bestFit="1" customWidth="1"/>
    <col min="3320" max="3320" width="8.6640625" bestFit="1" customWidth="1"/>
    <col min="3321" max="3321" width="9" bestFit="1" customWidth="1"/>
    <col min="3322" max="3323" width="11.21875" bestFit="1" customWidth="1"/>
    <col min="3324" max="3324" width="9" bestFit="1" customWidth="1"/>
    <col min="3325" max="3326" width="11.21875" bestFit="1" customWidth="1"/>
    <col min="3327" max="3327" width="9" bestFit="1" customWidth="1"/>
    <col min="3328" max="3328" width="11.21875" bestFit="1" customWidth="1"/>
    <col min="3329" max="3329" width="8" bestFit="1" customWidth="1"/>
    <col min="3330" max="3330" width="10.21875" bestFit="1" customWidth="1"/>
    <col min="3331" max="3331" width="11.21875" bestFit="1" customWidth="1"/>
    <col min="3332" max="3332" width="9" bestFit="1" customWidth="1"/>
    <col min="3333" max="3333" width="8.6640625" bestFit="1" customWidth="1"/>
    <col min="3334" max="3334" width="11.21875" bestFit="1" customWidth="1"/>
    <col min="3335" max="3335" width="9" bestFit="1" customWidth="1"/>
    <col min="3336" max="3337" width="11.21875" bestFit="1" customWidth="1"/>
    <col min="3338" max="3338" width="9" bestFit="1" customWidth="1"/>
    <col min="3339" max="3339" width="10.21875" bestFit="1" customWidth="1"/>
    <col min="3340" max="3340" width="11.21875" bestFit="1" customWidth="1"/>
    <col min="3341" max="3341" width="6" bestFit="1" customWidth="1"/>
    <col min="3342" max="3343" width="8.6640625" bestFit="1" customWidth="1"/>
    <col min="3344" max="3344" width="9" bestFit="1" customWidth="1"/>
    <col min="3345" max="3346" width="11.21875" bestFit="1" customWidth="1"/>
    <col min="3347" max="3347" width="9" bestFit="1" customWidth="1"/>
    <col min="3348" max="3349" width="11.21875" bestFit="1" customWidth="1"/>
    <col min="3350" max="3350" width="9" bestFit="1" customWidth="1"/>
    <col min="3351" max="3352" width="11.21875" bestFit="1" customWidth="1"/>
    <col min="3353" max="3353" width="6" bestFit="1" customWidth="1"/>
    <col min="3354" max="3354" width="8.6640625" bestFit="1" customWidth="1"/>
    <col min="3355" max="3355" width="9" bestFit="1" customWidth="1"/>
    <col min="3356" max="3356" width="11.21875" bestFit="1" customWidth="1"/>
    <col min="3357" max="3357" width="8.6640625" bestFit="1" customWidth="1"/>
    <col min="3358" max="3358" width="9" bestFit="1" customWidth="1"/>
    <col min="3359" max="3360" width="11.21875" bestFit="1" customWidth="1"/>
    <col min="3361" max="3361" width="9" bestFit="1" customWidth="1"/>
    <col min="3362" max="3363" width="11.21875" bestFit="1" customWidth="1"/>
    <col min="3364" max="3364" width="9" bestFit="1" customWidth="1"/>
    <col min="3365" max="3366" width="11.21875" bestFit="1" customWidth="1"/>
    <col min="3367" max="3367" width="9" bestFit="1" customWidth="1"/>
    <col min="3368" max="3368" width="10.21875" bestFit="1" customWidth="1"/>
    <col min="3369" max="3369" width="11.21875" bestFit="1" customWidth="1"/>
    <col min="3370" max="3370" width="9" bestFit="1" customWidth="1"/>
    <col min="3371" max="3372" width="11.21875" bestFit="1" customWidth="1"/>
    <col min="3373" max="3373" width="9" bestFit="1" customWidth="1"/>
    <col min="3374" max="3374" width="11.21875" bestFit="1" customWidth="1"/>
    <col min="3375" max="3375" width="9" bestFit="1" customWidth="1"/>
    <col min="3376" max="3377" width="11.21875" bestFit="1" customWidth="1"/>
    <col min="3378" max="3378" width="9" bestFit="1" customWidth="1"/>
    <col min="3379" max="3380" width="11.21875" bestFit="1" customWidth="1"/>
    <col min="3381" max="3381" width="9" bestFit="1" customWidth="1"/>
    <col min="3382" max="3383" width="11.21875" bestFit="1" customWidth="1"/>
    <col min="3384" max="3384" width="8" bestFit="1" customWidth="1"/>
    <col min="3385" max="3385" width="8.6640625" bestFit="1" customWidth="1"/>
    <col min="3386" max="3386" width="10.21875" bestFit="1" customWidth="1"/>
    <col min="3387" max="3387" width="9" bestFit="1" customWidth="1"/>
    <col min="3388" max="3389" width="11.21875" bestFit="1" customWidth="1"/>
    <col min="3390" max="3390" width="9" bestFit="1" customWidth="1"/>
    <col min="3391" max="3392" width="11.21875" bestFit="1" customWidth="1"/>
    <col min="3393" max="3393" width="9" bestFit="1" customWidth="1"/>
    <col min="3394" max="3394" width="11.21875" bestFit="1" customWidth="1"/>
    <col min="3395" max="3395" width="10.21875" bestFit="1" customWidth="1"/>
    <col min="3396" max="3396" width="8" bestFit="1" customWidth="1"/>
    <col min="3397" max="3398" width="10.21875" bestFit="1" customWidth="1"/>
    <col min="3399" max="3399" width="9" bestFit="1" customWidth="1"/>
    <col min="3400" max="3401" width="11.21875" bestFit="1" customWidth="1"/>
    <col min="3402" max="3402" width="9" bestFit="1" customWidth="1"/>
    <col min="3403" max="3404" width="11.21875" bestFit="1" customWidth="1"/>
    <col min="3405" max="3405" width="6" bestFit="1" customWidth="1"/>
    <col min="3406" max="3407" width="8.6640625" bestFit="1" customWidth="1"/>
    <col min="3408" max="3408" width="9" bestFit="1" customWidth="1"/>
    <col min="3409" max="3410" width="11.21875" bestFit="1" customWidth="1"/>
    <col min="3411" max="3411" width="9" bestFit="1" customWidth="1"/>
    <col min="3412" max="3413" width="11.21875" bestFit="1" customWidth="1"/>
    <col min="3414" max="3414" width="9" bestFit="1" customWidth="1"/>
    <col min="3415" max="3415" width="11.21875" bestFit="1" customWidth="1"/>
    <col min="3416" max="3416" width="8.6640625" bestFit="1" customWidth="1"/>
    <col min="3417" max="3417" width="9" bestFit="1" customWidth="1"/>
    <col min="3418" max="3419" width="11.21875" bestFit="1" customWidth="1"/>
    <col min="3420" max="3420" width="9" bestFit="1" customWidth="1"/>
    <col min="3421" max="3421" width="10.21875" bestFit="1" customWidth="1"/>
    <col min="3422" max="3422" width="11.21875" bestFit="1" customWidth="1"/>
    <col min="3423" max="3423" width="9" bestFit="1" customWidth="1"/>
    <col min="3424" max="3424" width="11.21875" bestFit="1" customWidth="1"/>
    <col min="3425" max="3425" width="10.21875" bestFit="1" customWidth="1"/>
    <col min="3426" max="3426" width="8" bestFit="1" customWidth="1"/>
    <col min="3427" max="3428" width="10.21875" bestFit="1" customWidth="1"/>
    <col min="3429" max="3429" width="9" bestFit="1" customWidth="1"/>
    <col min="3430" max="3431" width="11.21875" bestFit="1" customWidth="1"/>
    <col min="3432" max="3432" width="9" bestFit="1" customWidth="1"/>
    <col min="3433" max="3434" width="11.21875" bestFit="1" customWidth="1"/>
    <col min="3435" max="3435" width="9" bestFit="1" customWidth="1"/>
    <col min="3436" max="3437" width="11.21875" bestFit="1" customWidth="1"/>
    <col min="3438" max="3438" width="9" bestFit="1" customWidth="1"/>
    <col min="3439" max="3440" width="11.21875" bestFit="1" customWidth="1"/>
    <col min="3441" max="3441" width="9" bestFit="1" customWidth="1"/>
    <col min="3442" max="3443" width="11.21875" bestFit="1" customWidth="1"/>
    <col min="3444" max="3444" width="9" bestFit="1" customWidth="1"/>
    <col min="3445" max="3446" width="11.21875" bestFit="1" customWidth="1"/>
    <col min="3447" max="3447" width="8" bestFit="1" customWidth="1"/>
    <col min="3448" max="3448" width="10.21875" bestFit="1" customWidth="1"/>
    <col min="3449" max="3449" width="8.6640625" bestFit="1" customWidth="1"/>
    <col min="3450" max="3450" width="9" bestFit="1" customWidth="1"/>
    <col min="3451" max="3452" width="11.21875" bestFit="1" customWidth="1"/>
    <col min="3453" max="3453" width="8" bestFit="1" customWidth="1"/>
    <col min="3454" max="3455" width="10.21875" bestFit="1" customWidth="1"/>
    <col min="3456" max="3456" width="8" bestFit="1" customWidth="1"/>
    <col min="3457" max="3458" width="10.21875" bestFit="1" customWidth="1"/>
    <col min="3459" max="3459" width="6" bestFit="1" customWidth="1"/>
    <col min="3460" max="3461" width="8.6640625" bestFit="1" customWidth="1"/>
    <col min="3462" max="3462" width="9" bestFit="1" customWidth="1"/>
    <col min="3463" max="3464" width="11.21875" bestFit="1" customWidth="1"/>
    <col min="3465" max="3465" width="9" bestFit="1" customWidth="1"/>
    <col min="3466" max="3467" width="11.21875" bestFit="1" customWidth="1"/>
    <col min="3468" max="3468" width="9" bestFit="1" customWidth="1"/>
    <col min="3469" max="3470" width="11.21875" bestFit="1" customWidth="1"/>
    <col min="3471" max="3471" width="9" bestFit="1" customWidth="1"/>
    <col min="3472" max="3473" width="11.21875" bestFit="1" customWidth="1"/>
    <col min="3474" max="3474" width="8" bestFit="1" customWidth="1"/>
    <col min="3475" max="3475" width="8.6640625" bestFit="1" customWidth="1"/>
    <col min="3476" max="3476" width="10.21875" bestFit="1" customWidth="1"/>
    <col min="3477" max="3477" width="9" bestFit="1" customWidth="1"/>
    <col min="3478" max="3479" width="11.21875" bestFit="1" customWidth="1"/>
    <col min="3480" max="3480" width="9" bestFit="1" customWidth="1"/>
    <col min="3481" max="3482" width="11.21875" bestFit="1" customWidth="1"/>
    <col min="3483" max="3483" width="9" bestFit="1" customWidth="1"/>
    <col min="3484" max="3485" width="11.21875" bestFit="1" customWidth="1"/>
    <col min="3486" max="3486" width="8" bestFit="1" customWidth="1"/>
    <col min="3487" max="3488" width="10.21875" bestFit="1" customWidth="1"/>
    <col min="3489" max="3489" width="9" bestFit="1" customWidth="1"/>
    <col min="3490" max="3491" width="11.21875" bestFit="1" customWidth="1"/>
    <col min="3492" max="3492" width="9" bestFit="1" customWidth="1"/>
    <col min="3493" max="3494" width="11.21875" bestFit="1" customWidth="1"/>
    <col min="3495" max="3495" width="8" bestFit="1" customWidth="1"/>
    <col min="3496" max="3497" width="10.21875" bestFit="1" customWidth="1"/>
    <col min="3498" max="3498" width="9" bestFit="1" customWidth="1"/>
    <col min="3499" max="3499" width="11.21875" bestFit="1" customWidth="1"/>
    <col min="3500" max="3500" width="8.6640625" bestFit="1" customWidth="1"/>
    <col min="3501" max="3501" width="9" bestFit="1" customWidth="1"/>
    <col min="3502" max="3503" width="11.21875" bestFit="1" customWidth="1"/>
    <col min="3504" max="3504" width="9" bestFit="1" customWidth="1"/>
    <col min="3505" max="3506" width="11.21875" bestFit="1" customWidth="1"/>
    <col min="3507" max="3507" width="9" bestFit="1" customWidth="1"/>
    <col min="3508" max="3509" width="11.21875" bestFit="1" customWidth="1"/>
    <col min="3510" max="3510" width="9" bestFit="1" customWidth="1"/>
    <col min="3511" max="3512" width="11.21875" bestFit="1" customWidth="1"/>
    <col min="3513" max="3513" width="9" bestFit="1" customWidth="1"/>
    <col min="3514" max="3515" width="11.21875" bestFit="1" customWidth="1"/>
    <col min="3516" max="3516" width="9" bestFit="1" customWidth="1"/>
    <col min="3517" max="3518" width="11.21875" bestFit="1" customWidth="1"/>
    <col min="3519" max="3519" width="8" bestFit="1" customWidth="1"/>
    <col min="3520" max="3521" width="10.21875" bestFit="1" customWidth="1"/>
    <col min="3522" max="3522" width="9" bestFit="1" customWidth="1"/>
    <col min="3523" max="3523" width="10.21875" bestFit="1" customWidth="1"/>
    <col min="3524" max="3524" width="11.21875" bestFit="1" customWidth="1"/>
    <col min="3525" max="3525" width="8" bestFit="1" customWidth="1"/>
    <col min="3526" max="3526" width="8.6640625" bestFit="1" customWidth="1"/>
    <col min="3527" max="3527" width="10.21875" bestFit="1" customWidth="1"/>
    <col min="3528" max="3528" width="9" bestFit="1" customWidth="1"/>
    <col min="3529" max="3530" width="11.21875" bestFit="1" customWidth="1"/>
    <col min="3531" max="3531" width="9" bestFit="1" customWidth="1"/>
    <col min="3532" max="3533" width="11.21875" bestFit="1" customWidth="1"/>
    <col min="3534" max="3534" width="9" bestFit="1" customWidth="1"/>
    <col min="3535" max="3536" width="11.21875" bestFit="1" customWidth="1"/>
    <col min="3537" max="3537" width="8" bestFit="1" customWidth="1"/>
    <col min="3538" max="3538" width="8.6640625" bestFit="1" customWidth="1"/>
    <col min="3539" max="3539" width="10.21875" bestFit="1" customWidth="1"/>
    <col min="3540" max="3540" width="9" bestFit="1" customWidth="1"/>
    <col min="3541" max="3542" width="11.21875" bestFit="1" customWidth="1"/>
    <col min="3543" max="3543" width="6" bestFit="1" customWidth="1"/>
    <col min="3544" max="3545" width="8.6640625" bestFit="1" customWidth="1"/>
    <col min="3546" max="3546" width="6" bestFit="1" customWidth="1"/>
    <col min="3547" max="3547" width="8.6640625" bestFit="1" customWidth="1"/>
    <col min="3548" max="3548" width="6" bestFit="1" customWidth="1"/>
    <col min="3549" max="3550" width="8.6640625" bestFit="1" customWidth="1"/>
    <col min="3551" max="3551" width="9" bestFit="1" customWidth="1"/>
    <col min="3552" max="3553" width="11.21875" bestFit="1" customWidth="1"/>
    <col min="3554" max="3554" width="9" bestFit="1" customWidth="1"/>
    <col min="3555" max="3556" width="11.21875" bestFit="1" customWidth="1"/>
    <col min="3557" max="3557" width="9" bestFit="1" customWidth="1"/>
    <col min="3558" max="3559" width="11.21875" bestFit="1" customWidth="1"/>
    <col min="3560" max="3560" width="9" bestFit="1" customWidth="1"/>
    <col min="3561" max="3562" width="11.21875" bestFit="1" customWidth="1"/>
    <col min="3563" max="3563" width="9" bestFit="1" customWidth="1"/>
    <col min="3564" max="3564" width="11.21875" bestFit="1" customWidth="1"/>
    <col min="3565" max="3565" width="10.21875" bestFit="1" customWidth="1"/>
    <col min="3566" max="3566" width="9" bestFit="1" customWidth="1"/>
    <col min="3567" max="3568" width="11.21875" bestFit="1" customWidth="1"/>
    <col min="3569" max="3569" width="9" bestFit="1" customWidth="1"/>
    <col min="3570" max="3571" width="11.21875" bestFit="1" customWidth="1"/>
    <col min="3572" max="3572" width="9" bestFit="1" customWidth="1"/>
    <col min="3573" max="3574" width="11.21875" bestFit="1" customWidth="1"/>
    <col min="3575" max="3575" width="9" bestFit="1" customWidth="1"/>
    <col min="3576" max="3577" width="11.21875" bestFit="1" customWidth="1"/>
    <col min="3578" max="3578" width="9" bestFit="1" customWidth="1"/>
    <col min="3579" max="3580" width="11.21875" bestFit="1" customWidth="1"/>
    <col min="3581" max="3581" width="9" bestFit="1" customWidth="1"/>
    <col min="3582" max="3583" width="11.21875" bestFit="1" customWidth="1"/>
    <col min="3584" max="3584" width="9" bestFit="1" customWidth="1"/>
    <col min="3585" max="3586" width="11.21875" bestFit="1" customWidth="1"/>
    <col min="3587" max="3587" width="9" bestFit="1" customWidth="1"/>
    <col min="3588" max="3588" width="11.21875" bestFit="1" customWidth="1"/>
    <col min="3589" max="3589" width="10.21875" bestFit="1" customWidth="1"/>
    <col min="3590" max="3590" width="9" bestFit="1" customWidth="1"/>
    <col min="3591" max="3592" width="11.21875" bestFit="1" customWidth="1"/>
    <col min="3593" max="3593" width="9" bestFit="1" customWidth="1"/>
    <col min="3594" max="3595" width="11.21875" bestFit="1" customWidth="1"/>
    <col min="3596" max="3596" width="9" bestFit="1" customWidth="1"/>
    <col min="3597" max="3597" width="11.21875" bestFit="1" customWidth="1"/>
    <col min="3598" max="3598" width="10.21875" bestFit="1" customWidth="1"/>
    <col min="3599" max="3599" width="9" bestFit="1" customWidth="1"/>
    <col min="3600" max="3601" width="11.21875" bestFit="1" customWidth="1"/>
    <col min="3602" max="3602" width="9" bestFit="1" customWidth="1"/>
    <col min="3603" max="3604" width="11.21875" bestFit="1" customWidth="1"/>
    <col min="3605" max="3605" width="9" bestFit="1" customWidth="1"/>
    <col min="3606" max="3606" width="11.21875" bestFit="1" customWidth="1"/>
    <col min="3607" max="3607" width="8.6640625" bestFit="1" customWidth="1"/>
    <col min="3608" max="3608" width="9" bestFit="1" customWidth="1"/>
    <col min="3609" max="3609" width="11.21875" bestFit="1" customWidth="1"/>
    <col min="3610" max="3610" width="10.21875" bestFit="1" customWidth="1"/>
    <col min="3611" max="3611" width="9" bestFit="1" customWidth="1"/>
    <col min="3612" max="3613" width="11.21875" bestFit="1" customWidth="1"/>
    <col min="3614" max="3614" width="9" bestFit="1" customWidth="1"/>
    <col min="3615" max="3616" width="11.21875" bestFit="1" customWidth="1"/>
    <col min="3617" max="3617" width="9" bestFit="1" customWidth="1"/>
    <col min="3618" max="3619" width="11.21875" bestFit="1" customWidth="1"/>
    <col min="3620" max="3620" width="9" bestFit="1" customWidth="1"/>
    <col min="3621" max="3622" width="11.21875" bestFit="1" customWidth="1"/>
    <col min="3623" max="3623" width="9" bestFit="1" customWidth="1"/>
    <col min="3624" max="3624" width="11.21875" bestFit="1" customWidth="1"/>
    <col min="3625" max="3625" width="10.21875" bestFit="1" customWidth="1"/>
    <col min="3626" max="3626" width="9" bestFit="1" customWidth="1"/>
    <col min="3627" max="3628" width="11.21875" bestFit="1" customWidth="1"/>
    <col min="3629" max="3629" width="6" bestFit="1" customWidth="1"/>
    <col min="3630" max="3630" width="8.6640625" bestFit="1" customWidth="1"/>
    <col min="3631" max="3631" width="6" bestFit="1" customWidth="1"/>
    <col min="3632" max="3633" width="8.6640625" bestFit="1" customWidth="1"/>
    <col min="3634" max="3634" width="9" bestFit="1" customWidth="1"/>
    <col min="3635" max="3636" width="11.21875" bestFit="1" customWidth="1"/>
    <col min="3637" max="3637" width="9" bestFit="1" customWidth="1"/>
    <col min="3638" max="3638" width="11.21875" bestFit="1" customWidth="1"/>
    <col min="3639" max="3639" width="10.21875" bestFit="1" customWidth="1"/>
    <col min="3640" max="3640" width="9" bestFit="1" customWidth="1"/>
    <col min="3641" max="3642" width="11.21875" bestFit="1" customWidth="1"/>
    <col min="3643" max="3643" width="9" bestFit="1" customWidth="1"/>
    <col min="3644" max="3645" width="11.21875" bestFit="1" customWidth="1"/>
    <col min="3646" max="3646" width="8" bestFit="1" customWidth="1"/>
    <col min="3647" max="3648" width="10.21875" bestFit="1" customWidth="1"/>
    <col min="3649" max="3649" width="6" bestFit="1" customWidth="1"/>
    <col min="3650" max="3651" width="8.6640625" bestFit="1" customWidth="1"/>
    <col min="3652" max="3652" width="9" bestFit="1" customWidth="1"/>
    <col min="3653" max="3653" width="10.21875" bestFit="1" customWidth="1"/>
    <col min="3654" max="3654" width="11.21875" bestFit="1" customWidth="1"/>
    <col min="3655" max="3655" width="9" bestFit="1" customWidth="1"/>
    <col min="3656" max="3656" width="10.21875" bestFit="1" customWidth="1"/>
    <col min="3657" max="3657" width="11.21875" bestFit="1" customWidth="1"/>
    <col min="3658" max="3658" width="9" bestFit="1" customWidth="1"/>
    <col min="3659" max="3660" width="11.21875" bestFit="1" customWidth="1"/>
    <col min="3661" max="3661" width="8" bestFit="1" customWidth="1"/>
    <col min="3662" max="3663" width="10.21875" bestFit="1" customWidth="1"/>
    <col min="3664" max="3664" width="9" bestFit="1" customWidth="1"/>
    <col min="3665" max="3665" width="10.21875" bestFit="1" customWidth="1"/>
    <col min="3666" max="3666" width="11.21875" bestFit="1" customWidth="1"/>
    <col min="3667" max="3667" width="9" bestFit="1" customWidth="1"/>
    <col min="3668" max="3669" width="11.21875" bestFit="1" customWidth="1"/>
    <col min="3670" max="3670" width="9" bestFit="1" customWidth="1"/>
    <col min="3671" max="3672" width="11.21875" bestFit="1" customWidth="1"/>
    <col min="3673" max="3673" width="9" bestFit="1" customWidth="1"/>
    <col min="3674" max="3674" width="10.21875" bestFit="1" customWidth="1"/>
    <col min="3675" max="3675" width="11.21875" bestFit="1" customWidth="1"/>
    <col min="3676" max="3676" width="9" bestFit="1" customWidth="1"/>
    <col min="3677" max="3678" width="11.21875" bestFit="1" customWidth="1"/>
    <col min="3679" max="3679" width="9" bestFit="1" customWidth="1"/>
    <col min="3680" max="3681" width="11.21875" bestFit="1" customWidth="1"/>
    <col min="3682" max="3682" width="9" bestFit="1" customWidth="1"/>
    <col min="3683" max="3684" width="11.21875" bestFit="1" customWidth="1"/>
    <col min="3685" max="3685" width="10" bestFit="1" customWidth="1"/>
    <col min="3686" max="3686" width="12.21875" bestFit="1" customWidth="1"/>
    <col min="3687" max="3687" width="11.21875" bestFit="1" customWidth="1"/>
    <col min="3688" max="3688" width="9" bestFit="1" customWidth="1"/>
    <col min="3689" max="3690" width="11.21875" bestFit="1" customWidth="1"/>
    <col min="3691" max="3691" width="9" bestFit="1" customWidth="1"/>
    <col min="3692" max="3692" width="10.21875" bestFit="1" customWidth="1"/>
    <col min="3693" max="3693" width="11.21875" bestFit="1" customWidth="1"/>
    <col min="3694" max="3694" width="8" bestFit="1" customWidth="1"/>
    <col min="3695" max="3695" width="10.21875" bestFit="1" customWidth="1"/>
    <col min="3696" max="3696" width="8.6640625" bestFit="1" customWidth="1"/>
    <col min="3697" max="3697" width="9" bestFit="1" customWidth="1"/>
    <col min="3698" max="3699" width="11.21875" bestFit="1" customWidth="1"/>
    <col min="3700" max="3700" width="8" bestFit="1" customWidth="1"/>
    <col min="3701" max="3702" width="10.21875" bestFit="1" customWidth="1"/>
    <col min="3703" max="3703" width="9" bestFit="1" customWidth="1"/>
    <col min="3704" max="3705" width="11.21875" bestFit="1" customWidth="1"/>
    <col min="3706" max="3706" width="9" bestFit="1" customWidth="1"/>
    <col min="3707" max="3708" width="11.21875" bestFit="1" customWidth="1"/>
    <col min="3709" max="3709" width="6" bestFit="1" customWidth="1"/>
    <col min="3710" max="3711" width="8.6640625" bestFit="1" customWidth="1"/>
    <col min="3712" max="3712" width="9" bestFit="1" customWidth="1"/>
    <col min="3713" max="3714" width="11.21875" bestFit="1" customWidth="1"/>
    <col min="3715" max="3715" width="9" bestFit="1" customWidth="1"/>
    <col min="3716" max="3717" width="11.21875" bestFit="1" customWidth="1"/>
    <col min="3718" max="3718" width="9" bestFit="1" customWidth="1"/>
    <col min="3719" max="3720" width="11.21875" bestFit="1" customWidth="1"/>
    <col min="3721" max="3721" width="9" bestFit="1" customWidth="1"/>
    <col min="3722" max="3723" width="11.21875" bestFit="1" customWidth="1"/>
    <col min="3724" max="3724" width="9" bestFit="1" customWidth="1"/>
    <col min="3725" max="3726" width="11.21875" bestFit="1" customWidth="1"/>
    <col min="3727" max="3727" width="9" bestFit="1" customWidth="1"/>
    <col min="3728" max="3729" width="11.21875" bestFit="1" customWidth="1"/>
    <col min="3730" max="3730" width="9" bestFit="1" customWidth="1"/>
    <col min="3731" max="3732" width="11.21875" bestFit="1" customWidth="1"/>
    <col min="3733" max="3733" width="9" bestFit="1" customWidth="1"/>
    <col min="3734" max="3735" width="11.21875" bestFit="1" customWidth="1"/>
    <col min="3736" max="3736" width="9" bestFit="1" customWidth="1"/>
    <col min="3737" max="3737" width="11.21875" bestFit="1" customWidth="1"/>
    <col min="3738" max="3738" width="6" bestFit="1" customWidth="1"/>
    <col min="3739" max="3740" width="8.6640625" bestFit="1" customWidth="1"/>
    <col min="3741" max="3741" width="9" bestFit="1" customWidth="1"/>
    <col min="3742" max="3743" width="11.21875" bestFit="1" customWidth="1"/>
    <col min="3744" max="3744" width="9" bestFit="1" customWidth="1"/>
    <col min="3745" max="3746" width="11.21875" bestFit="1" customWidth="1"/>
    <col min="3747" max="3747" width="9" bestFit="1" customWidth="1"/>
    <col min="3748" max="3749" width="11.21875" bestFit="1" customWidth="1"/>
    <col min="3750" max="3750" width="9" bestFit="1" customWidth="1"/>
    <col min="3751" max="3751" width="11.21875" bestFit="1" customWidth="1"/>
    <col min="3752" max="3752" width="8.6640625" bestFit="1" customWidth="1"/>
    <col min="3753" max="3753" width="9" bestFit="1" customWidth="1"/>
    <col min="3754" max="3755" width="11.21875" bestFit="1" customWidth="1"/>
    <col min="3756" max="3756" width="8" bestFit="1" customWidth="1"/>
    <col min="3757" max="3758" width="10.21875" bestFit="1" customWidth="1"/>
    <col min="3759" max="3759" width="9" bestFit="1" customWidth="1"/>
    <col min="3760" max="3761" width="11.21875" bestFit="1" customWidth="1"/>
    <col min="3762" max="3762" width="9" bestFit="1" customWidth="1"/>
    <col min="3763" max="3764" width="11.21875" bestFit="1" customWidth="1"/>
    <col min="3765" max="3765" width="9" bestFit="1" customWidth="1"/>
    <col min="3766" max="3767" width="11.21875" bestFit="1" customWidth="1"/>
    <col min="3768" max="3768" width="9" bestFit="1" customWidth="1"/>
    <col min="3769" max="3769" width="11.21875" bestFit="1" customWidth="1"/>
    <col min="3770" max="3770" width="10.21875" bestFit="1" customWidth="1"/>
    <col min="3771" max="3771" width="9" bestFit="1" customWidth="1"/>
    <col min="3772" max="3772" width="8.6640625" bestFit="1" customWidth="1"/>
    <col min="3773" max="3773" width="11.21875" bestFit="1" customWidth="1"/>
    <col min="3774" max="3774" width="9" bestFit="1" customWidth="1"/>
    <col min="3775" max="3776" width="11.21875" bestFit="1" customWidth="1"/>
    <col min="3777" max="3777" width="9" bestFit="1" customWidth="1"/>
    <col min="3778" max="3779" width="11.21875" bestFit="1" customWidth="1"/>
    <col min="3780" max="3780" width="9" bestFit="1" customWidth="1"/>
    <col min="3781" max="3781" width="10.21875" bestFit="1" customWidth="1"/>
    <col min="3782" max="3782" width="11.21875" bestFit="1" customWidth="1"/>
    <col min="3783" max="3783" width="9" bestFit="1" customWidth="1"/>
    <col min="3784" max="3785" width="11.21875" bestFit="1" customWidth="1"/>
    <col min="3786" max="3786" width="6" bestFit="1" customWidth="1"/>
    <col min="3787" max="3788" width="8.6640625" bestFit="1" customWidth="1"/>
    <col min="3789" max="3789" width="9" bestFit="1" customWidth="1"/>
    <col min="3790" max="3791" width="11.21875" bestFit="1" customWidth="1"/>
    <col min="3792" max="3792" width="6" bestFit="1" customWidth="1"/>
    <col min="3793" max="3794" width="8.6640625" bestFit="1" customWidth="1"/>
    <col min="3795" max="3795" width="9" bestFit="1" customWidth="1"/>
    <col min="3796" max="3797" width="11.21875" bestFit="1" customWidth="1"/>
    <col min="3798" max="3798" width="9" bestFit="1" customWidth="1"/>
    <col min="3799" max="3800" width="11.21875" bestFit="1" customWidth="1"/>
    <col min="3801" max="3801" width="9" bestFit="1" customWidth="1"/>
    <col min="3802" max="3803" width="11.21875" bestFit="1" customWidth="1"/>
    <col min="3804" max="3804" width="8" bestFit="1" customWidth="1"/>
    <col min="3805" max="3806" width="10.21875" bestFit="1" customWidth="1"/>
    <col min="3807" max="3807" width="6" bestFit="1" customWidth="1"/>
    <col min="3808" max="3809" width="8.6640625" bestFit="1" customWidth="1"/>
    <col min="3810" max="3810" width="9" bestFit="1" customWidth="1"/>
    <col min="3811" max="3812" width="11.21875" bestFit="1" customWidth="1"/>
    <col min="3813" max="3813" width="9" bestFit="1" customWidth="1"/>
    <col min="3814" max="3815" width="11.21875" bestFit="1" customWidth="1"/>
    <col min="3816" max="3816" width="8" bestFit="1" customWidth="1"/>
    <col min="3817" max="3817" width="8.6640625" bestFit="1" customWidth="1"/>
    <col min="3818" max="3818" width="10.21875" bestFit="1" customWidth="1"/>
    <col min="3819" max="3819" width="9" bestFit="1" customWidth="1"/>
    <col min="3820" max="3820" width="10.21875" bestFit="1" customWidth="1"/>
    <col min="3821" max="3821" width="11.21875" bestFit="1" customWidth="1"/>
    <col min="3822" max="3822" width="9" bestFit="1" customWidth="1"/>
    <col min="3823" max="3824" width="11.21875" bestFit="1" customWidth="1"/>
    <col min="3825" max="3825" width="9" bestFit="1" customWidth="1"/>
    <col min="3826" max="3827" width="11.21875" bestFit="1" customWidth="1"/>
    <col min="3828" max="3828" width="9" bestFit="1" customWidth="1"/>
    <col min="3829" max="3830" width="11.21875" bestFit="1" customWidth="1"/>
    <col min="3831" max="3831" width="8" bestFit="1" customWidth="1"/>
    <col min="3832" max="3832" width="10.21875" bestFit="1" customWidth="1"/>
    <col min="3833" max="3833" width="8.6640625" bestFit="1" customWidth="1"/>
    <col min="3834" max="3834" width="9" bestFit="1" customWidth="1"/>
    <col min="3835" max="3835" width="10.21875" bestFit="1" customWidth="1"/>
    <col min="3836" max="3836" width="11.21875" bestFit="1" customWidth="1"/>
    <col min="3837" max="3837" width="9" bestFit="1" customWidth="1"/>
    <col min="3838" max="3839" width="11.21875" bestFit="1" customWidth="1"/>
    <col min="3840" max="3840" width="6" bestFit="1" customWidth="1"/>
    <col min="3841" max="3842" width="8.6640625" bestFit="1" customWidth="1"/>
    <col min="3843" max="3843" width="9" bestFit="1" customWidth="1"/>
    <col min="3844" max="3845" width="11.21875" bestFit="1" customWidth="1"/>
    <col min="3846" max="3846" width="9" bestFit="1" customWidth="1"/>
    <col min="3847" max="3847" width="11.21875" bestFit="1" customWidth="1"/>
    <col min="3848" max="3848" width="8" bestFit="1" customWidth="1"/>
    <col min="3849" max="3849" width="10.21875" bestFit="1" customWidth="1"/>
    <col min="3850" max="3850" width="11.21875" bestFit="1" customWidth="1"/>
    <col min="3851" max="3851" width="9" bestFit="1" customWidth="1"/>
    <col min="3852" max="3853" width="11.21875" bestFit="1" customWidth="1"/>
    <col min="3854" max="3854" width="9" bestFit="1" customWidth="1"/>
    <col min="3855" max="3855" width="11.21875" bestFit="1" customWidth="1"/>
    <col min="3856" max="3856" width="8.6640625" bestFit="1" customWidth="1"/>
    <col min="3857" max="3857" width="9" bestFit="1" customWidth="1"/>
    <col min="3858" max="3859" width="11.21875" bestFit="1" customWidth="1"/>
    <col min="3860" max="3860" width="6" bestFit="1" customWidth="1"/>
    <col min="3861" max="3861" width="6.6640625" bestFit="1" customWidth="1"/>
    <col min="3862" max="3862" width="8.6640625" bestFit="1" customWidth="1"/>
    <col min="3863" max="3863" width="9" bestFit="1" customWidth="1"/>
    <col min="3864" max="3865" width="11.21875" bestFit="1" customWidth="1"/>
    <col min="3866" max="3866" width="6" bestFit="1" customWidth="1"/>
    <col min="3867" max="3867" width="8.6640625" bestFit="1" customWidth="1"/>
    <col min="3868" max="3868" width="6" bestFit="1" customWidth="1"/>
    <col min="3869" max="3869" width="8.6640625" bestFit="1" customWidth="1"/>
    <col min="3870" max="3870" width="6" bestFit="1" customWidth="1"/>
    <col min="3871" max="3872" width="8.6640625" bestFit="1" customWidth="1"/>
    <col min="3873" max="3873" width="9" bestFit="1" customWidth="1"/>
    <col min="3874" max="3875" width="11.21875" bestFit="1" customWidth="1"/>
    <col min="3876" max="3876" width="8" bestFit="1" customWidth="1"/>
    <col min="3877" max="3877" width="8.6640625" bestFit="1" customWidth="1"/>
    <col min="3878" max="3878" width="10.21875" bestFit="1" customWidth="1"/>
    <col min="3879" max="3879" width="9" bestFit="1" customWidth="1"/>
    <col min="3880" max="3881" width="11.21875" bestFit="1" customWidth="1"/>
    <col min="3882" max="3882" width="9" bestFit="1" customWidth="1"/>
    <col min="3883" max="3884" width="11.21875" bestFit="1" customWidth="1"/>
    <col min="3885" max="3885" width="9" bestFit="1" customWidth="1"/>
    <col min="3886" max="3887" width="11.21875" bestFit="1" customWidth="1"/>
    <col min="3888" max="3888" width="9" bestFit="1" customWidth="1"/>
    <col min="3889" max="3890" width="11.21875" bestFit="1" customWidth="1"/>
    <col min="3891" max="3891" width="8" bestFit="1" customWidth="1"/>
    <col min="3892" max="3892" width="10.21875" bestFit="1" customWidth="1"/>
    <col min="3893" max="3893" width="8.6640625" bestFit="1" customWidth="1"/>
    <col min="3894" max="3894" width="9" bestFit="1" customWidth="1"/>
    <col min="3895" max="3896" width="11.21875" bestFit="1" customWidth="1"/>
    <col min="3897" max="3897" width="9" bestFit="1" customWidth="1"/>
    <col min="3898" max="3898" width="11.21875" bestFit="1" customWidth="1"/>
    <col min="3899" max="3899" width="10.21875" bestFit="1" customWidth="1"/>
    <col min="3900" max="3900" width="9" bestFit="1" customWidth="1"/>
    <col min="3901" max="3902" width="11.21875" bestFit="1" customWidth="1"/>
    <col min="3903" max="3903" width="9" bestFit="1" customWidth="1"/>
    <col min="3904" max="3905" width="11.21875" bestFit="1" customWidth="1"/>
    <col min="3906" max="3906" width="8" bestFit="1" customWidth="1"/>
    <col min="3907" max="3908" width="10.21875" bestFit="1" customWidth="1"/>
    <col min="3909" max="3909" width="9" bestFit="1" customWidth="1"/>
    <col min="3910" max="3910" width="11.21875" bestFit="1" customWidth="1"/>
    <col min="3911" max="3911" width="9" bestFit="1" customWidth="1"/>
    <col min="3912" max="3913" width="11.21875" bestFit="1" customWidth="1"/>
    <col min="3914" max="3914" width="8" bestFit="1" customWidth="1"/>
    <col min="3915" max="3916" width="10.21875" bestFit="1" customWidth="1"/>
    <col min="3917" max="3917" width="9" bestFit="1" customWidth="1"/>
    <col min="3918" max="3919" width="11.21875" bestFit="1" customWidth="1"/>
    <col min="3920" max="3920" width="6" bestFit="1" customWidth="1"/>
    <col min="3921" max="3922" width="8.6640625" bestFit="1" customWidth="1"/>
    <col min="3923" max="3923" width="9" bestFit="1" customWidth="1"/>
    <col min="3924" max="3925" width="11.21875" bestFit="1" customWidth="1"/>
    <col min="3926" max="3926" width="9" bestFit="1" customWidth="1"/>
    <col min="3927" max="3928" width="11.21875" bestFit="1" customWidth="1"/>
    <col min="3929" max="3929" width="8" bestFit="1" customWidth="1"/>
    <col min="3930" max="3931" width="10.21875" bestFit="1" customWidth="1"/>
    <col min="3932" max="3932" width="9" bestFit="1" customWidth="1"/>
    <col min="3933" max="3934" width="11.21875" bestFit="1" customWidth="1"/>
    <col min="3935" max="3935" width="9" bestFit="1" customWidth="1"/>
    <col min="3936" max="3937" width="11.21875" bestFit="1" customWidth="1"/>
    <col min="3938" max="3938" width="9" bestFit="1" customWidth="1"/>
    <col min="3939" max="3939" width="10.21875" bestFit="1" customWidth="1"/>
    <col min="3940" max="3940" width="11.21875" bestFit="1" customWidth="1"/>
    <col min="3941" max="3941" width="9" bestFit="1" customWidth="1"/>
    <col min="3942" max="3943" width="11.21875" bestFit="1" customWidth="1"/>
    <col min="3944" max="3944" width="9" bestFit="1" customWidth="1"/>
    <col min="3945" max="3946" width="11.21875" bestFit="1" customWidth="1"/>
    <col min="3947" max="3947" width="9" bestFit="1" customWidth="1"/>
    <col min="3948" max="3949" width="11.21875" bestFit="1" customWidth="1"/>
    <col min="3950" max="3950" width="9" bestFit="1" customWidth="1"/>
    <col min="3951" max="3952" width="11.21875" bestFit="1" customWidth="1"/>
    <col min="3953" max="3953" width="8" bestFit="1" customWidth="1"/>
    <col min="3954" max="3954" width="8.6640625" bestFit="1" customWidth="1"/>
    <col min="3955" max="3955" width="10.21875" bestFit="1" customWidth="1"/>
    <col min="3956" max="3956" width="9" bestFit="1" customWidth="1"/>
    <col min="3957" max="3958" width="11.21875" bestFit="1" customWidth="1"/>
    <col min="3959" max="3959" width="8" bestFit="1" customWidth="1"/>
    <col min="3960" max="3961" width="10.21875" bestFit="1" customWidth="1"/>
    <col min="3962" max="3962" width="9" bestFit="1" customWidth="1"/>
    <col min="3963" max="3964" width="11.21875" bestFit="1" customWidth="1"/>
    <col min="3965" max="3965" width="9" bestFit="1" customWidth="1"/>
    <col min="3966" max="3966" width="10.21875" bestFit="1" customWidth="1"/>
    <col min="3967" max="3967" width="11.21875" bestFit="1" customWidth="1"/>
    <col min="3968" max="3968" width="9" bestFit="1" customWidth="1"/>
    <col min="3969" max="3969" width="11.21875" bestFit="1" customWidth="1"/>
    <col min="3970" max="3970" width="10.21875" bestFit="1" customWidth="1"/>
    <col min="3971" max="3971" width="9" bestFit="1" customWidth="1"/>
    <col min="3972" max="3973" width="11.21875" bestFit="1" customWidth="1"/>
    <col min="3974" max="3974" width="8" bestFit="1" customWidth="1"/>
    <col min="3975" max="3976" width="10.21875" bestFit="1" customWidth="1"/>
    <col min="3977" max="3977" width="9" bestFit="1" customWidth="1"/>
    <col min="3978" max="3979" width="11.21875" bestFit="1" customWidth="1"/>
    <col min="3980" max="3980" width="9" bestFit="1" customWidth="1"/>
    <col min="3981" max="3982" width="11.21875" bestFit="1" customWidth="1"/>
    <col min="3983" max="3983" width="9" bestFit="1" customWidth="1"/>
    <col min="3984" max="3984" width="8.6640625" bestFit="1" customWidth="1"/>
    <col min="3985" max="3985" width="11.21875" bestFit="1" customWidth="1"/>
    <col min="3986" max="3986" width="9" bestFit="1" customWidth="1"/>
    <col min="3987" max="3988" width="11.21875" bestFit="1" customWidth="1"/>
    <col min="3989" max="3989" width="9" bestFit="1" customWidth="1"/>
    <col min="3990" max="3990" width="11.21875" bestFit="1" customWidth="1"/>
    <col min="3991" max="3991" width="10.21875" bestFit="1" customWidth="1"/>
    <col min="3992" max="3992" width="9" bestFit="1" customWidth="1"/>
    <col min="3993" max="3994" width="11.21875" bestFit="1" customWidth="1"/>
    <col min="3995" max="3995" width="9" bestFit="1" customWidth="1"/>
    <col min="3996" max="3997" width="11.21875" bestFit="1" customWidth="1"/>
    <col min="3998" max="3998" width="9" bestFit="1" customWidth="1"/>
    <col min="3999" max="4000" width="11.21875" bestFit="1" customWidth="1"/>
    <col min="4001" max="4001" width="9" bestFit="1" customWidth="1"/>
    <col min="4002" max="4003" width="11.21875" bestFit="1" customWidth="1"/>
    <col min="4004" max="4004" width="9" bestFit="1" customWidth="1"/>
    <col min="4005" max="4006" width="11.21875" bestFit="1" customWidth="1"/>
    <col min="4007" max="4007" width="8" bestFit="1" customWidth="1"/>
    <col min="4008" max="4009" width="10.21875" bestFit="1" customWidth="1"/>
    <col min="4010" max="4010" width="9" bestFit="1" customWidth="1"/>
    <col min="4011" max="4012" width="11.21875" bestFit="1" customWidth="1"/>
    <col min="4013" max="4013" width="9" bestFit="1" customWidth="1"/>
    <col min="4014" max="4015" width="11.21875" bestFit="1" customWidth="1"/>
    <col min="4016" max="4016" width="9" bestFit="1" customWidth="1"/>
    <col min="4017" max="4018" width="11.21875" bestFit="1" customWidth="1"/>
    <col min="4019" max="4019" width="9" bestFit="1" customWidth="1"/>
    <col min="4020" max="4021" width="11.21875" bestFit="1" customWidth="1"/>
    <col min="4022" max="4022" width="8" bestFit="1" customWidth="1"/>
    <col min="4023" max="4023" width="10.21875" bestFit="1" customWidth="1"/>
    <col min="4024" max="4024" width="8.6640625" bestFit="1" customWidth="1"/>
    <col min="4025" max="4025" width="9" bestFit="1" customWidth="1"/>
    <col min="4026" max="4027" width="11.21875" bestFit="1" customWidth="1"/>
    <col min="4028" max="4028" width="9" bestFit="1" customWidth="1"/>
    <col min="4029" max="4029" width="8.6640625" bestFit="1" customWidth="1"/>
    <col min="4030" max="4030" width="11.21875" bestFit="1" customWidth="1"/>
    <col min="4031" max="4031" width="9" bestFit="1" customWidth="1"/>
    <col min="4032" max="4033" width="11.21875" bestFit="1" customWidth="1"/>
    <col min="4034" max="4034" width="9" bestFit="1" customWidth="1"/>
    <col min="4035" max="4035" width="10.21875" bestFit="1" customWidth="1"/>
    <col min="4036" max="4036" width="11.21875" bestFit="1" customWidth="1"/>
    <col min="4037" max="4037" width="9" bestFit="1" customWidth="1"/>
    <col min="4038" max="4039" width="11.21875" bestFit="1" customWidth="1"/>
    <col min="4040" max="4040" width="6" bestFit="1" customWidth="1"/>
    <col min="4041" max="4042" width="8.6640625" bestFit="1" customWidth="1"/>
    <col min="4043" max="4043" width="9" bestFit="1" customWidth="1"/>
    <col min="4044" max="4044" width="10.21875" bestFit="1" customWidth="1"/>
    <col min="4045" max="4045" width="11.21875" bestFit="1" customWidth="1"/>
    <col min="4046" max="4046" width="9" bestFit="1" customWidth="1"/>
    <col min="4047" max="4048" width="11.21875" bestFit="1" customWidth="1"/>
    <col min="4049" max="4049" width="9" bestFit="1" customWidth="1"/>
    <col min="4050" max="4050" width="10.21875" bestFit="1" customWidth="1"/>
    <col min="4051" max="4051" width="11.21875" bestFit="1" customWidth="1"/>
    <col min="4052" max="4052" width="9" bestFit="1" customWidth="1"/>
    <col min="4053" max="4054" width="11.21875" bestFit="1" customWidth="1"/>
    <col min="4055" max="4055" width="8" bestFit="1" customWidth="1"/>
    <col min="4056" max="4057" width="10.21875" bestFit="1" customWidth="1"/>
    <col min="4058" max="4058" width="9" bestFit="1" customWidth="1"/>
    <col min="4059" max="4060" width="11.21875" bestFit="1" customWidth="1"/>
    <col min="4061" max="4061" width="9" bestFit="1" customWidth="1"/>
    <col min="4062" max="4063" width="11.21875" bestFit="1" customWidth="1"/>
    <col min="4064" max="4064" width="9" bestFit="1" customWidth="1"/>
    <col min="4065" max="4066" width="11.21875" bestFit="1" customWidth="1"/>
    <col min="4067" max="4067" width="9" bestFit="1" customWidth="1"/>
    <col min="4068" max="4069" width="11.21875" bestFit="1" customWidth="1"/>
    <col min="4070" max="4070" width="8" bestFit="1" customWidth="1"/>
    <col min="4071" max="4072" width="10.21875" bestFit="1" customWidth="1"/>
    <col min="4073" max="4073" width="10" bestFit="1" customWidth="1"/>
    <col min="4074" max="4074" width="12.21875" bestFit="1" customWidth="1"/>
    <col min="4075" max="4075" width="11.21875" bestFit="1" customWidth="1"/>
    <col min="4076" max="4076" width="9" bestFit="1" customWidth="1"/>
    <col min="4077" max="4077" width="11.21875" bestFit="1" customWidth="1"/>
    <col min="4078" max="4078" width="8.6640625" bestFit="1" customWidth="1"/>
    <col min="4079" max="4079" width="10" bestFit="1" customWidth="1"/>
    <col min="4080" max="4080" width="12.21875" bestFit="1" customWidth="1"/>
    <col min="4081" max="4081" width="10.21875" bestFit="1" customWidth="1"/>
    <col min="4082" max="4082" width="10" bestFit="1" customWidth="1"/>
    <col min="4083" max="4083" width="12.21875" bestFit="1" customWidth="1"/>
    <col min="4084" max="4084" width="11.21875" bestFit="1" customWidth="1"/>
    <col min="4085" max="4085" width="6" bestFit="1" customWidth="1"/>
    <col min="4086" max="4087" width="8.6640625" bestFit="1" customWidth="1"/>
    <col min="4088" max="4088" width="9" bestFit="1" customWidth="1"/>
    <col min="4089" max="4090" width="11.21875" bestFit="1" customWidth="1"/>
    <col min="4091" max="4091" width="9" bestFit="1" customWidth="1"/>
    <col min="4092" max="4093" width="11.21875" bestFit="1" customWidth="1"/>
    <col min="4094" max="4094" width="9" bestFit="1" customWidth="1"/>
    <col min="4095" max="4095" width="11.21875" bestFit="1" customWidth="1"/>
    <col min="4096" max="4096" width="10.21875" bestFit="1" customWidth="1"/>
    <col min="4097" max="4097" width="9" bestFit="1" customWidth="1"/>
    <col min="4098" max="4099" width="11.21875" bestFit="1" customWidth="1"/>
    <col min="4100" max="4100" width="9" bestFit="1" customWidth="1"/>
    <col min="4101" max="4102" width="11.21875" bestFit="1" customWidth="1"/>
    <col min="4103" max="4103" width="6" bestFit="1" customWidth="1"/>
    <col min="4104" max="4105" width="8.6640625" bestFit="1" customWidth="1"/>
    <col min="4106" max="4106" width="9" bestFit="1" customWidth="1"/>
    <col min="4107" max="4107" width="10.21875" bestFit="1" customWidth="1"/>
    <col min="4108" max="4108" width="11.21875" bestFit="1" customWidth="1"/>
    <col min="4109" max="4109" width="9" bestFit="1" customWidth="1"/>
    <col min="4110" max="4111" width="11.21875" bestFit="1" customWidth="1"/>
    <col min="4112" max="4112" width="9" bestFit="1" customWidth="1"/>
    <col min="4113" max="4114" width="11.21875" bestFit="1" customWidth="1"/>
    <col min="4115" max="4115" width="9" bestFit="1" customWidth="1"/>
    <col min="4116" max="4116" width="8.6640625" bestFit="1" customWidth="1"/>
    <col min="4117" max="4117" width="11.21875" bestFit="1" customWidth="1"/>
    <col min="4118" max="4118" width="9" bestFit="1" customWidth="1"/>
    <col min="4119" max="4119" width="11.21875" bestFit="1" customWidth="1"/>
    <col min="4120" max="4120" width="8.6640625" bestFit="1" customWidth="1"/>
    <col min="4121" max="4121" width="9" bestFit="1" customWidth="1"/>
    <col min="4122" max="4123" width="11.21875" bestFit="1" customWidth="1"/>
    <col min="4124" max="4124" width="9" bestFit="1" customWidth="1"/>
    <col min="4125" max="4126" width="11.21875" bestFit="1" customWidth="1"/>
    <col min="4127" max="4127" width="9" bestFit="1" customWidth="1"/>
    <col min="4128" max="4128" width="11.21875" bestFit="1" customWidth="1"/>
    <col min="4129" max="4129" width="10.21875" bestFit="1" customWidth="1"/>
    <col min="4130" max="4130" width="9" bestFit="1" customWidth="1"/>
    <col min="4131" max="4132" width="11.21875" bestFit="1" customWidth="1"/>
    <col min="4133" max="4133" width="9" bestFit="1" customWidth="1"/>
    <col min="4134" max="4135" width="11.21875" bestFit="1" customWidth="1"/>
    <col min="4136" max="4136" width="9" bestFit="1" customWidth="1"/>
    <col min="4137" max="4138" width="11.21875" bestFit="1" customWidth="1"/>
    <col min="4139" max="4139" width="9" bestFit="1" customWidth="1"/>
    <col min="4140" max="4141" width="11.21875" bestFit="1" customWidth="1"/>
    <col min="4142" max="4142" width="9" bestFit="1" customWidth="1"/>
    <col min="4143" max="4143" width="11.21875" bestFit="1" customWidth="1"/>
    <col min="4144" max="4144" width="10.21875" bestFit="1" customWidth="1"/>
    <col min="4145" max="4145" width="9" bestFit="1" customWidth="1"/>
    <col min="4146" max="4147" width="11.21875" bestFit="1" customWidth="1"/>
    <col min="4148" max="4148" width="9" bestFit="1" customWidth="1"/>
    <col min="4149" max="4150" width="11.21875" bestFit="1" customWidth="1"/>
    <col min="4151" max="4151" width="8" bestFit="1" customWidth="1"/>
    <col min="4152" max="4153" width="10.21875" bestFit="1" customWidth="1"/>
    <col min="4154" max="4154" width="9" bestFit="1" customWidth="1"/>
    <col min="4155" max="4156" width="11.21875" bestFit="1" customWidth="1"/>
    <col min="4157" max="4157" width="8" bestFit="1" customWidth="1"/>
    <col min="4158" max="4158" width="8.6640625" bestFit="1" customWidth="1"/>
    <col min="4159" max="4159" width="10.21875" bestFit="1" customWidth="1"/>
    <col min="4160" max="4160" width="9" bestFit="1" customWidth="1"/>
    <col min="4161" max="4162" width="11.21875" bestFit="1" customWidth="1"/>
    <col min="4163" max="4163" width="9" bestFit="1" customWidth="1"/>
    <col min="4164" max="4165" width="11.21875" bestFit="1" customWidth="1"/>
    <col min="4166" max="4166" width="9" bestFit="1" customWidth="1"/>
    <col min="4167" max="4168" width="11.21875" bestFit="1" customWidth="1"/>
    <col min="4169" max="4169" width="9" bestFit="1" customWidth="1"/>
    <col min="4170" max="4171" width="11.21875" bestFit="1" customWidth="1"/>
    <col min="4172" max="4172" width="8" bestFit="1" customWidth="1"/>
    <col min="4173" max="4174" width="10.21875" bestFit="1" customWidth="1"/>
    <col min="4175" max="4175" width="9" bestFit="1" customWidth="1"/>
    <col min="4176" max="4176" width="10.21875" bestFit="1" customWidth="1"/>
    <col min="4177" max="4177" width="11.21875" bestFit="1" customWidth="1"/>
    <col min="4178" max="4178" width="9" bestFit="1" customWidth="1"/>
    <col min="4179" max="4180" width="11.21875" bestFit="1" customWidth="1"/>
    <col min="4181" max="4181" width="9" bestFit="1" customWidth="1"/>
    <col min="4182" max="4183" width="11.21875" bestFit="1" customWidth="1"/>
    <col min="4184" max="4184" width="8" bestFit="1" customWidth="1"/>
    <col min="4185" max="4186" width="10.21875" bestFit="1" customWidth="1"/>
    <col min="4187" max="4187" width="10" bestFit="1" customWidth="1"/>
    <col min="4188" max="4188" width="12.21875" bestFit="1" customWidth="1"/>
    <col min="4189" max="4189" width="11.21875" bestFit="1" customWidth="1"/>
    <col min="4190" max="4190" width="9" bestFit="1" customWidth="1"/>
    <col min="4191" max="4192" width="11.21875" bestFit="1" customWidth="1"/>
    <col min="4193" max="4193" width="9" bestFit="1" customWidth="1"/>
    <col min="4194" max="4195" width="11.21875" bestFit="1" customWidth="1"/>
    <col min="4196" max="4196" width="9" bestFit="1" customWidth="1"/>
    <col min="4197" max="4198" width="11.21875" bestFit="1" customWidth="1"/>
    <col min="4199" max="4199" width="6" bestFit="1" customWidth="1"/>
    <col min="4200" max="4201" width="8.6640625" bestFit="1" customWidth="1"/>
    <col min="4202" max="4202" width="9" bestFit="1" customWidth="1"/>
    <col min="4203" max="4204" width="11.21875" bestFit="1" customWidth="1"/>
    <col min="4205" max="4205" width="9" bestFit="1" customWidth="1"/>
    <col min="4206" max="4207" width="11.21875" bestFit="1" customWidth="1"/>
    <col min="4208" max="4208" width="9" bestFit="1" customWidth="1"/>
    <col min="4209" max="4210" width="11.21875" bestFit="1" customWidth="1"/>
    <col min="4211" max="4211" width="9" bestFit="1" customWidth="1"/>
    <col min="4212" max="4213" width="11.21875" bestFit="1" customWidth="1"/>
    <col min="4214" max="4214" width="9" bestFit="1" customWidth="1"/>
    <col min="4215" max="4216" width="11.21875" bestFit="1" customWidth="1"/>
    <col min="4217" max="4217" width="9" bestFit="1" customWidth="1"/>
    <col min="4218" max="4219" width="11.21875" bestFit="1" customWidth="1"/>
    <col min="4220" max="4220" width="9" bestFit="1" customWidth="1"/>
    <col min="4221" max="4221" width="10.21875" bestFit="1" customWidth="1"/>
    <col min="4222" max="4222" width="11.21875" bestFit="1" customWidth="1"/>
    <col min="4223" max="4223" width="9" bestFit="1" customWidth="1"/>
    <col min="4224" max="4225" width="11.21875" bestFit="1" customWidth="1"/>
    <col min="4226" max="4226" width="9" bestFit="1" customWidth="1"/>
    <col min="4227" max="4228" width="11.21875" bestFit="1" customWidth="1"/>
    <col min="4229" max="4229" width="9" bestFit="1" customWidth="1"/>
    <col min="4230" max="4231" width="11.21875" bestFit="1" customWidth="1"/>
    <col min="4232" max="4232" width="9" bestFit="1" customWidth="1"/>
    <col min="4233" max="4233" width="10.21875" bestFit="1" customWidth="1"/>
    <col min="4234" max="4234" width="11.21875" bestFit="1" customWidth="1"/>
    <col min="4235" max="4235" width="9" bestFit="1" customWidth="1"/>
    <col min="4236" max="4236" width="11.21875" bestFit="1" customWidth="1"/>
    <col min="4237" max="4237" width="10.21875" bestFit="1" customWidth="1"/>
    <col min="4238" max="4238" width="9" bestFit="1" customWidth="1"/>
    <col min="4239" max="4240" width="11.21875" bestFit="1" customWidth="1"/>
    <col min="4241" max="4241" width="9" bestFit="1" customWidth="1"/>
    <col min="4242" max="4243" width="11.21875" bestFit="1" customWidth="1"/>
    <col min="4244" max="4244" width="10" bestFit="1" customWidth="1"/>
    <col min="4245" max="4245" width="12.21875" bestFit="1" customWidth="1"/>
    <col min="4246" max="4246" width="11.21875" bestFit="1" customWidth="1"/>
    <col min="4247" max="4247" width="9" bestFit="1" customWidth="1"/>
    <col min="4248" max="4249" width="11.21875" bestFit="1" customWidth="1"/>
    <col min="4250" max="4251" width="6" bestFit="1" customWidth="1"/>
    <col min="4252" max="4252" width="8.6640625" bestFit="1" customWidth="1"/>
    <col min="4253" max="4253" width="6" bestFit="1" customWidth="1"/>
    <col min="4254" max="4255" width="8.6640625" bestFit="1" customWidth="1"/>
    <col min="4256" max="4256" width="9" bestFit="1" customWidth="1"/>
    <col min="4257" max="4258" width="11.21875" bestFit="1" customWidth="1"/>
    <col min="4259" max="4259" width="9" bestFit="1" customWidth="1"/>
    <col min="4260" max="4261" width="11.21875" bestFit="1" customWidth="1"/>
    <col min="4262" max="4262" width="6" bestFit="1" customWidth="1"/>
    <col min="4263" max="4264" width="8.6640625" bestFit="1" customWidth="1"/>
    <col min="4265" max="4265" width="9" bestFit="1" customWidth="1"/>
    <col min="4266" max="4267" width="11.21875" bestFit="1" customWidth="1"/>
    <col min="4268" max="4268" width="8" bestFit="1" customWidth="1"/>
    <col min="4269" max="4270" width="10.21875" bestFit="1" customWidth="1"/>
    <col min="4271" max="4271" width="7" bestFit="1" customWidth="1"/>
    <col min="4272" max="4272" width="9.6640625" bestFit="1" customWidth="1"/>
    <col min="4273" max="4273" width="8.6640625" bestFit="1" customWidth="1"/>
    <col min="4274" max="4274" width="10" bestFit="1" customWidth="1"/>
    <col min="4275" max="4275" width="12.21875" bestFit="1" customWidth="1"/>
    <col min="4276" max="4276" width="11.21875" bestFit="1" customWidth="1"/>
    <col min="4277" max="4277" width="8" bestFit="1" customWidth="1"/>
    <col min="4278" max="4279" width="10.21875" bestFit="1" customWidth="1"/>
    <col min="4280" max="4280" width="9" bestFit="1" customWidth="1"/>
    <col min="4281" max="4282" width="11.21875" bestFit="1" customWidth="1"/>
    <col min="4283" max="4283" width="9" bestFit="1" customWidth="1"/>
    <col min="4284" max="4284" width="11.21875" bestFit="1" customWidth="1"/>
    <col min="4285" max="4285" width="10.21875" bestFit="1" customWidth="1"/>
    <col min="4286" max="4286" width="9" bestFit="1" customWidth="1"/>
    <col min="4287" max="4288" width="11.21875" bestFit="1" customWidth="1"/>
    <col min="4289" max="4289" width="9" bestFit="1" customWidth="1"/>
    <col min="4290" max="4291" width="11.21875" bestFit="1" customWidth="1"/>
    <col min="4292" max="4292" width="6" bestFit="1" customWidth="1"/>
    <col min="4293" max="4294" width="8.6640625" bestFit="1" customWidth="1"/>
    <col min="4295" max="4295" width="6" bestFit="1" customWidth="1"/>
    <col min="4296" max="4297" width="8.6640625" bestFit="1" customWidth="1"/>
    <col min="4298" max="4298" width="9" bestFit="1" customWidth="1"/>
    <col min="4299" max="4300" width="11.21875" bestFit="1" customWidth="1"/>
    <col min="4301" max="4301" width="6" bestFit="1" customWidth="1"/>
    <col min="4302" max="4303" width="8.6640625" bestFit="1" customWidth="1"/>
    <col min="4304" max="4304" width="8" bestFit="1" customWidth="1"/>
    <col min="4305" max="4305" width="10.21875" bestFit="1" customWidth="1"/>
    <col min="4306" max="4306" width="8.6640625" bestFit="1" customWidth="1"/>
    <col min="4307" max="4307" width="9" bestFit="1" customWidth="1"/>
    <col min="4308" max="4309" width="11.21875" bestFit="1" customWidth="1"/>
    <col min="4310" max="4310" width="9" bestFit="1" customWidth="1"/>
    <col min="4311" max="4312" width="11.21875" bestFit="1" customWidth="1"/>
    <col min="4313" max="4313" width="9" bestFit="1" customWidth="1"/>
    <col min="4314" max="4315" width="11.21875" bestFit="1" customWidth="1"/>
    <col min="4316" max="4316" width="9" bestFit="1" customWidth="1"/>
    <col min="4317" max="4317" width="10.21875" bestFit="1" customWidth="1"/>
    <col min="4318" max="4318" width="11.21875" bestFit="1" customWidth="1"/>
    <col min="4319" max="4319" width="10" bestFit="1" customWidth="1"/>
    <col min="4320" max="4320" width="12.21875" bestFit="1" customWidth="1"/>
    <col min="4321" max="4321" width="11.21875" bestFit="1" customWidth="1"/>
    <col min="4322" max="4322" width="9" bestFit="1" customWidth="1"/>
    <col min="4323" max="4324" width="11.21875" bestFit="1" customWidth="1"/>
    <col min="4325" max="4325" width="9" bestFit="1" customWidth="1"/>
    <col min="4326" max="4327" width="11.21875" bestFit="1" customWidth="1"/>
    <col min="4328" max="4328" width="9" bestFit="1" customWidth="1"/>
    <col min="4329" max="4330" width="11.21875" bestFit="1" customWidth="1"/>
    <col min="4331" max="4331" width="9" bestFit="1" customWidth="1"/>
    <col min="4332" max="4333" width="11.21875" bestFit="1" customWidth="1"/>
    <col min="4334" max="4334" width="9" bestFit="1" customWidth="1"/>
    <col min="4335" max="4335" width="11.21875" bestFit="1" customWidth="1"/>
    <col min="4336" max="4336" width="10.21875" bestFit="1" customWidth="1"/>
    <col min="4337" max="4337" width="9" bestFit="1" customWidth="1"/>
    <col min="4338" max="4339" width="11.21875" bestFit="1" customWidth="1"/>
    <col min="4340" max="4340" width="9" bestFit="1" customWidth="1"/>
    <col min="4341" max="4342" width="11.21875" bestFit="1" customWidth="1"/>
    <col min="4343" max="4343" width="9" bestFit="1" customWidth="1"/>
    <col min="4344" max="4344" width="10.21875" bestFit="1" customWidth="1"/>
    <col min="4345" max="4345" width="11.21875" bestFit="1" customWidth="1"/>
    <col min="4346" max="4346" width="9" bestFit="1" customWidth="1"/>
    <col min="4347" max="4348" width="11.21875" bestFit="1" customWidth="1"/>
    <col min="4349" max="4349" width="8" bestFit="1" customWidth="1"/>
    <col min="4350" max="4351" width="10.21875" bestFit="1" customWidth="1"/>
    <col min="4352" max="4352" width="8" bestFit="1" customWidth="1"/>
    <col min="4353" max="4353" width="8.6640625" bestFit="1" customWidth="1"/>
    <col min="4354" max="4354" width="10.21875" bestFit="1" customWidth="1"/>
    <col min="4355" max="4355" width="6" bestFit="1" customWidth="1"/>
    <col min="4356" max="4357" width="8.6640625" bestFit="1" customWidth="1"/>
    <col min="4358" max="4358" width="9" bestFit="1" customWidth="1"/>
    <col min="4359" max="4360" width="11.21875" bestFit="1" customWidth="1"/>
    <col min="4361" max="4361" width="9" bestFit="1" customWidth="1"/>
    <col min="4362" max="4363" width="11.21875" bestFit="1" customWidth="1"/>
    <col min="4364" max="4364" width="9" bestFit="1" customWidth="1"/>
    <col min="4365" max="4366" width="11.21875" bestFit="1" customWidth="1"/>
    <col min="4367" max="4367" width="9" bestFit="1" customWidth="1"/>
    <col min="4368" max="4368" width="11.21875" bestFit="1" customWidth="1"/>
    <col min="4369" max="4369" width="10.21875" bestFit="1" customWidth="1"/>
    <col min="4370" max="4370" width="9" bestFit="1" customWidth="1"/>
    <col min="4371" max="4372" width="11.21875" bestFit="1" customWidth="1"/>
    <col min="4373" max="4373" width="9" bestFit="1" customWidth="1"/>
    <col min="4374" max="4375" width="11.21875" bestFit="1" customWidth="1"/>
    <col min="4376" max="4376" width="9" bestFit="1" customWidth="1"/>
    <col min="4377" max="4378" width="11.21875" bestFit="1" customWidth="1"/>
    <col min="4379" max="4379" width="9" bestFit="1" customWidth="1"/>
    <col min="4380" max="4381" width="11.21875" bestFit="1" customWidth="1"/>
    <col min="4382" max="4382" width="8" bestFit="1" customWidth="1"/>
    <col min="4383" max="4384" width="10.21875" bestFit="1" customWidth="1"/>
    <col min="4385" max="4385" width="9" bestFit="1" customWidth="1"/>
    <col min="4386" max="4387" width="11.21875" bestFit="1" customWidth="1"/>
    <col min="4388" max="4388" width="9" bestFit="1" customWidth="1"/>
    <col min="4389" max="4389" width="11.21875" bestFit="1" customWidth="1"/>
    <col min="4390" max="4390" width="8.6640625" bestFit="1" customWidth="1"/>
    <col min="4391" max="4391" width="6" bestFit="1" customWidth="1"/>
    <col min="4392" max="4393" width="8.6640625" bestFit="1" customWidth="1"/>
    <col min="4394" max="4394" width="9" bestFit="1" customWidth="1"/>
    <col min="4395" max="4395" width="11.21875" bestFit="1" customWidth="1"/>
    <col min="4396" max="4396" width="10.21875" bestFit="1" customWidth="1"/>
    <col min="4397" max="4397" width="9" bestFit="1" customWidth="1"/>
    <col min="4398" max="4398" width="8.6640625" bestFit="1" customWidth="1"/>
    <col min="4399" max="4399" width="11.21875" bestFit="1" customWidth="1"/>
    <col min="4400" max="4400" width="9" bestFit="1" customWidth="1"/>
    <col min="4401" max="4402" width="11.21875" bestFit="1" customWidth="1"/>
    <col min="4403" max="4403" width="9" bestFit="1" customWidth="1"/>
    <col min="4404" max="4404" width="8.6640625" bestFit="1" customWidth="1"/>
    <col min="4405" max="4405" width="11.21875" bestFit="1" customWidth="1"/>
    <col min="4406" max="4406" width="9" bestFit="1" customWidth="1"/>
    <col min="4407" max="4408" width="11.21875" bestFit="1" customWidth="1"/>
    <col min="4409" max="4409" width="9" bestFit="1" customWidth="1"/>
    <col min="4410" max="4411" width="11.21875" bestFit="1" customWidth="1"/>
    <col min="4412" max="4412" width="10" bestFit="1" customWidth="1"/>
    <col min="4413" max="4413" width="12.21875" bestFit="1" customWidth="1"/>
    <col min="4414" max="4414" width="11.21875" bestFit="1" customWidth="1"/>
    <col min="4415" max="4415" width="6" bestFit="1" customWidth="1"/>
    <col min="4416" max="4417" width="8.6640625" bestFit="1" customWidth="1"/>
    <col min="4418" max="4418" width="9" bestFit="1" customWidth="1"/>
    <col min="4419" max="4420" width="11.21875" bestFit="1" customWidth="1"/>
    <col min="4421" max="4421" width="9" bestFit="1" customWidth="1"/>
    <col min="4422" max="4423" width="11.21875" bestFit="1" customWidth="1"/>
    <col min="4424" max="4424" width="9" bestFit="1" customWidth="1"/>
    <col min="4425" max="4426" width="11.21875" bestFit="1" customWidth="1"/>
    <col min="4427" max="4427" width="9" bestFit="1" customWidth="1"/>
    <col min="4428" max="4429" width="11.21875" bestFit="1" customWidth="1"/>
    <col min="4430" max="4430" width="9" bestFit="1" customWidth="1"/>
    <col min="4431" max="4431" width="11.21875" bestFit="1" customWidth="1"/>
    <col min="4432" max="4432" width="10.21875" bestFit="1" customWidth="1"/>
    <col min="4433" max="4433" width="9" bestFit="1" customWidth="1"/>
    <col min="4434" max="4434" width="11.21875" bestFit="1" customWidth="1"/>
    <col min="4435" max="4435" width="10.21875" bestFit="1" customWidth="1"/>
    <col min="4436" max="4436" width="9" bestFit="1" customWidth="1"/>
    <col min="4437" max="4438" width="11.21875" bestFit="1" customWidth="1"/>
    <col min="4439" max="4439" width="9" bestFit="1" customWidth="1"/>
    <col min="4440" max="4441" width="11.21875" bestFit="1" customWidth="1"/>
    <col min="4442" max="4442" width="10" bestFit="1" customWidth="1"/>
    <col min="4443" max="4443" width="12.21875" bestFit="1" customWidth="1"/>
    <col min="4444" max="4444" width="11.21875" bestFit="1" customWidth="1"/>
    <col min="4445" max="4445" width="9" bestFit="1" customWidth="1"/>
    <col min="4446" max="4447" width="11.21875" bestFit="1" customWidth="1"/>
    <col min="4448" max="4448" width="9" bestFit="1" customWidth="1"/>
    <col min="4449" max="4450" width="11.21875" bestFit="1" customWidth="1"/>
    <col min="4451" max="4451" width="9" bestFit="1" customWidth="1"/>
    <col min="4452" max="4453" width="11.21875" bestFit="1" customWidth="1"/>
    <col min="4454" max="4454" width="9" bestFit="1" customWidth="1"/>
    <col min="4455" max="4456" width="11.21875" bestFit="1" customWidth="1"/>
    <col min="4457" max="4457" width="9" bestFit="1" customWidth="1"/>
    <col min="4458" max="4459" width="11.21875" bestFit="1" customWidth="1"/>
    <col min="4460" max="4460" width="9" bestFit="1" customWidth="1"/>
    <col min="4461" max="4461" width="11.21875" bestFit="1" customWidth="1"/>
    <col min="4462" max="4462" width="8.6640625" bestFit="1" customWidth="1"/>
    <col min="4463" max="4463" width="9" bestFit="1" customWidth="1"/>
    <col min="4464" max="4465" width="11.21875" bestFit="1" customWidth="1"/>
    <col min="4466" max="4466" width="9" bestFit="1" customWidth="1"/>
    <col min="4467" max="4467" width="10.21875" bestFit="1" customWidth="1"/>
    <col min="4468" max="4468" width="11.21875" bestFit="1" customWidth="1"/>
    <col min="4469" max="4469" width="6" bestFit="1" customWidth="1"/>
    <col min="4470" max="4471" width="8.6640625" bestFit="1" customWidth="1"/>
    <col min="4472" max="4472" width="9" bestFit="1" customWidth="1"/>
    <col min="4473" max="4474" width="11.21875" bestFit="1" customWidth="1"/>
    <col min="4475" max="4475" width="6" bestFit="1" customWidth="1"/>
    <col min="4476" max="4477" width="8.6640625" bestFit="1" customWidth="1"/>
    <col min="4478" max="4478" width="9" bestFit="1" customWidth="1"/>
    <col min="4479" max="4479" width="11.21875" bestFit="1" customWidth="1"/>
    <col min="4480" max="4480" width="10.21875" bestFit="1" customWidth="1"/>
    <col min="4481" max="4481" width="9" bestFit="1" customWidth="1"/>
    <col min="4482" max="4482" width="11.21875" bestFit="1" customWidth="1"/>
    <col min="4483" max="4483" width="10.21875" bestFit="1" customWidth="1"/>
    <col min="4484" max="4484" width="9" bestFit="1" customWidth="1"/>
    <col min="4485" max="4486" width="11.21875" bestFit="1" customWidth="1"/>
    <col min="4487" max="4487" width="9" bestFit="1" customWidth="1"/>
    <col min="4488" max="4488" width="8.6640625" bestFit="1" customWidth="1"/>
    <col min="4489" max="4489" width="11.21875" bestFit="1" customWidth="1"/>
    <col min="4490" max="4490" width="9" bestFit="1" customWidth="1"/>
    <col min="4491" max="4492" width="11.21875" bestFit="1" customWidth="1"/>
    <col min="4493" max="4493" width="8" bestFit="1" customWidth="1"/>
    <col min="4494" max="4495" width="10.21875" bestFit="1" customWidth="1"/>
    <col min="4496" max="4496" width="8" bestFit="1" customWidth="1"/>
    <col min="4497" max="4498" width="10.21875" bestFit="1" customWidth="1"/>
    <col min="4499" max="4499" width="9" bestFit="1" customWidth="1"/>
    <col min="4500" max="4501" width="11.21875" bestFit="1" customWidth="1"/>
    <col min="4502" max="4502" width="9" bestFit="1" customWidth="1"/>
    <col min="4503" max="4504" width="11.21875" bestFit="1" customWidth="1"/>
    <col min="4505" max="4505" width="9" bestFit="1" customWidth="1"/>
    <col min="4506" max="4507" width="11.21875" bestFit="1" customWidth="1"/>
    <col min="4508" max="4508" width="9" bestFit="1" customWidth="1"/>
    <col min="4509" max="4510" width="11.21875" bestFit="1" customWidth="1"/>
    <col min="4511" max="4511" width="9" bestFit="1" customWidth="1"/>
    <col min="4512" max="4513" width="11.21875" bestFit="1" customWidth="1"/>
    <col min="4514" max="4514" width="6" bestFit="1" customWidth="1"/>
    <col min="4515" max="4516" width="8.6640625" bestFit="1" customWidth="1"/>
    <col min="4517" max="4517" width="9" bestFit="1" customWidth="1"/>
    <col min="4518" max="4519" width="11.21875" bestFit="1" customWidth="1"/>
    <col min="4520" max="4520" width="9" bestFit="1" customWidth="1"/>
    <col min="4521" max="4522" width="11.21875" bestFit="1" customWidth="1"/>
    <col min="4523" max="4523" width="10" bestFit="1" customWidth="1"/>
    <col min="4524" max="4524" width="12.21875" bestFit="1" customWidth="1"/>
    <col min="4525" max="4525" width="11.21875" bestFit="1" customWidth="1"/>
    <col min="4526" max="4526" width="9" bestFit="1" customWidth="1"/>
    <col min="4527" max="4528" width="11.21875" bestFit="1" customWidth="1"/>
    <col min="4529" max="4529" width="9" bestFit="1" customWidth="1"/>
    <col min="4530" max="4531" width="11.21875" bestFit="1" customWidth="1"/>
    <col min="4532" max="4532" width="9" bestFit="1" customWidth="1"/>
    <col min="4533" max="4534" width="11.21875" bestFit="1" customWidth="1"/>
    <col min="4535" max="4535" width="9" bestFit="1" customWidth="1"/>
    <col min="4536" max="4537" width="11.21875" bestFit="1" customWidth="1"/>
    <col min="4538" max="4538" width="9" bestFit="1" customWidth="1"/>
    <col min="4539" max="4540" width="11.21875" bestFit="1" customWidth="1"/>
    <col min="4541" max="4541" width="9" bestFit="1" customWidth="1"/>
    <col min="4542" max="4543" width="11.21875" bestFit="1" customWidth="1"/>
    <col min="4544" max="4544" width="9" bestFit="1" customWidth="1"/>
    <col min="4545" max="4546" width="11.21875" bestFit="1" customWidth="1"/>
    <col min="4547" max="4547" width="9" bestFit="1" customWidth="1"/>
    <col min="4548" max="4549" width="11.21875" bestFit="1" customWidth="1"/>
    <col min="4550" max="4550" width="9" bestFit="1" customWidth="1"/>
    <col min="4551" max="4552" width="11.21875" bestFit="1" customWidth="1"/>
    <col min="4553" max="4553" width="9" bestFit="1" customWidth="1"/>
    <col min="4554" max="4555" width="11.21875" bestFit="1" customWidth="1"/>
    <col min="4556" max="4556" width="6" bestFit="1" customWidth="1"/>
    <col min="4557" max="4558" width="8.6640625" bestFit="1" customWidth="1"/>
    <col min="4559" max="4559" width="9" bestFit="1" customWidth="1"/>
    <col min="4560" max="4561" width="11.21875" bestFit="1" customWidth="1"/>
    <col min="4562" max="4562" width="9" bestFit="1" customWidth="1"/>
    <col min="4563" max="4564" width="11.21875" bestFit="1" customWidth="1"/>
    <col min="4565" max="4565" width="9" bestFit="1" customWidth="1"/>
    <col min="4566" max="4567" width="11.21875" bestFit="1" customWidth="1"/>
    <col min="4568" max="4568" width="9" bestFit="1" customWidth="1"/>
    <col min="4569" max="4570" width="11.21875" bestFit="1" customWidth="1"/>
    <col min="4571" max="4571" width="9" bestFit="1" customWidth="1"/>
    <col min="4572" max="4573" width="11.21875" bestFit="1" customWidth="1"/>
    <col min="4574" max="4574" width="9" bestFit="1" customWidth="1"/>
    <col min="4575" max="4576" width="11.21875" bestFit="1" customWidth="1"/>
    <col min="4577" max="4577" width="9" bestFit="1" customWidth="1"/>
    <col min="4578" max="4578" width="11.21875" bestFit="1" customWidth="1"/>
    <col min="4579" max="4579" width="10.21875" bestFit="1" customWidth="1"/>
    <col min="4580" max="4580" width="9" bestFit="1" customWidth="1"/>
    <col min="4581" max="4582" width="11.21875" bestFit="1" customWidth="1"/>
    <col min="4583" max="4583" width="9" bestFit="1" customWidth="1"/>
    <col min="4584" max="4585" width="11.21875" bestFit="1" customWidth="1"/>
    <col min="4586" max="4586" width="8" bestFit="1" customWidth="1"/>
    <col min="4587" max="4588" width="10.21875" bestFit="1" customWidth="1"/>
    <col min="4589" max="4589" width="9" bestFit="1" customWidth="1"/>
    <col min="4590" max="4591" width="11.21875" bestFit="1" customWidth="1"/>
    <col min="4592" max="4592" width="9" bestFit="1" customWidth="1"/>
    <col min="4593" max="4594" width="11.21875" bestFit="1" customWidth="1"/>
    <col min="4595" max="4595" width="9" bestFit="1" customWidth="1"/>
    <col min="4596" max="4597" width="11.21875" bestFit="1" customWidth="1"/>
    <col min="4598" max="4598" width="9" bestFit="1" customWidth="1"/>
    <col min="4599" max="4599" width="11.21875" bestFit="1" customWidth="1"/>
    <col min="4600" max="4600" width="8.6640625" bestFit="1" customWidth="1"/>
    <col min="4601" max="4601" width="9" bestFit="1" customWidth="1"/>
    <col min="4602" max="4603" width="11.21875" bestFit="1" customWidth="1"/>
    <col min="4604" max="4604" width="9" bestFit="1" customWidth="1"/>
    <col min="4605" max="4606" width="11.21875" bestFit="1" customWidth="1"/>
    <col min="4607" max="4607" width="9" bestFit="1" customWidth="1"/>
    <col min="4608" max="4608" width="8.6640625" bestFit="1" customWidth="1"/>
    <col min="4609" max="4609" width="11.21875" bestFit="1" customWidth="1"/>
    <col min="4610" max="4610" width="8" bestFit="1" customWidth="1"/>
    <col min="4611" max="4612" width="10.21875" bestFit="1" customWidth="1"/>
    <col min="4613" max="4613" width="9" bestFit="1" customWidth="1"/>
    <col min="4614" max="4615" width="11.21875" bestFit="1" customWidth="1"/>
    <col min="4616" max="4616" width="10" bestFit="1" customWidth="1"/>
    <col min="4617" max="4617" width="12.21875" bestFit="1" customWidth="1"/>
    <col min="4618" max="4618" width="11.21875" bestFit="1" customWidth="1"/>
    <col min="4619" max="4619" width="9" bestFit="1" customWidth="1"/>
    <col min="4620" max="4621" width="11.21875" bestFit="1" customWidth="1"/>
    <col min="4622" max="4622" width="8" bestFit="1" customWidth="1"/>
    <col min="4623" max="4624" width="10.21875" bestFit="1" customWidth="1"/>
    <col min="4625" max="4625" width="9" bestFit="1" customWidth="1"/>
    <col min="4626" max="4627" width="11.21875" bestFit="1" customWidth="1"/>
    <col min="4628" max="4628" width="8" bestFit="1" customWidth="1"/>
    <col min="4629" max="4630" width="10.21875" bestFit="1" customWidth="1"/>
    <col min="4631" max="4631" width="9" bestFit="1" customWidth="1"/>
    <col min="4632" max="4633" width="11.21875" bestFit="1" customWidth="1"/>
    <col min="4634" max="4634" width="6" bestFit="1" customWidth="1"/>
    <col min="4635" max="4636" width="8.6640625" bestFit="1" customWidth="1"/>
    <col min="4637" max="4637" width="6" bestFit="1" customWidth="1"/>
    <col min="4638" max="4639" width="8.6640625" bestFit="1" customWidth="1"/>
    <col min="4640" max="4640" width="8" bestFit="1" customWidth="1"/>
    <col min="4641" max="4642" width="10.21875" bestFit="1" customWidth="1"/>
    <col min="4643" max="4643" width="9" bestFit="1" customWidth="1"/>
    <col min="4644" max="4645" width="11.21875" bestFit="1" customWidth="1"/>
    <col min="4646" max="4646" width="9" bestFit="1" customWidth="1"/>
    <col min="4647" max="4648" width="11.21875" bestFit="1" customWidth="1"/>
    <col min="4649" max="4649" width="8" bestFit="1" customWidth="1"/>
    <col min="4650" max="4651" width="10.21875" bestFit="1" customWidth="1"/>
    <col min="4652" max="4652" width="9" bestFit="1" customWidth="1"/>
    <col min="4653" max="4654" width="11.21875" bestFit="1" customWidth="1"/>
    <col min="4655" max="4655" width="9" bestFit="1" customWidth="1"/>
    <col min="4656" max="4657" width="11.21875" bestFit="1" customWidth="1"/>
    <col min="4658" max="4658" width="9" bestFit="1" customWidth="1"/>
    <col min="4659" max="4660" width="11.21875" bestFit="1" customWidth="1"/>
    <col min="4661" max="4661" width="6" bestFit="1" customWidth="1"/>
    <col min="4662" max="4663" width="8.6640625" bestFit="1" customWidth="1"/>
    <col min="4664" max="4664" width="8" bestFit="1" customWidth="1"/>
    <col min="4665" max="4665" width="8.6640625" bestFit="1" customWidth="1"/>
    <col min="4666" max="4666" width="10.21875" bestFit="1" customWidth="1"/>
    <col min="4667" max="4667" width="9" bestFit="1" customWidth="1"/>
    <col min="4668" max="4669" width="11.21875" bestFit="1" customWidth="1"/>
    <col min="4670" max="4670" width="9" bestFit="1" customWidth="1"/>
    <col min="4671" max="4671" width="9.6640625" bestFit="1" customWidth="1"/>
    <col min="4672" max="4672" width="11.21875" bestFit="1" customWidth="1"/>
    <col min="4673" max="4673" width="9" bestFit="1" customWidth="1"/>
    <col min="4674" max="4675" width="11.21875" bestFit="1" customWidth="1"/>
    <col min="4676" max="4676" width="9" bestFit="1" customWidth="1"/>
    <col min="4677" max="4677" width="11.21875" bestFit="1" customWidth="1"/>
    <col min="4678" max="4678" width="8.6640625" bestFit="1" customWidth="1"/>
    <col min="4679" max="4679" width="10" bestFit="1" customWidth="1"/>
    <col min="4680" max="4680" width="12.21875" bestFit="1" customWidth="1"/>
    <col min="4681" max="4681" width="11.21875" bestFit="1" customWidth="1"/>
    <col min="4682" max="4682" width="9" bestFit="1" customWidth="1"/>
    <col min="4683" max="4684" width="11.21875" bestFit="1" customWidth="1"/>
    <col min="4685" max="4685" width="8" bestFit="1" customWidth="1"/>
    <col min="4686" max="4686" width="10.21875" bestFit="1" customWidth="1"/>
    <col min="4687" max="4687" width="8.6640625" bestFit="1" customWidth="1"/>
    <col min="4688" max="4688" width="9" bestFit="1" customWidth="1"/>
    <col min="4689" max="4690" width="11.21875" bestFit="1" customWidth="1"/>
    <col min="4691" max="4691" width="6" bestFit="1" customWidth="1"/>
    <col min="4692" max="4693" width="8.6640625" bestFit="1" customWidth="1"/>
    <col min="4694" max="4694" width="9" bestFit="1" customWidth="1"/>
    <col min="4695" max="4696" width="11.21875" bestFit="1" customWidth="1"/>
    <col min="4697" max="4697" width="6" bestFit="1" customWidth="1"/>
    <col min="4698" max="4699" width="8.6640625" bestFit="1" customWidth="1"/>
    <col min="4700" max="4700" width="9" bestFit="1" customWidth="1"/>
    <col min="4701" max="4701" width="11.21875" bestFit="1" customWidth="1"/>
    <col min="4702" max="4702" width="8.6640625" bestFit="1" customWidth="1"/>
    <col min="4703" max="4703" width="9" bestFit="1" customWidth="1"/>
    <col min="4704" max="4705" width="11.21875" bestFit="1" customWidth="1"/>
    <col min="4706" max="4706" width="9" bestFit="1" customWidth="1"/>
    <col min="4707" max="4707" width="8.6640625" bestFit="1" customWidth="1"/>
    <col min="4708" max="4708" width="11.21875" bestFit="1" customWidth="1"/>
    <col min="4709" max="4709" width="9" bestFit="1" customWidth="1"/>
    <col min="4710" max="4711" width="11.21875" bestFit="1" customWidth="1"/>
    <col min="4712" max="4712" width="9" bestFit="1" customWidth="1"/>
    <col min="4713" max="4713" width="10.21875" bestFit="1" customWidth="1"/>
    <col min="4714" max="4714" width="11.21875" bestFit="1" customWidth="1"/>
    <col min="4715" max="4715" width="9" bestFit="1" customWidth="1"/>
    <col min="4716" max="4717" width="11.21875" bestFit="1" customWidth="1"/>
    <col min="4718" max="4718" width="9" bestFit="1" customWidth="1"/>
    <col min="4719" max="4720" width="11.21875" bestFit="1" customWidth="1"/>
    <col min="4721" max="4721" width="9" bestFit="1" customWidth="1"/>
    <col min="4722" max="4723" width="11.21875" bestFit="1" customWidth="1"/>
    <col min="4724" max="4724" width="9" bestFit="1" customWidth="1"/>
    <col min="4725" max="4725" width="11.21875" bestFit="1" customWidth="1"/>
    <col min="4726" max="4726" width="8.6640625" bestFit="1" customWidth="1"/>
    <col min="4727" max="4727" width="9" bestFit="1" customWidth="1"/>
    <col min="4728" max="4729" width="11.21875" bestFit="1" customWidth="1"/>
    <col min="4730" max="4730" width="9" bestFit="1" customWidth="1"/>
    <col min="4731" max="4732" width="11.21875" bestFit="1" customWidth="1"/>
    <col min="4733" max="4733" width="6" bestFit="1" customWidth="1"/>
    <col min="4734" max="4734" width="6.6640625" bestFit="1" customWidth="1"/>
    <col min="4735" max="4735" width="8.6640625" bestFit="1" customWidth="1"/>
    <col min="4736" max="4736" width="9" bestFit="1" customWidth="1"/>
    <col min="4737" max="4738" width="11.21875" bestFit="1" customWidth="1"/>
    <col min="4739" max="4739" width="9" bestFit="1" customWidth="1"/>
    <col min="4740" max="4741" width="11.21875" bestFit="1" customWidth="1"/>
    <col min="4742" max="4742" width="8" bestFit="1" customWidth="1"/>
    <col min="4743" max="4743" width="10.21875" bestFit="1" customWidth="1"/>
    <col min="4744" max="4744" width="8.6640625" bestFit="1" customWidth="1"/>
    <col min="4745" max="4745" width="9" bestFit="1" customWidth="1"/>
    <col min="4746" max="4747" width="11.21875" bestFit="1" customWidth="1"/>
    <col min="4748" max="4748" width="9" bestFit="1" customWidth="1"/>
    <col min="4749" max="4750" width="11.21875" bestFit="1" customWidth="1"/>
    <col min="4751" max="4751" width="9" bestFit="1" customWidth="1"/>
    <col min="4752" max="4753" width="11.21875" bestFit="1" customWidth="1"/>
    <col min="4754" max="4754" width="9" bestFit="1" customWidth="1"/>
    <col min="4755" max="4756" width="11.21875" bestFit="1" customWidth="1"/>
    <col min="4757" max="4757" width="9" bestFit="1" customWidth="1"/>
    <col min="4758" max="4759" width="11.21875" bestFit="1" customWidth="1"/>
    <col min="4760" max="4760" width="9" bestFit="1" customWidth="1"/>
    <col min="4761" max="4761" width="10.21875" bestFit="1" customWidth="1"/>
    <col min="4762" max="4762" width="11.21875" bestFit="1" customWidth="1"/>
    <col min="4763" max="4763" width="9" bestFit="1" customWidth="1"/>
    <col min="4764" max="4764" width="11.21875" bestFit="1" customWidth="1"/>
    <col min="4765" max="4765" width="8.6640625" bestFit="1" customWidth="1"/>
    <col min="4766" max="4766" width="9" bestFit="1" customWidth="1"/>
    <col min="4767" max="4768" width="11.21875" bestFit="1" customWidth="1"/>
    <col min="4769" max="4769" width="9" bestFit="1" customWidth="1"/>
    <col min="4770" max="4770" width="11.21875" bestFit="1" customWidth="1"/>
    <col min="4771" max="4771" width="10.21875" bestFit="1" customWidth="1"/>
    <col min="4772" max="4772" width="9" bestFit="1" customWidth="1"/>
    <col min="4773" max="4774" width="11.21875" bestFit="1" customWidth="1"/>
    <col min="4775" max="4775" width="9" bestFit="1" customWidth="1"/>
    <col min="4776" max="4777" width="11.21875" bestFit="1" customWidth="1"/>
    <col min="4778" max="4778" width="9" bestFit="1" customWidth="1"/>
    <col min="4779" max="4780" width="11.21875" bestFit="1" customWidth="1"/>
    <col min="4781" max="4781" width="8" bestFit="1" customWidth="1"/>
    <col min="4782" max="4783" width="10.21875" bestFit="1" customWidth="1"/>
    <col min="4784" max="4784" width="9" bestFit="1" customWidth="1"/>
    <col min="4785" max="4786" width="11.21875" bestFit="1" customWidth="1"/>
    <col min="4787" max="4787" width="8" bestFit="1" customWidth="1"/>
    <col min="4788" max="4789" width="10.21875" bestFit="1" customWidth="1"/>
    <col min="4790" max="4790" width="9" bestFit="1" customWidth="1"/>
    <col min="4791" max="4792" width="11.21875" bestFit="1" customWidth="1"/>
    <col min="4793" max="4793" width="9" bestFit="1" customWidth="1"/>
    <col min="4794" max="4795" width="11.21875" bestFit="1" customWidth="1"/>
    <col min="4796" max="4796" width="9" bestFit="1" customWidth="1"/>
    <col min="4797" max="4797" width="11.21875" bestFit="1" customWidth="1"/>
    <col min="4798" max="4798" width="8.6640625" bestFit="1" customWidth="1"/>
    <col min="4799" max="4799" width="9" bestFit="1" customWidth="1"/>
    <col min="4800" max="4800" width="10.21875" bestFit="1" customWidth="1"/>
    <col min="4801" max="4801" width="11.21875" bestFit="1" customWidth="1"/>
    <col min="4802" max="4802" width="6" bestFit="1" customWidth="1"/>
    <col min="4803" max="4804" width="8.6640625" bestFit="1" customWidth="1"/>
    <col min="4805" max="4805" width="9" bestFit="1" customWidth="1"/>
    <col min="4806" max="4806" width="8.6640625" bestFit="1" customWidth="1"/>
    <col min="4807" max="4807" width="11.21875" bestFit="1" customWidth="1"/>
    <col min="4808" max="4808" width="9" bestFit="1" customWidth="1"/>
    <col min="4809" max="4810" width="11.21875" bestFit="1" customWidth="1"/>
    <col min="4811" max="4811" width="9" bestFit="1" customWidth="1"/>
    <col min="4812" max="4813" width="11.21875" bestFit="1" customWidth="1"/>
    <col min="4814" max="4814" width="9" bestFit="1" customWidth="1"/>
    <col min="4815" max="4816" width="11.21875" bestFit="1" customWidth="1"/>
    <col min="4817" max="4817" width="9" bestFit="1" customWidth="1"/>
    <col min="4818" max="4819" width="11.21875" bestFit="1" customWidth="1"/>
    <col min="4820" max="4820" width="10" bestFit="1" customWidth="1"/>
    <col min="4821" max="4821" width="12.21875" bestFit="1" customWidth="1"/>
    <col min="4822" max="4822" width="11.21875" bestFit="1" customWidth="1"/>
    <col min="4823" max="4823" width="9" bestFit="1" customWidth="1"/>
    <col min="4824" max="4825" width="11.21875" bestFit="1" customWidth="1"/>
    <col min="4826" max="4826" width="6" bestFit="1" customWidth="1"/>
    <col min="4827" max="4828" width="8.6640625" bestFit="1" customWidth="1"/>
    <col min="4829" max="4829" width="9" bestFit="1" customWidth="1"/>
    <col min="4830" max="4830" width="11.21875" bestFit="1" customWidth="1"/>
    <col min="4831" max="4831" width="8.6640625" bestFit="1" customWidth="1"/>
    <col min="4832" max="4832" width="9" bestFit="1" customWidth="1"/>
    <col min="4833" max="4834" width="11.21875" bestFit="1" customWidth="1"/>
    <col min="4835" max="4835" width="9" bestFit="1" customWidth="1"/>
    <col min="4836" max="4837" width="11.21875" bestFit="1" customWidth="1"/>
    <col min="4838" max="4838" width="9" bestFit="1" customWidth="1"/>
    <col min="4839" max="4840" width="11.21875" bestFit="1" customWidth="1"/>
    <col min="4841" max="4841" width="9" bestFit="1" customWidth="1"/>
    <col min="4842" max="4842" width="10.21875" bestFit="1" customWidth="1"/>
    <col min="4843" max="4843" width="11.21875" bestFit="1" customWidth="1"/>
    <col min="4844" max="4844" width="9" bestFit="1" customWidth="1"/>
    <col min="4845" max="4845" width="9.6640625" bestFit="1" customWidth="1"/>
    <col min="4846" max="4846" width="11.21875" bestFit="1" customWidth="1"/>
    <col min="4847" max="4847" width="9" bestFit="1" customWidth="1"/>
    <col min="4848" max="4849" width="11.21875" bestFit="1" customWidth="1"/>
    <col min="4850" max="4850" width="9" bestFit="1" customWidth="1"/>
    <col min="4851" max="4851" width="8.6640625" bestFit="1" customWidth="1"/>
    <col min="4852" max="4852" width="11.21875" bestFit="1" customWidth="1"/>
    <col min="4853" max="4853" width="9" bestFit="1" customWidth="1"/>
    <col min="4854" max="4854" width="10.21875" bestFit="1" customWidth="1"/>
    <col min="4855" max="4855" width="11.21875" bestFit="1" customWidth="1"/>
    <col min="4856" max="4856" width="9" bestFit="1" customWidth="1"/>
    <col min="4857" max="4858" width="11.21875" bestFit="1" customWidth="1"/>
    <col min="4859" max="4859" width="9" bestFit="1" customWidth="1"/>
    <col min="4860" max="4861" width="11.21875" bestFit="1" customWidth="1"/>
    <col min="4862" max="4862" width="9" bestFit="1" customWidth="1"/>
    <col min="4863" max="4864" width="11.21875" bestFit="1" customWidth="1"/>
    <col min="4865" max="4865" width="6" bestFit="1" customWidth="1"/>
    <col min="4866" max="4867" width="8.6640625" bestFit="1" customWidth="1"/>
    <col min="4868" max="4868" width="9" bestFit="1" customWidth="1"/>
    <col min="4869" max="4870" width="11.21875" bestFit="1" customWidth="1"/>
    <col min="4871" max="4871" width="9" bestFit="1" customWidth="1"/>
    <col min="4872" max="4873" width="11.21875" bestFit="1" customWidth="1"/>
    <col min="4874" max="4874" width="9" bestFit="1" customWidth="1"/>
    <col min="4875" max="4876" width="11.21875" bestFit="1" customWidth="1"/>
    <col min="4877" max="4877" width="9" bestFit="1" customWidth="1"/>
    <col min="4878" max="4878" width="10.21875" bestFit="1" customWidth="1"/>
    <col min="4879" max="4879" width="11.21875" bestFit="1" customWidth="1"/>
    <col min="4880" max="4880" width="9" bestFit="1" customWidth="1"/>
    <col min="4881" max="4882" width="11.21875" bestFit="1" customWidth="1"/>
    <col min="4883" max="4883" width="9" bestFit="1" customWidth="1"/>
    <col min="4884" max="4885" width="11.21875" bestFit="1" customWidth="1"/>
    <col min="4886" max="4886" width="9" bestFit="1" customWidth="1"/>
    <col min="4887" max="4888" width="11.21875" bestFit="1" customWidth="1"/>
    <col min="4889" max="4889" width="9" bestFit="1" customWidth="1"/>
    <col min="4890" max="4891" width="11.21875" bestFit="1" customWidth="1"/>
    <col min="4892" max="4892" width="10" bestFit="1" customWidth="1"/>
    <col min="4893" max="4893" width="8.6640625" bestFit="1" customWidth="1"/>
    <col min="4894" max="4894" width="12.21875" bestFit="1" customWidth="1"/>
    <col min="4895" max="4895" width="8" bestFit="1" customWidth="1"/>
    <col min="4896" max="4896" width="10.21875" bestFit="1" customWidth="1"/>
    <col min="4897" max="4897" width="9.6640625" bestFit="1" customWidth="1"/>
    <col min="4898" max="4898" width="10.77734375" bestFit="1" customWidth="1"/>
  </cols>
  <sheetData>
    <row r="2" spans="1:6" x14ac:dyDescent="0.3">
      <c r="A2" s="5" t="s">
        <v>59</v>
      </c>
    </row>
    <row r="3" spans="1:6" x14ac:dyDescent="0.3">
      <c r="A3" t="s">
        <v>56</v>
      </c>
      <c r="B3" t="s">
        <v>55</v>
      </c>
      <c r="C3" t="s">
        <v>54</v>
      </c>
    </row>
    <row r="4" spans="1:6" x14ac:dyDescent="0.3">
      <c r="A4">
        <v>348345.18000000052</v>
      </c>
      <c r="B4">
        <v>595624.44000000029</v>
      </c>
      <c r="C4">
        <v>412976.64000000036</v>
      </c>
    </row>
    <row r="6" spans="1:6" x14ac:dyDescent="0.3">
      <c r="A6" s="5" t="s">
        <v>66</v>
      </c>
    </row>
    <row r="7" spans="1:6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</row>
    <row r="8" spans="1:6" x14ac:dyDescent="0.3">
      <c r="A8">
        <v>680816</v>
      </c>
      <c r="B8">
        <v>58917</v>
      </c>
      <c r="C8">
        <v>373968</v>
      </c>
      <c r="D8">
        <v>84057</v>
      </c>
      <c r="E8">
        <v>60621</v>
      </c>
      <c r="F8">
        <v>98609</v>
      </c>
    </row>
    <row r="10" spans="1:6" x14ac:dyDescent="0.3">
      <c r="A10" s="5" t="s">
        <v>75</v>
      </c>
      <c r="E10" s="5" t="s">
        <v>77</v>
      </c>
    </row>
    <row r="11" spans="1:6" x14ac:dyDescent="0.3">
      <c r="A11" s="3" t="s">
        <v>57</v>
      </c>
      <c r="B11" t="s">
        <v>67</v>
      </c>
      <c r="E11" s="3" t="s">
        <v>57</v>
      </c>
      <c r="F11" t="s">
        <v>67</v>
      </c>
    </row>
    <row r="12" spans="1:6" x14ac:dyDescent="0.3">
      <c r="A12" s="4" t="s">
        <v>71</v>
      </c>
      <c r="B12">
        <v>872</v>
      </c>
      <c r="E12" s="4" t="s">
        <v>78</v>
      </c>
      <c r="F12">
        <v>8</v>
      </c>
    </row>
    <row r="13" spans="1:6" x14ac:dyDescent="0.3">
      <c r="A13" s="4" t="s">
        <v>72</v>
      </c>
      <c r="B13">
        <v>853</v>
      </c>
      <c r="E13" s="4" t="s">
        <v>79</v>
      </c>
      <c r="F13">
        <v>1060</v>
      </c>
    </row>
    <row r="14" spans="1:6" x14ac:dyDescent="0.3">
      <c r="A14" s="4" t="s">
        <v>73</v>
      </c>
      <c r="B14">
        <v>368</v>
      </c>
      <c r="E14" s="4" t="s">
        <v>81</v>
      </c>
      <c r="F14">
        <v>1167</v>
      </c>
    </row>
    <row r="15" spans="1:6" x14ac:dyDescent="0.3">
      <c r="A15" s="4" t="s">
        <v>74</v>
      </c>
      <c r="B15">
        <v>147</v>
      </c>
      <c r="E15" s="4" t="s">
        <v>80</v>
      </c>
      <c r="F15">
        <v>5</v>
      </c>
    </row>
    <row r="16" spans="1:6" x14ac:dyDescent="0.3">
      <c r="A16" s="4" t="s">
        <v>58</v>
      </c>
      <c r="B16">
        <v>2240</v>
      </c>
      <c r="E16" s="4" t="s">
        <v>58</v>
      </c>
      <c r="F16">
        <v>2240</v>
      </c>
    </row>
    <row r="19" spans="1:2" x14ac:dyDescent="0.3">
      <c r="A19" s="5" t="s">
        <v>76</v>
      </c>
    </row>
    <row r="20" spans="1:2" x14ac:dyDescent="0.3">
      <c r="A20" s="3" t="s">
        <v>57</v>
      </c>
      <c r="B20" t="s">
        <v>67</v>
      </c>
    </row>
    <row r="21" spans="1:2" x14ac:dyDescent="0.3">
      <c r="A21" s="4" t="s">
        <v>36</v>
      </c>
      <c r="B21">
        <v>160</v>
      </c>
    </row>
    <row r="22" spans="1:2" x14ac:dyDescent="0.3">
      <c r="A22" s="4" t="s">
        <v>32</v>
      </c>
      <c r="B22">
        <v>268</v>
      </c>
    </row>
    <row r="23" spans="1:2" x14ac:dyDescent="0.3">
      <c r="A23" s="4" t="s">
        <v>39</v>
      </c>
      <c r="B23">
        <v>120</v>
      </c>
    </row>
    <row r="24" spans="1:2" x14ac:dyDescent="0.3">
      <c r="A24" s="4" t="s">
        <v>40</v>
      </c>
      <c r="B24">
        <v>148</v>
      </c>
    </row>
    <row r="25" spans="1:2" x14ac:dyDescent="0.3">
      <c r="A25" s="4" t="s">
        <v>46</v>
      </c>
      <c r="B25">
        <v>3</v>
      </c>
    </row>
    <row r="26" spans="1:2" x14ac:dyDescent="0.3">
      <c r="A26" s="4" t="s">
        <v>43</v>
      </c>
      <c r="B26">
        <v>337</v>
      </c>
    </row>
    <row r="27" spans="1:2" x14ac:dyDescent="0.3">
      <c r="A27" s="4" t="s">
        <v>30</v>
      </c>
      <c r="B27">
        <v>1095</v>
      </c>
    </row>
    <row r="28" spans="1:2" x14ac:dyDescent="0.3">
      <c r="A28" s="4" t="s">
        <v>34</v>
      </c>
      <c r="B28">
        <v>109</v>
      </c>
    </row>
    <row r="29" spans="1:2" x14ac:dyDescent="0.3">
      <c r="A29" s="4" t="s">
        <v>58</v>
      </c>
      <c r="B29">
        <v>2240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94BD7F-0BBD-4248-92E1-D23C4B0BE6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Luthfa u</cp:lastModifiedBy>
  <dcterms:created xsi:type="dcterms:W3CDTF">2026-02-18T06:00:55Z</dcterms:created>
  <dcterms:modified xsi:type="dcterms:W3CDTF">2026-02-19T06:52:53Z</dcterms:modified>
</cp:coreProperties>
</file>