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b Ngawi" sheetId="1" r:id="rId4"/>
    <sheet state="visible" name="Kab Magetan" sheetId="2" r:id="rId5"/>
  </sheets>
  <definedNames/>
  <calcPr/>
</workbook>
</file>

<file path=xl/sharedStrings.xml><?xml version="1.0" encoding="utf-8"?>
<sst xmlns="http://schemas.openxmlformats.org/spreadsheetml/2006/main" count="725" uniqueCount="358">
  <si>
    <t>Real Category</t>
  </si>
  <si>
    <t>Row Labels</t>
  </si>
  <si>
    <t>Address</t>
  </si>
  <si>
    <t>City</t>
  </si>
  <si>
    <t>State</t>
  </si>
  <si>
    <t>Postal Code</t>
  </si>
  <si>
    <t>Country</t>
  </si>
  <si>
    <t>Phone</t>
  </si>
  <si>
    <t>Latitude</t>
  </si>
  <si>
    <t>Longitude</t>
  </si>
  <si>
    <t>Map Link</t>
  </si>
  <si>
    <t>Median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</si>
  <si>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</si>
  <si>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</si>
  <si>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</si>
  <si>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</si>
  <si>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</si>
  <si>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</si>
  <si>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</si>
  <si>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</si>
  <si>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</si>
  <si>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</si>
  <si>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</si>
  <si>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</si>
  <si>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</si>
  <si>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Sumber</t>
  </si>
  <si>
    <t>Komplek perumahan</t>
  </si>
  <si>
    <t>Bhayangkara ngawi residence (BNR)</t>
  </si>
  <si>
    <t>Bhayangkara ngawi residence, Ngadirejo, Watualang, Kec. Ngawi, Kabupaten Ngawi, Jawa Timur 63218</t>
  </si>
  <si>
    <t>Ngadirejo, Watualang, Kec. Ngawi, Kabupaten Ngawi</t>
  </si>
  <si>
    <t>JAWA TIMUR</t>
  </si>
  <si>
    <t>Indonesia</t>
  </si>
  <si>
    <t>https://maps.google.com/?cid=0x0:0x6074b6f193fd1489</t>
  </si>
  <si>
    <t>https://www.kompas.com/properti/read/2024/05/13/070000621/perumahan-terjangkau-di-bawah-rp-200-juta-di-kabupaten-ngawi-pilihan#:~:text=Bhayangkara%20Ngawi%20Residence:%20Tipe%2036,71%20di%20antaranya%20sudah%20terjual.</t>
  </si>
  <si>
    <t>Bisela Residence</t>
  </si>
  <si>
    <t>Perumahan Bisela 3 No.16, Jambe, Karangasri, Kec. Ngawi, Kabupaten Ngawi, Jawa Timur 63218</t>
  </si>
  <si>
    <t>Jambe, Karangasri, Kec. Ngawi, Kabupaten Ngawi</t>
  </si>
  <si>
    <t>https://maps.google.com/?cid=0x0:0xc70d62c930687204</t>
  </si>
  <si>
    <t>Bumi Kurnia Residence</t>
  </si>
  <si>
    <t>Jl. K.H. Ahmad Dahlan, Karanggeneng, Margomulyo, Kec. Ngawi, Kabupaten Ngawi, Jawa Timur 63217</t>
  </si>
  <si>
    <t>Karanggeneng, Margomulyo, Kec. Ngawi, Kabupaten Ngawi</t>
  </si>
  <si>
    <t>https://maps.google.com/?cid=0x0:0xb976f2e3f6e7bc94</t>
  </si>
  <si>
    <t>https://www.ayojualrumah.com/properti/rumah-subsidi-di-bumi-kurnia-residence-walikukun-ngawi/71170</t>
  </si>
  <si>
    <t>Chataleya Garden</t>
  </si>
  <si>
    <t>Jl. Kutilang, Wareng, Beran, Kec. Ngawi, Kabupaten Ngawi, Jawa Timur 63216</t>
  </si>
  <si>
    <t>Wareng, Beran, Kec. Ngawi, Kabupaten Ngawi</t>
  </si>
  <si>
    <t>(blank)</t>
  </si>
  <si>
    <t>https://maps.google.com/?cid=0x0:0x2b77f2840d2a42f7</t>
  </si>
  <si>
    <t>N/A</t>
  </si>
  <si>
    <t>Cluster Alexandria</t>
  </si>
  <si>
    <t>Jl. Musi No.35, Sekolahan, Karangasri, Kec. Ngawi, Kabupaten Ngawi, Jawa Timur 63218</t>
  </si>
  <si>
    <t>Sekolahan, Karangasri, Kec. Ngawi, Kabupaten Ngawi</t>
  </si>
  <si>
    <t>https://maps.google.com/?cid=0x0:0xf8a0795769873a59</t>
  </si>
  <si>
    <t>Grand Kusuma Residence</t>
  </si>
  <si>
    <t>HCVQ+F3H, Gg. Wijaya Kusuma, Ngadirejo, Central Karang, Kec. Ngawi, Kabupaten Ngawi, Jawa Timur 63217</t>
  </si>
  <si>
    <t>Gg. Wijaya Kusuma, Ngadirejo, Central Karang, Kec. Ngawi, Kabupaten Ngawi</t>
  </si>
  <si>
    <t>https://maps.google.com/?cid=0x0:0x7f552f7a9aa93b74</t>
  </si>
  <si>
    <t>Grand Maksoem Village</t>
  </si>
  <si>
    <t>Talang, Paron, Kec. Paron, Kabupaten Ngawi, Jawa Timur 63253</t>
  </si>
  <si>
    <t>Paron, Kec. Paron, Kabupaten Ngawi</t>
  </si>
  <si>
    <t>https://maps.google.com/?cid=0x0:0x4ad4b24cca253a46</t>
  </si>
  <si>
    <t>https://www.ayojualrumah.com/properti/rumah-subsidi-premium-strategis-di-grand-maksoem-village-ngawi/85680</t>
  </si>
  <si>
    <t>Griya pilar indah permai</t>
  </si>
  <si>
    <t>Jl. Geneng-Ngawi, Tambakromo 1, Tambakromo I, Geneng, Kec. Geneng, Kabupaten Ngawi, Jawa Timur 63271</t>
  </si>
  <si>
    <t>Tambakromo 1, Tambakromo I, Geneng, Kec. Geneng, Kabupaten Ngawi</t>
  </si>
  <si>
    <t>https://maps.google.com/?cid=0x0:0x8738d46e9978a4f1</t>
  </si>
  <si>
    <t>Griyane mbah Suparti nyo</t>
  </si>
  <si>
    <t>J9C2+3FM, Balun, Karanggeneng, Kec. Pitu, Kabupaten Ngawi, Jawa Timur 63252</t>
  </si>
  <si>
    <t>Balun, Karanggeneng, Kec. Pitu, Kabupaten Ngawi</t>
  </si>
  <si>
    <t>https://maps.google.com/?cid=0x0:0x49fcfd819a04f11b</t>
  </si>
  <si>
    <t>Griyane Pak Atmo Sumarno</t>
  </si>
  <si>
    <t>F52M+5CH, Girikerto, Kec. Sine, Kabupaten Ngawi, Jawa Timur 63264</t>
  </si>
  <si>
    <t>Girikerto, Kec. Sine, Kabupaten Ngawi</t>
  </si>
  <si>
    <t>https://maps.google.com/?cid=0x0:0x506665ab380625e8</t>
  </si>
  <si>
    <t>Perumahan</t>
  </si>
  <si>
    <t>Komplek Perumahan Bagyo Mulyo Regency""</t>
  </si>
  <si>
    <t>GC5H+HH8, Tambakromo I, Tambakromo, Kec. Geneng, Kabupaten Ngawi, Jawa Timur 63271</t>
  </si>
  <si>
    <t>Tambakromo I, Tambakromo, Kec. Geneng, Kabupaten Ngawi</t>
  </si>
  <si>
    <t>https://maps.google.com/?cid=0x0:0xd8da7478203a2060</t>
  </si>
  <si>
    <t>komplek housing</t>
  </si>
  <si>
    <t>Komplek pilangbangu bayan Damin</t>
  </si>
  <si>
    <t>HH23+Q53, Pilang Bango, Kedungprahu, Kec. Padas, Kabupaten Ngawi, Jawa Timur 63281</t>
  </si>
  <si>
    <t>Pilang Bango, Kedungprahu, Kec. Padas, Kabupaten Ngawi</t>
  </si>
  <si>
    <t>https://maps.google.com/?cid=0x0:0x543dffdcbb09a759</t>
  </si>
  <si>
    <t>Komplek Rumah Dinas Lapas Ngawi</t>
  </si>
  <si>
    <t>Jl. Jaksa Agung Suprapto No.10, Kluncing, Ketanggi, Kec. Ngawi, Kabupaten Ngawi, Jawa Timur 63211</t>
  </si>
  <si>
    <t>Kluncing, Ketanggi, Kec. Ngawi, Kabupaten Ngawi</t>
  </si>
  <si>
    <t>https://maps.google.com/?cid=0x0:0xf70d6b39b9b65879</t>
  </si>
  <si>
    <t>Perum Griya Regency Ngawi</t>
  </si>
  <si>
    <t>Jl. Maospati - Solo No.34, Sambirobyong I, Tambakromo, Kec. Geneng, Kabupaten Ngawi, Jawa Timur 63271</t>
  </si>
  <si>
    <t>Sambirobyong I, Tambakromo, Kec. Geneng, Kabupaten Ngawi</t>
  </si>
  <si>
    <t>https://maps.google.com/?cid=0x0:0x4d2186b008483c6e</t>
  </si>
  <si>
    <t>Perum Ngawi Indah Residence</t>
  </si>
  <si>
    <t>Krajan Selatan, Watualang, Kec. Ngawi, Kabupaten Ngawi, Jawa Timur 63218</t>
  </si>
  <si>
    <t>Watualang, Kec. Ngawi, Kabupaten Ngawi</t>
  </si>
  <si>
    <t>https://maps.google.com/?cid=0x0:0xb5ab2646723257f3</t>
  </si>
  <si>
    <t>Perum Pilar Indah Permai</t>
  </si>
  <si>
    <t>GC6H+FPH, Jl. Raya Geneng, Tambakromo II, Tambakromo, Kec. Geneng, Kabupaten Ngawi, Jawa Timur 63271</t>
  </si>
  <si>
    <t>Jl. Raya Geneng, Tambakromo II, Tambakromo, Kec. Geneng, Kabupaten Ngawi</t>
  </si>
  <si>
    <t>https://maps.google.com/?cid=0x0:0x96da559b90a05ce5</t>
  </si>
  <si>
    <t>Perum Siliwangi Permai Ngawi</t>
  </si>
  <si>
    <t>HCPC+4PM, Jl. Siliwangi, Ngronggi, Grudo, Kec. Ngawi, Kabupaten Ngawi, Jawa Timur 63214</t>
  </si>
  <si>
    <t>Jl. Siliwangi, Ngronggi, Grudo, Kec. Ngawi, Kabupaten Ngawi</t>
  </si>
  <si>
    <t>https://maps.google.com/?cid=0x0:0xbf050a2dacbcf4db</t>
  </si>
  <si>
    <t>Perumahan Fajar Residence</t>
  </si>
  <si>
    <t>Kenaiban, Paron, Kec. Paron, Kabupaten Ngawi, Jawa Timur</t>
  </si>
  <si>
    <t>Kabupaten Ngawi, Jawa Timur</t>
  </si>
  <si>
    <t>https://maps.google.com/?cid=0x0:0xd1455f8ffc4f8394</t>
  </si>
  <si>
    <t>Perumahan Gayatri Maksoem Village</t>
  </si>
  <si>
    <t>Jl. Bojonegoro - Ngawi, Soko, Karangasri, Kec. Ngawi, Kabupaten Ngawi, Jawa Timur</t>
  </si>
  <si>
    <t>https://maps.google.com/?cid=0x0:0x74d6df3c187dee62</t>
  </si>
  <si>
    <t>Perumahan GRAHA FAMILY</t>
  </si>
  <si>
    <t>HFGJ+R4R, Bulung, bulung, Kec. Ngawi, Kabupaten Ngawi, Jawa Timur 63218</t>
  </si>
  <si>
    <t>Bulung, bulung, Kec. Ngawi, Kabupaten Ngawi</t>
  </si>
  <si>
    <t>https://maps.google.com/?cid=0x0:0x17189b88a243d004</t>
  </si>
  <si>
    <t>Perumahan Grand Emerald Sidorejo Ngawi</t>
  </si>
  <si>
    <t>Kedungglagah II, Sidorejo, Kec. Geneng, Kabupaten Ngawi, Jawa Timur 63271</t>
  </si>
  <si>
    <t>Sidorejo, Kec. Geneng, Kabupaten Ngawi</t>
  </si>
  <si>
    <t>https://maps.google.com/?cid=0x0:0xd0273bbc205bc1e5</t>
  </si>
  <si>
    <t>Perumahan Griya Mentari Asri</t>
  </si>
  <si>
    <t>Jl. Samratulangi, Tunggul, Kersoharjo, Kec. Geneng, Kabupaten Ngawi, Jawa Timur 63271</t>
  </si>
  <si>
    <t>Tunggul, Kersoharjo, Kec. Geneng, Kabupaten Ngawi</t>
  </si>
  <si>
    <t>https://maps.google.com/?cid=0x0:0xe44ffa81aef5090f</t>
  </si>
  <si>
    <t>https://www.99.co/id/komplek-perumahan/209889-griya-mentari-asri/units</t>
  </si>
  <si>
    <t>Perumahan Krisan</t>
  </si>
  <si>
    <t>HCWX+QWC, Jl. Teuku Umar, Kluncing, Ketanggi, Kec. Ngawi, Kabupaten Ngawi, Jawa Timur 63211</t>
  </si>
  <si>
    <t>Jl. Teuku Umar, Kluncing, Ketanggi, Kec. Ngawi, Kabupaten Ngawi</t>
  </si>
  <si>
    <t>https://maps.google.com/?cid=0x0:0x772475d9fa37286b</t>
  </si>
  <si>
    <t>Perumahan Mardiasri Regency</t>
  </si>
  <si>
    <t>HCF5+HQ2, Glagahan, Jururejo, Kec. Ngawi, Kabupaten Ngawi, Jawa Timur 63215</t>
  </si>
  <si>
    <t>Glagahan, Jururejo, Kec. Ngawi, Kabupaten Ngawi</t>
  </si>
  <si>
    <t>https://maps.google.com/?cid=0x0:0xda86f73f32efb0aa</t>
  </si>
  <si>
    <t>https://www.tribunjualbeli.com/jawa-timur/2249435/rumah-tipe-4163-murah-di-perum-mardiasri-regency-strategis-lengkap-shm-ngawi</t>
  </si>
  <si>
    <t>Perumahan Mastrip Residence Ngawi</t>
  </si>
  <si>
    <t>HFW6+48J, Jambe, Karangasri, Kec. Ngawi, Kabupaten Ngawi, Jawa Timur 63218</t>
  </si>
  <si>
    <t>https://maps.google.com/?cid=0x0:0xe405acc258578df3</t>
  </si>
  <si>
    <t>perumahan ngawi residence</t>
  </si>
  <si>
    <t>Pandansari, Jururejo, Kec. Ngawi, Kabupaten Ngawi, Jawa Timur 63215</t>
  </si>
  <si>
    <t>Jururejo, Kec. Ngawi, Kabupaten Ngawi</t>
  </si>
  <si>
    <t>https://maps.google.com/?cid=0x0:0xa55bfc16f0fe32c</t>
  </si>
  <si>
    <t>Perumahan Panjaitan Townhouse</t>
  </si>
  <si>
    <t>Jl. Panjaitan No.24, Padas, Jururejo, Kec. Ngawi, Kabupaten Ngawi, Jawa Timur 63216</t>
  </si>
  <si>
    <t>Padas, Jururejo, Kec. Ngawi, Kabupaten Ngawi</t>
  </si>
  <si>
    <t>https://maps.google.com/?cid=0x0:0x18cf2a7275f3f250</t>
  </si>
  <si>
    <t>Perumahan Pilar Baru Permai</t>
  </si>
  <si>
    <t>GC6H+GH8, Tambakromo I, Tambakromo, Kec. Geneng, Kabupaten Ngawi, Jawa Timur 63271</t>
  </si>
  <si>
    <t>https://maps.google.com/?cid=0x0:0xfd8b1a785dab743c</t>
  </si>
  <si>
    <t>Perumahan purboasri dusjn jetis</t>
  </si>
  <si>
    <t>JF45+MW5, Jetis, Ngawi, Kec. Ngawi, Kabupaten Ngawi, Jawa Timur 63218</t>
  </si>
  <si>
    <t>Jetis, Ngawi, Kec. Ngawi, Kabupaten Ngawi</t>
  </si>
  <si>
    <t>https://maps.google.com/?cid=0x0:0x63faebbd0902db48</t>
  </si>
  <si>
    <t>Pesona Ngawi Regency</t>
  </si>
  <si>
    <t>GC8H+9FG, Perum Pesona Regency No.9D, Sambirobyong I, Geneng, Kec. Geneng, Kabupaten Ngawi, Jawa Timur 63271</t>
  </si>
  <si>
    <t>Perum Pesona Regency No.9D, Sambirobyong I, Geneng, Kec. Geneng, Kabupaten Ngawi</t>
  </si>
  <si>
    <t>https://maps.google.com/?cid=0x0:0x7bbab6cf6c88ecff</t>
  </si>
  <si>
    <t>Saffronia Residence</t>
  </si>
  <si>
    <t>Jl. Suroko No.40, Grudo, Kec. Ngawi, Kabupaten Ngawi, Jawa Timur 63214</t>
  </si>
  <si>
    <t>Grudo, Kec. Ngawi, Kabupaten Ngawi</t>
  </si>
  <si>
    <t>https://maps.google.com/?cid=0x0:0x7fa715f913dddbd</t>
  </si>
  <si>
    <t>Terasalam Residence Ngawi</t>
  </si>
  <si>
    <t>GC6H+JM5, Sambirobyong II, Geneng, Kec. Geneng, Kabupaten Ngawi, Jawa Timur 63271</t>
  </si>
  <si>
    <t>Sambirobyong II, Geneng, Kec. Geneng, Kabupaten Ngawi</t>
  </si>
  <si>
    <t>https://maps.google.com/?cid=0x0:0xb8bd11cf7ac7e2cf</t>
  </si>
  <si>
    <t>Agen Properti Komersial</t>
  </si>
  <si>
    <t>Perumahan Griya Permata Asri</t>
  </si>
  <si>
    <t>8CFH+65M, Tugu, Genengan, Kec. Kawedanan, Kabupaten Magetan, Jawa Timur 63382</t>
  </si>
  <si>
    <t>Tugu, Genengan, Kec. Kawedanan, Kabupaten Magetan</t>
  </si>
  <si>
    <t>https://maps.google.com/?cid=0x0:0x16afc7f37c931051</t>
  </si>
  <si>
    <t>Agen real estat</t>
  </si>
  <si>
    <t>Perumahan Madigondo Permai</t>
  </si>
  <si>
    <t>8GV3+375, Unnamed Road, Ngampel, Madigondo, Takeran, Magetan Regency, East Java 63383</t>
  </si>
  <si>
    <t>Unnamed Road, Ngampel, Madigondo, Takeran, Magetan Regency</t>
  </si>
  <si>
    <t>https://maps.google.com/?cid=0x0:0xe7577837669529b1</t>
  </si>
  <si>
    <t>https://www.pinhome.id/dijual/rumah-sekunder/unit/dijual-rumah-di-jl-kenanga-madigondo-kab-madiun</t>
  </si>
  <si>
    <t>Gedung Apartemen</t>
  </si>
  <si>
    <t>Mahesa Residence</t>
  </si>
  <si>
    <t>Prampelan, RT003, RW.003, Prampelan, Karangrejo, Magetan Regency, East Java 63395</t>
  </si>
  <si>
    <t>RT003, RW.003, Prampelan, Karangrejo, Magetan Regency</t>
  </si>
  <si>
    <t>https://maps.google.com/?cid=0x0:0xd76e965a18b57c79</t>
  </si>
  <si>
    <t>housing complex</t>
  </si>
  <si>
    <t>Bukit Selosari Permai</t>
  </si>
  <si>
    <t>9846+668, Sirogo, Selosari, Kec. Magetan, Kabupaten Magetan, Jawa Timur</t>
  </si>
  <si>
    <t>Kabupaten Magetan, Jawa Timur</t>
  </si>
  <si>
    <t>https://maps.google.com/?cid=0x0:0x71dc0d0f166fd7d</t>
  </si>
  <si>
    <t>PERUMAHAN SANAYA GREEN VIEW MAGETAN</t>
  </si>
  <si>
    <t>Bajeng Utara, Purwosari, Kec. Magetan, Kabupaten Magetan, Jawa Timur 63319</t>
  </si>
  <si>
    <t>Purwosari, Kec. Magetan, Kabupaten Magetan</t>
  </si>
  <si>
    <t>https://maps.google.com/?cid=0x0:0x4609586da26d3207</t>
  </si>
  <si>
    <t>Pperumahan Green Indah Maospati</t>
  </si>
  <si>
    <t>Perum Green Indah Maospati No.B5, Plerenan, Sugihwaras, Kec. Maospati, Kabupaten Magetan, Jawa Timur</t>
  </si>
  <si>
    <t>https://maps.google.com/?cid=0x0:0x204ceba59ebb79f4</t>
  </si>
  <si>
    <t>https://rumah.dijual.co.id/properti/1236117/rumah-subsidi-siap-huni-green-indah-maospati-magetan-jawa-timur-150jt/</t>
  </si>
  <si>
    <t>Inspektur Tempat Tinggal</t>
  </si>
  <si>
    <t>perumahan bandarsari</t>
  </si>
  <si>
    <t>9976+592, Jl. Raya Maospati - Magetan No.km4, Banjar Selatan, Purwosari, Kec. Magetan, Kabupaten Magetan, Jawa Timur 63319</t>
  </si>
  <si>
    <t>Jl. Raya Maospati - Magetan No.km4, Banjar Selatan, Purwosari, Kec. Magetan, Kabupaten Magetan</t>
  </si>
  <si>
    <t>https://maps.google.com/?cid=0x0:0xcf609d2ca0ae47da</t>
  </si>
  <si>
    <t>Jasa Konstruksi dan Bangunan</t>
  </si>
  <si>
    <t>PERUMAHAN SANAYA GREEN HILLS</t>
  </si>
  <si>
    <t>989H+23V, Jl. Purubaya, Kebaran, Tawanganom, Kec. Magetan, Kabupaten Magetan, Jawa Timur 63312</t>
  </si>
  <si>
    <t>Jl. Purubaya, Kebaran, Tawanganom, Kec. Magetan, Kabupaten Magetan</t>
  </si>
  <si>
    <t>https://maps.google.com/?cid=0x0:0xdcc943cd061becc6</t>
  </si>
  <si>
    <t>https://www.99.co/id/properti/rumah-dijual-5500jt-magetan-1006786174</t>
  </si>
  <si>
    <t>Kantor Pemerintah</t>
  </si>
  <si>
    <t>Dinas Perumahan Rakyat Dan Kawasan Permukiman Kabupaten Magetan</t>
  </si>
  <si>
    <t>Jl. Kartini No.2, Dusun Magetan, Magetan, Kec. Magetan, Kabupaten Magetan, Jawa Timur 63361</t>
  </si>
  <si>
    <t>Dusun Magetan, Magetan, Kec. Magetan, Kabupaten Magetan</t>
  </si>
  <si>
    <t>https://maps.google.com/?cid=0x0:0x77be3c6e2792a2c3</t>
  </si>
  <si>
    <t>Kantor Perusahaan</t>
  </si>
  <si>
    <t>PERUMAHAN BUKIT ASRI RINGINAGUNG</t>
  </si>
  <si>
    <t>Unnamed Road, Watangan, Ringinagung, Kec. Ngariboyo, Kabupaten Magetan, Jawa Timur 63351</t>
  </si>
  <si>
    <t>Watangan, Ringinagung, Kec. Ngariboyo, Kabupaten Magetan</t>
  </si>
  <si>
    <t>https://maps.google.com/?cid=0x0:0x78808a71426d7614</t>
  </si>
  <si>
    <t>https://rumahmagetan.com/</t>
  </si>
  <si>
    <t>Perumnas Ngujung Barat Pratama</t>
  </si>
  <si>
    <t>CF96+345, Ngujung, Maospati, Pedo, Ngujung, Magetan, Kabupaten Magetan, Jawa Timur 63392</t>
  </si>
  <si>
    <t>Ngujung, Maospati, Pedo, Ngujung, Magetan, Kabupaten Magetan</t>
  </si>
  <si>
    <t>https://maps.google.com/?cid=0x0:0xda129d3f6e28514e</t>
  </si>
  <si>
    <t>Griya Barokah I</t>
  </si>
  <si>
    <t>CCRM+HX2, Kauman, Kec. Karangrejo, Kabupaten Magetan, Jawa Timur 63395</t>
  </si>
  <si>
    <t>Kauman, Kec. Karangrejo, Kabupaten Magetan</t>
  </si>
  <si>
    <t>https://maps.google.com/?cid=0x0:0xf750a5e5db089e4f</t>
  </si>
  <si>
    <t>Komplek perumahan ustadz SUNAN DRAJAT</t>
  </si>
  <si>
    <t>CC82+QFG, Jambangan, Temboro, Kec. Karas, Kabupaten Magetan, Jawa Timur 63395</t>
  </si>
  <si>
    <t>Jambangan, Temboro, Kec. Karas, Kabupaten Magetan</t>
  </si>
  <si>
    <t>https://maps.google.com/?cid=0x0:0x9360b4daf1c226be</t>
  </si>
  <si>
    <t>PERUMAHAN KAWEDANAN RESIDENCE</t>
  </si>
  <si>
    <t>8C6C+343, Jl. Pancasila, Kawedanan, Kec. Kawedanan, Kabupaten Magetan, Jawa Timur 63382</t>
  </si>
  <si>
    <t>Jl. Pancasila, Kawedanan, Kec. Kawedanan, Kabupaten Magetan</t>
  </si>
  <si>
    <t>https://maps.google.com/?cid=0x0:0xa096e3e7b7c5255e</t>
  </si>
  <si>
    <t>PERUMAHAN BALE PUSAKA</t>
  </si>
  <si>
    <t>8CCH+H77, RT.10/RW.03, Tugu, Genengan, Kec. Kawedanan, Kabupaten Magetan, Jawa Timur 63382</t>
  </si>
  <si>
    <t>RT.10/RW.03, Tugu, Genengan, Kec. Kawedanan, Kabupaten Magetan</t>
  </si>
  <si>
    <t>https://maps.google.com/?cid=0x0:0xa2cf36ebcdc714bb</t>
  </si>
  <si>
    <t>PERUMAHAN INDRALOKA PERMAI</t>
  </si>
  <si>
    <t>985J+56X, Jl. Mayjend Sungkono, Sukowinangun, Kec. Magetan, Kabupaten Magetan, Jawa Timur 63311</t>
  </si>
  <si>
    <t>Jl. Mayjend Sungkono, Sukowinangun, Kec. Magetan, Kabupaten Magetan</t>
  </si>
  <si>
    <t>https://maps.google.com/?cid=0x0:0xc971bd44755b34a7</t>
  </si>
  <si>
    <t>Puri Permata</t>
  </si>
  <si>
    <t>Kebaran, Tawanganom, Kec. Magetan, Kabupaten Magetan, Jawa Timur 63312</t>
  </si>
  <si>
    <t>Tawanganom, Kec. Magetan, Kabupaten Magetan</t>
  </si>
  <si>
    <t>https://maps.google.com/?cid=0x0:0xfced5eacd3c21084</t>
  </si>
  <si>
    <t>https://www.facebook.com/groups/mataraman.properti/posts/1107141754449449/</t>
  </si>
  <si>
    <t>Gading Asri Regency</t>
  </si>
  <si>
    <t>Jl. Mayjen Sukowati No.38, Kebaran, Tawanganom, Kec. Magetan, Kabupaten Magetan, Jawa Timur 63312</t>
  </si>
  <si>
    <t>Kebaran, Tawanganom, Kec. Magetan, Kabupaten Magetan</t>
  </si>
  <si>
    <t>https://maps.google.com/?cid=0x0:0x368ecbf1ae896059</t>
  </si>
  <si>
    <t>https://www.ayojualrumah.com/properti/dijual-rumah-di-perumahan-gading-asri-regency/51339</t>
  </si>
  <si>
    <t>perumahan trias casa arunika</t>
  </si>
  <si>
    <t>9868+4VH, Unnamed Road, Kebaran, Tawanganom, Kec. Magetan, Kabupaten Magetan, Jawa Timur 63312</t>
  </si>
  <si>
    <t>Unnamed Road, Kebaran, Tawanganom, Kec. Magetan, Kabupaten Magetan</t>
  </si>
  <si>
    <t>https://maps.google.com/?cid=0x0:0x2c890b0fdedd9030</t>
  </si>
  <si>
    <t>Perumahan Bumi Permata Selosari</t>
  </si>
  <si>
    <t>BUMI PERMATA SELOSARI, Sirogo, Selosari, Kec. Magetan, Kabupaten Magetan, Jawa Timur 63313</t>
  </si>
  <si>
    <t>Sirogo, Selosari, Kec. Magetan, Kabupaten Magetan</t>
  </si>
  <si>
    <t>https://maps.google.com/?cid=0x0:0xdedcaf61533240c3</t>
  </si>
  <si>
    <t>Komp. Perumahan Rakyat</t>
  </si>
  <si>
    <t>9838+R6F, Jl. Raya Kpr Selosari, Sirogo, Selosari, Kec. Magetan, Kabupaten Magetan, Jawa Timur 63313</t>
  </si>
  <si>
    <t>Jl. Raya Kpr Selosari, Sirogo, Selosari, Kec. Magetan, Kabupaten Magetan</t>
  </si>
  <si>
    <t>https://maps.google.com/?cid=0x0:0x1ecd9809b76a5b29</t>
  </si>
  <si>
    <t>Griya asri selosari magetan</t>
  </si>
  <si>
    <t>9846+FHJ, Jl. Ki Hajar Dewantara, Sirogo, Selosari, Kec. Magetan, Kabupaten Magetan, Jawa Timur 63313</t>
  </si>
  <si>
    <t>Jl. Ki Hajar Dewantara, Sirogo, Selosari, Kec. Magetan, Kabupaten Magetan</t>
  </si>
  <si>
    <t>https://maps.google.com/?cid=0x0:0x8ad9a02477960249</t>
  </si>
  <si>
    <t>The Nayana - Luxurious Residence</t>
  </si>
  <si>
    <t>Jl. Gajah Mada, RT.04/RW.03, Waru Kulon, Milangasri, Panekan, Kabupaten Magetan, Jawa Timur 63361</t>
  </si>
  <si>
    <t>RT.04/RW.03, Waru Kulon, Milangasri, Panekan, Kabupaten Magetan</t>
  </si>
  <si>
    <t>https://maps.google.com/?cid=0x0:0xcaeabdc5dd4a55f1</t>
  </si>
  <si>
    <t>Perum BARON RESIDENCE</t>
  </si>
  <si>
    <t>985X+RQ6, Jl. D.I. Panjaitan Magetan, Dusun Kawagean, Baron, Kec. Magetan, Kabupaten Magetan, Jawa Timur 63319</t>
  </si>
  <si>
    <t>Jl. D.I. Panjaitan Magetan, Dusun Kawagean, Baron, Kec. Magetan, Kabupaten Magetan</t>
  </si>
  <si>
    <t>https://maps.google.com/?cid=0x0:0xd23095a35305664c</t>
  </si>
  <si>
    <t>https://www.facebook.com/groups/JualBeliTanahMadiun/posts/3174794252659245/</t>
  </si>
  <si>
    <t>Komplek Perumahan TNI AU Lanud Iswahyudi</t>
  </si>
  <si>
    <t>9CVX+MF5, Jl. Marsma TNI Anumerta R. Iswahjudi, Bakung, Maospati, Kec. Maospati, Kabupaten Magetan, Jawa Timur 63392</t>
  </si>
  <si>
    <t>Jl. Marsma TNI Anumerta R. Iswahjudi, Bakung, Maospati, Kec. Maospati, Kabupaten Magetan</t>
  </si>
  <si>
    <t>https://maps.google.com/?cid=0x0:0xfb2db8a9578a5a46</t>
  </si>
  <si>
    <t>Griya Ardhya Garini</t>
  </si>
  <si>
    <t>Desa, Keringan, Suratmajan, Kec. Maospati, Kabupaten Magetan, Jawa Timur 63392</t>
  </si>
  <si>
    <t>Keringan, Suratmajan, Kec. Maospati, Kabupaten Magetan</t>
  </si>
  <si>
    <t>https://maps.google.com/?cid=0x0:0xdc4111276837a652</t>
  </si>
  <si>
    <t>https://www.rumah123.com/venue/griya-ardhya-garini-vcm5303/</t>
  </si>
  <si>
    <t>Perumahan Rajawali</t>
  </si>
  <si>
    <t>Perumahan Rajawali, Jl. Rajawali, Kleco, Maospati, Kec. Maospati, Kabupaten Magetan, Jawa Timur 63392</t>
  </si>
  <si>
    <t>Jl. Rajawali, Kleco, Maospati, Kec. Maospati, Kabupaten Magetan</t>
  </si>
  <si>
    <t>https://maps.google.com/?cid=0x0:0xc43a9d05ac8b937c</t>
  </si>
  <si>
    <t>Griya Miran</t>
  </si>
  <si>
    <t>Dusun Padangan, RT.04/RW.01, Rejomulyo, Panekan, Kabupaten Magetan, Jawa Timur 63352</t>
  </si>
  <si>
    <t>RT.04/RW.01, Rejomulyo, Panekan, Kabupaten Magetan</t>
  </si>
  <si>
    <t>https://maps.google.com/?cid=0x0:0xf61753f93fac6c5</t>
  </si>
  <si>
    <t>Perumahan GGM3</t>
  </si>
  <si>
    <t>Ngampel, Madigondo, Kec. Takeran, Kabupaten Magetan, Jawa Timur 63383</t>
  </si>
  <si>
    <t>Madigondo, Kec. Takeran, Kabupaten Magetan</t>
  </si>
  <si>
    <t>https://maps.google.com/?cid=0x0:0xd667cb66b6051627</t>
  </si>
  <si>
    <t>Kenzo Village</t>
  </si>
  <si>
    <t>Jl. Batik Sidomukti No.184, Kalitengah, Sidomukti, Kec. Plaosan, Kabupaten Magetan, Jawa Timur 63361</t>
  </si>
  <si>
    <t>Kalitengah, Sidomukti, Kec. Plaosan, Kabupaten Magetan</t>
  </si>
  <si>
    <t>https://maps.google.com/?cid=0x0:0x270cda615d47c03b</t>
  </si>
  <si>
    <t>Otoritas Perumahan</t>
  </si>
  <si>
    <t>Perumahan Bangsri Regency Ngariboyo Magetan</t>
  </si>
  <si>
    <t>88C3+RHC, Dadapan, Bangsri, Kec. Ngariboyo, Kabupaten Magetan, Jawa Timur</t>
  </si>
  <si>
    <t>https://maps.google.com/?cid=0x0:0x503de3f71888d387</t>
  </si>
  <si>
    <t>GRAND PERMATA RESIDENCE Sukomoro</t>
  </si>
  <si>
    <t>Combang, Pojoksari, Kec. Sukomoro, Kabupaten Magetan, Jawa Timur 63391</t>
  </si>
  <si>
    <t>Pojoksari, Kec. Sukomoro, Kabupaten Magetan</t>
  </si>
  <si>
    <t>https://maps.google.com/?cid=0x0:0x20eda986b4b743e5</t>
  </si>
  <si>
    <t>Pembangunan Perumahan</t>
  </si>
  <si>
    <t>Perumahan Villa Pusaka Mulia</t>
  </si>
  <si>
    <t>88MJ+9JQ, Dusun Alastuwo, Balegondo, Kec. Ngariboyo, Kabupaten Magetan, Jawa Timur 63351</t>
  </si>
  <si>
    <t>Dusun Alastuwo, Balegondo, Kec. Ngariboyo, Kabupaten Magetan</t>
  </si>
  <si>
    <t>https://maps.google.com/?cid=0x0:0x9b916cd6c50ae8ef</t>
  </si>
  <si>
    <t>Perumahan Bukit Royal Kencana Cluster Edelweis</t>
  </si>
  <si>
    <t>88QM+M82, Perumahan Bukit Royal Kencana Cluster Edelweis, Dusun Jelok, Bulukerto, Kec. Magetan, Kabupaten Magetan, Jawa Timur 63315</t>
  </si>
  <si>
    <t>Perumahan Bukit Royal Kencana Cluster Edelweis, Dusun Jelok, Bulukerto, Kec. Magetan, Kabupaten Magetan</t>
  </si>
  <si>
    <t>https://maps.google.com/?cid=0x0:0x35793a2c6edd9588</t>
  </si>
  <si>
    <t>UJUNG RESIDENCE MAOSPATI</t>
  </si>
  <si>
    <t>CF33+WWM, Klumpit, Ngujung, Kec. Maospati, Kabupaten Magetan, Jawa Timur 63392</t>
  </si>
  <si>
    <t>Klumpit, Ngujung, Kec. Maospati, Kabupaten Magetan</t>
  </si>
  <si>
    <t>https://maps.google.com/?cid=0x0:0x85e1e78cf96596ae</t>
  </si>
  <si>
    <t>https://www.ayojualrumah.com/properti/dijual-rumah-di-perumahan-ujung-residence-maospati/70759</t>
  </si>
  <si>
    <t>perumahan intan raya maospati</t>
  </si>
  <si>
    <t>CC4M+M5C, Kleco, Maospati, Kec. Maospati, Kabupaten Magetan, Jawa Timur 63392</t>
  </si>
  <si>
    <t>Kleco, Maospati, Kec. Maospati, Kabupaten Magetan</t>
  </si>
  <si>
    <t>https://maps.google.com/?cid=0x0:0x40ec1bbc9e511edd</t>
  </si>
  <si>
    <t>Perumahan Ngujung Naga Mawar</t>
  </si>
  <si>
    <t>CF36+PM5, Jl. Kraton - Sumberejo, Klumpit, Ngujung, Kec. Maospati, Kabupaten Magetan, Jawa Timur 63392</t>
  </si>
  <si>
    <t>Jl. Kraton - Sumberejo, Klumpit, Ngujung, Kec. Maospati, Kabupaten Magetan</t>
  </si>
  <si>
    <t>https://maps.google.com/?cid=0x0:0xcae01becb603dda</t>
  </si>
  <si>
    <t>Griya Akhnaf</t>
  </si>
  <si>
    <t>Kentangan, Kec. Sukomoro, Kabupaten Magetan, Jawa Timur 63391</t>
  </si>
  <si>
    <t>Kec. Sukomoro, Kabupaten Magetan</t>
  </si>
  <si>
    <t>https://maps.google.com/?cid=0x0:0x76da6625958b2c3a</t>
  </si>
  <si>
    <t>Manhattan Village</t>
  </si>
  <si>
    <t>7CV2+WHF, Dayah, Ngentep, Kec. Kawedanan, Kabupaten Magetan, Jawa Timur</t>
  </si>
  <si>
    <t>https://maps.google.com/?cid=0x0:0x58e52dd2c43fac33</t>
  </si>
  <si>
    <t>perumnas ngujung barat pratama</t>
  </si>
  <si>
    <t>Jl. Jiwan - Bar. No.12, Pedo, Ngujung, Kec. Maospati, Kabupaten Magetan, Jawa Timur 63392</t>
  </si>
  <si>
    <t>Pedo, Ngujung, Kec. Maospati, Kabupaten Magetan</t>
  </si>
  <si>
    <t>https://maps.google.com/?cid=0x0:0xb3f92f12c9f4aad6</t>
  </si>
  <si>
    <t>D'mainstream Residence</t>
  </si>
  <si>
    <t>98CJ+6M5, Waru Kulon, Milangasri, Panekan, Kabupaten Magetan, Jawa Timur 63352</t>
  </si>
  <si>
    <t>Waru Kulon, Milangasri, Panekan, Kabupaten Magetan</t>
  </si>
  <si>
    <t>https://maps.google.com/?cid=0x0:0x8a5ceddd29b9e5be</t>
  </si>
  <si>
    <t>Perumahan KPR Selosari Baru Blok - 3 Magetan Jawa Timur</t>
  </si>
  <si>
    <t>Perumahan KPR Selosari Baru Blok - 3, Kec. Magetan, Kabupaten Magetan, Jawa Timur</t>
  </si>
  <si>
    <t>https://maps.google.com/?cid=0x0:0x40a7863e90b5eafc</t>
  </si>
  <si>
    <t>Grand Soka Residence</t>
  </si>
  <si>
    <t>Jl. Notoyudo, Sumber, Kraton, Kec. Maospati, Kabupaten Magetan, Jawa Timur 63392</t>
  </si>
  <si>
    <t>Sumber, Kraton, Kec. Maospati, Kabupaten Magetan</t>
  </si>
  <si>
    <t>https://maps.google.com/?cid=0x0:0x9078d814f7cc35df</t>
  </si>
  <si>
    <t>Griya Pande</t>
  </si>
  <si>
    <t>Jl. Wilis No.441, Kleco, Maospati, Kec. Maospati, Kabupaten Magetan, Jawa Timur 63392</t>
  </si>
  <si>
    <t>https://maps.google.com/?cid=0x0:0x92374142422e4145</t>
  </si>
  <si>
    <t>Toko Perlengkapan Rumah</t>
  </si>
  <si>
    <t>Perum Griya Pandansari</t>
  </si>
  <si>
    <t>FC5J+3CV, Belem, Maron, Kec. Karangrejo, Kabupaten Magetan, Jawa Timur 63395</t>
  </si>
  <si>
    <t>Belem, Maron, Kec. Karangrejo, Kabupaten Magetan</t>
  </si>
  <si>
    <t>https://maps.google.com/?cid=0x0:0x2f5f41b3384077e8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</si>
</sst>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color theme="1"/>
      <name val="Arial"/>
      <scheme val="minor"/>
    </font>
    <font>
      <u/>
      <color rgb="FF0000FF"/>
    </font>
    <font>
      <b/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ABABAB"/>
      </left>
      <top style="thin">
        <color rgb="FFABABAB"/>
      </top>
    </border>
    <border>
      <left style="thin">
        <color rgb="FFABABAB"/>
      </left>
      <right style="thin">
        <color rgb="FFABABAB"/>
      </right>
      <top style="thin">
        <color rgb="FFABABAB"/>
      </top>
    </border>
    <border>
      <bottom style="thin">
        <color rgb="FF8EA9DB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11" xfId="0" applyAlignment="1" applyBorder="1" applyFont="1" applyNumberFormat="1">
      <alignment horizontal="right" readingOrder="0" shrinkToFit="0" vertical="bottom" wrapText="0"/>
    </xf>
    <xf borderId="2" fillId="0" fontId="3" numFmtId="0" xfId="0" applyAlignment="1" applyBorder="1" applyFont="1">
      <alignment horizontal="left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6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maps.google.com/?cid=0x0:0xbf050a2dacbcf4db" TargetMode="External"/><Relationship Id="rId22" Type="http://schemas.openxmlformats.org/officeDocument/2006/relationships/hyperlink" Target="https://maps.google.com/?cid=0x0:0x74d6df3c187dee62" TargetMode="External"/><Relationship Id="rId21" Type="http://schemas.openxmlformats.org/officeDocument/2006/relationships/hyperlink" Target="https://maps.google.com/?cid=0x0:0xd1455f8ffc4f8394" TargetMode="External"/><Relationship Id="rId24" Type="http://schemas.openxmlformats.org/officeDocument/2006/relationships/hyperlink" Target="https://maps.google.com/?cid=0x0:0xd0273bbc205bc1e5" TargetMode="External"/><Relationship Id="rId23" Type="http://schemas.openxmlformats.org/officeDocument/2006/relationships/hyperlink" Target="https://maps.google.com/?cid=0x0:0x17189b88a243d004" TargetMode="External"/><Relationship Id="rId1" Type="http://schemas.openxmlformats.org/officeDocument/2006/relationships/hyperlink" Target="https://maps.google.com/?cid=0x0:0x6074b6f193fd1489" TargetMode="External"/><Relationship Id="rId2" Type="http://schemas.openxmlformats.org/officeDocument/2006/relationships/hyperlink" Target="https://www.kompas.com/properti/read/2024/05/13/070000621/perumahan-terjangkau-di-bawah-rp-200-juta-di-kabupaten-ngawi-pilihan" TargetMode="External"/><Relationship Id="rId3" Type="http://schemas.openxmlformats.org/officeDocument/2006/relationships/hyperlink" Target="https://maps.google.com/?cid=0x0:0xc70d62c930687204" TargetMode="External"/><Relationship Id="rId4" Type="http://schemas.openxmlformats.org/officeDocument/2006/relationships/hyperlink" Target="https://maps.google.com/?cid=0x0:0xb976f2e3f6e7bc94" TargetMode="External"/><Relationship Id="rId9" Type="http://schemas.openxmlformats.org/officeDocument/2006/relationships/hyperlink" Target="https://maps.google.com/?cid=0x0:0x4ad4b24cca253a46" TargetMode="External"/><Relationship Id="rId26" Type="http://schemas.openxmlformats.org/officeDocument/2006/relationships/hyperlink" Target="https://www.99.co/id/komplek-perumahan/209889-griya-mentari-asri/units" TargetMode="External"/><Relationship Id="rId25" Type="http://schemas.openxmlformats.org/officeDocument/2006/relationships/hyperlink" Target="https://maps.google.com/?cid=0x0:0xe44ffa81aef5090f" TargetMode="External"/><Relationship Id="rId28" Type="http://schemas.openxmlformats.org/officeDocument/2006/relationships/hyperlink" Target="https://maps.google.com/?cid=0x0:0xda86f73f32efb0aa" TargetMode="External"/><Relationship Id="rId27" Type="http://schemas.openxmlformats.org/officeDocument/2006/relationships/hyperlink" Target="https://maps.google.com/?cid=0x0:0x772475d9fa37286b" TargetMode="External"/><Relationship Id="rId5" Type="http://schemas.openxmlformats.org/officeDocument/2006/relationships/hyperlink" Target="https://www.ayojualrumah.com/properti/rumah-subsidi-di-bumi-kurnia-residence-walikukun-ngawi/71170" TargetMode="External"/><Relationship Id="rId6" Type="http://schemas.openxmlformats.org/officeDocument/2006/relationships/hyperlink" Target="https://maps.google.com/?cid=0x0:0x2b77f2840d2a42f7" TargetMode="External"/><Relationship Id="rId29" Type="http://schemas.openxmlformats.org/officeDocument/2006/relationships/hyperlink" Target="https://www.tribunjualbeli.com/jawa-timur/2249435/rumah-tipe-4163-murah-di-perum-mardiasri-regency-strategis-lengkap-shm-ngawi" TargetMode="External"/><Relationship Id="rId7" Type="http://schemas.openxmlformats.org/officeDocument/2006/relationships/hyperlink" Target="https://maps.google.com/?cid=0x0:0xf8a0795769873a59" TargetMode="External"/><Relationship Id="rId8" Type="http://schemas.openxmlformats.org/officeDocument/2006/relationships/hyperlink" Target="https://maps.google.com/?cid=0x0:0x7f552f7a9aa93b74" TargetMode="External"/><Relationship Id="rId31" Type="http://schemas.openxmlformats.org/officeDocument/2006/relationships/hyperlink" Target="https://maps.google.com/?cid=0x0:0xa55bfc16f0fe32c" TargetMode="External"/><Relationship Id="rId30" Type="http://schemas.openxmlformats.org/officeDocument/2006/relationships/hyperlink" Target="https://maps.google.com/?cid=0x0:0xe405acc258578df3" TargetMode="External"/><Relationship Id="rId11" Type="http://schemas.openxmlformats.org/officeDocument/2006/relationships/hyperlink" Target="https://maps.google.com/?cid=0x0:0x8738d46e9978a4f1" TargetMode="External"/><Relationship Id="rId33" Type="http://schemas.openxmlformats.org/officeDocument/2006/relationships/hyperlink" Target="https://maps.google.com/?cid=0x0:0xfd8b1a785dab743c" TargetMode="External"/><Relationship Id="rId10" Type="http://schemas.openxmlformats.org/officeDocument/2006/relationships/hyperlink" Target="https://www.ayojualrumah.com/properti/rumah-subsidi-premium-strategis-di-grand-maksoem-village-ngawi/85680" TargetMode="External"/><Relationship Id="rId32" Type="http://schemas.openxmlformats.org/officeDocument/2006/relationships/hyperlink" Target="https://maps.google.com/?cid=0x0:0x18cf2a7275f3f250" TargetMode="External"/><Relationship Id="rId13" Type="http://schemas.openxmlformats.org/officeDocument/2006/relationships/hyperlink" Target="https://maps.google.com/?cid=0x0:0x506665ab380625e8" TargetMode="External"/><Relationship Id="rId35" Type="http://schemas.openxmlformats.org/officeDocument/2006/relationships/hyperlink" Target="https://maps.google.com/?cid=0x0:0x7bbab6cf6c88ecff" TargetMode="External"/><Relationship Id="rId12" Type="http://schemas.openxmlformats.org/officeDocument/2006/relationships/hyperlink" Target="https://maps.google.com/?cid=0x0:0x49fcfd819a04f11b" TargetMode="External"/><Relationship Id="rId34" Type="http://schemas.openxmlformats.org/officeDocument/2006/relationships/hyperlink" Target="https://maps.google.com/?cid=0x0:0x63faebbd0902db48" TargetMode="External"/><Relationship Id="rId15" Type="http://schemas.openxmlformats.org/officeDocument/2006/relationships/hyperlink" Target="https://maps.google.com/?cid=0x0:0x543dffdcbb09a759" TargetMode="External"/><Relationship Id="rId37" Type="http://schemas.openxmlformats.org/officeDocument/2006/relationships/hyperlink" Target="https://maps.google.com/?cid=0x0:0xb8bd11cf7ac7e2cf" TargetMode="External"/><Relationship Id="rId14" Type="http://schemas.openxmlformats.org/officeDocument/2006/relationships/hyperlink" Target="https://maps.google.com/?cid=0x0:0xd8da7478203a2060" TargetMode="External"/><Relationship Id="rId36" Type="http://schemas.openxmlformats.org/officeDocument/2006/relationships/hyperlink" Target="https://maps.google.com/?cid=0x0:0x7fa715f913dddbd" TargetMode="External"/><Relationship Id="rId17" Type="http://schemas.openxmlformats.org/officeDocument/2006/relationships/hyperlink" Target="https://maps.google.com/?cid=0x0:0x4d2186b008483c6e" TargetMode="External"/><Relationship Id="rId16" Type="http://schemas.openxmlformats.org/officeDocument/2006/relationships/hyperlink" Target="https://maps.google.com/?cid=0x0:0xf70d6b39b9b65879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maps.google.com/?cid=0x0:0x96da559b90a05ce5" TargetMode="External"/><Relationship Id="rId18" Type="http://schemas.openxmlformats.org/officeDocument/2006/relationships/hyperlink" Target="https://maps.google.com/?cid=0x0:0xb5ab2646723257f3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.com/?cid=0x0:0x20eda986b4b743e5" TargetMode="External"/><Relationship Id="rId42" Type="http://schemas.openxmlformats.org/officeDocument/2006/relationships/hyperlink" Target="https://maps.google.com/?cid=0x0:0x35793a2c6edd9588" TargetMode="External"/><Relationship Id="rId41" Type="http://schemas.openxmlformats.org/officeDocument/2006/relationships/hyperlink" Target="https://maps.google.com/?cid=0x0:0x9b916cd6c50ae8ef" TargetMode="External"/><Relationship Id="rId44" Type="http://schemas.openxmlformats.org/officeDocument/2006/relationships/hyperlink" Target="https://www.ayojualrumah.com/properti/dijual-rumah-di-perumahan-ujung-residence-maospati/70759" TargetMode="External"/><Relationship Id="rId43" Type="http://schemas.openxmlformats.org/officeDocument/2006/relationships/hyperlink" Target="https://maps.google.com/?cid=0x0:0x85e1e78cf96596ae" TargetMode="External"/><Relationship Id="rId46" Type="http://schemas.openxmlformats.org/officeDocument/2006/relationships/hyperlink" Target="https://maps.google.com/?cid=0x0:0xcae01becb603dda" TargetMode="External"/><Relationship Id="rId45" Type="http://schemas.openxmlformats.org/officeDocument/2006/relationships/hyperlink" Target="https://maps.google.com/?cid=0x0:0x40ec1bbc9e511edd" TargetMode="External"/><Relationship Id="rId1" Type="http://schemas.openxmlformats.org/officeDocument/2006/relationships/hyperlink" Target="https://maps.google.com/?cid=0x0:0x16afc7f37c931051" TargetMode="External"/><Relationship Id="rId2" Type="http://schemas.openxmlformats.org/officeDocument/2006/relationships/hyperlink" Target="https://maps.google.com/?cid=0x0:0xe7577837669529b1" TargetMode="External"/><Relationship Id="rId3" Type="http://schemas.openxmlformats.org/officeDocument/2006/relationships/hyperlink" Target="https://www.pinhome.id/dijual/rumah-sekunder/unit/dijual-rumah-di-jl-kenanga-madigondo-kab-madiun" TargetMode="External"/><Relationship Id="rId4" Type="http://schemas.openxmlformats.org/officeDocument/2006/relationships/hyperlink" Target="https://maps.google.com/?cid=0x0:0xd76e965a18b57c79" TargetMode="External"/><Relationship Id="rId9" Type="http://schemas.openxmlformats.org/officeDocument/2006/relationships/hyperlink" Target="https://maps.google.com/?cid=0x0:0xcf609d2ca0ae47da" TargetMode="External"/><Relationship Id="rId48" Type="http://schemas.openxmlformats.org/officeDocument/2006/relationships/hyperlink" Target="https://maps.google.com/?cid=0x0:0x58e52dd2c43fac33" TargetMode="External"/><Relationship Id="rId47" Type="http://schemas.openxmlformats.org/officeDocument/2006/relationships/hyperlink" Target="https://maps.google.com/?cid=0x0:0x76da6625958b2c3a" TargetMode="External"/><Relationship Id="rId49" Type="http://schemas.openxmlformats.org/officeDocument/2006/relationships/hyperlink" Target="https://maps.google.com/?cid=0x0:0xb3f92f12c9f4aad6" TargetMode="External"/><Relationship Id="rId5" Type="http://schemas.openxmlformats.org/officeDocument/2006/relationships/hyperlink" Target="https://maps.google.com/?cid=0x0:0x71dc0d0f166fd7d" TargetMode="External"/><Relationship Id="rId6" Type="http://schemas.openxmlformats.org/officeDocument/2006/relationships/hyperlink" Target="https://maps.google.com/?cid=0x0:0x4609586da26d3207" TargetMode="External"/><Relationship Id="rId7" Type="http://schemas.openxmlformats.org/officeDocument/2006/relationships/hyperlink" Target="https://maps.google.com/?cid=0x0:0x204ceba59ebb79f4" TargetMode="External"/><Relationship Id="rId8" Type="http://schemas.openxmlformats.org/officeDocument/2006/relationships/hyperlink" Target="https://rumah.dijual.co.id/properti/1236117/rumah-subsidi-siap-huni-green-indah-maospati-magetan-jawa-timur-150jt/" TargetMode="External"/><Relationship Id="rId31" Type="http://schemas.openxmlformats.org/officeDocument/2006/relationships/hyperlink" Target="https://www.facebook.com/groups/JualBeliTanahMadiun/posts/3174794252659245/" TargetMode="External"/><Relationship Id="rId30" Type="http://schemas.openxmlformats.org/officeDocument/2006/relationships/hyperlink" Target="https://maps.google.com/?cid=0x0:0xd23095a35305664c" TargetMode="External"/><Relationship Id="rId33" Type="http://schemas.openxmlformats.org/officeDocument/2006/relationships/hyperlink" Target="https://maps.google.com/?cid=0x0:0xdc4111276837a652" TargetMode="External"/><Relationship Id="rId32" Type="http://schemas.openxmlformats.org/officeDocument/2006/relationships/hyperlink" Target="https://maps.google.com/?cid=0x0:0xfb2db8a9578a5a46" TargetMode="External"/><Relationship Id="rId35" Type="http://schemas.openxmlformats.org/officeDocument/2006/relationships/hyperlink" Target="https://maps.google.com/?cid=0x0:0xc43a9d05ac8b937c" TargetMode="External"/><Relationship Id="rId34" Type="http://schemas.openxmlformats.org/officeDocument/2006/relationships/hyperlink" Target="https://www.rumah123.com/venue/griya-ardhya-garini-vcm5303/" TargetMode="External"/><Relationship Id="rId37" Type="http://schemas.openxmlformats.org/officeDocument/2006/relationships/hyperlink" Target="https://maps.google.com/?cid=0x0:0xd667cb66b6051627" TargetMode="External"/><Relationship Id="rId36" Type="http://schemas.openxmlformats.org/officeDocument/2006/relationships/hyperlink" Target="https://maps.google.com/?cid=0x0:0xf61753f93fac6c5" TargetMode="External"/><Relationship Id="rId39" Type="http://schemas.openxmlformats.org/officeDocument/2006/relationships/hyperlink" Target="https://maps.google.com/?cid=0x0:0x503de3f71888d387" TargetMode="External"/><Relationship Id="rId38" Type="http://schemas.openxmlformats.org/officeDocument/2006/relationships/hyperlink" Target="https://maps.google.com/?cid=0x0:0x270cda615d47c03b" TargetMode="External"/><Relationship Id="rId20" Type="http://schemas.openxmlformats.org/officeDocument/2006/relationships/hyperlink" Target="https://maps.google.com/?cid=0x0:0xc971bd44755b34a7" TargetMode="External"/><Relationship Id="rId22" Type="http://schemas.openxmlformats.org/officeDocument/2006/relationships/hyperlink" Target="https://www.facebook.com/groups/mataraman.properti/posts/1107141754449449/" TargetMode="External"/><Relationship Id="rId21" Type="http://schemas.openxmlformats.org/officeDocument/2006/relationships/hyperlink" Target="https://maps.google.com/?cid=0x0:0xfced5eacd3c21084" TargetMode="External"/><Relationship Id="rId24" Type="http://schemas.openxmlformats.org/officeDocument/2006/relationships/hyperlink" Target="https://www.ayojualrumah.com/properti/dijual-rumah-di-perumahan-gading-asri-regency/51339" TargetMode="External"/><Relationship Id="rId23" Type="http://schemas.openxmlformats.org/officeDocument/2006/relationships/hyperlink" Target="https://maps.google.com/?cid=0x0:0x368ecbf1ae896059" TargetMode="External"/><Relationship Id="rId26" Type="http://schemas.openxmlformats.org/officeDocument/2006/relationships/hyperlink" Target="https://maps.google.com/?cid=0x0:0xdedcaf61533240c3" TargetMode="External"/><Relationship Id="rId25" Type="http://schemas.openxmlformats.org/officeDocument/2006/relationships/hyperlink" Target="https://maps.google.com/?cid=0x0:0x2c890b0fdedd9030" TargetMode="External"/><Relationship Id="rId28" Type="http://schemas.openxmlformats.org/officeDocument/2006/relationships/hyperlink" Target="https://maps.google.com/?cid=0x0:0x8ad9a02477960249" TargetMode="External"/><Relationship Id="rId27" Type="http://schemas.openxmlformats.org/officeDocument/2006/relationships/hyperlink" Target="https://maps.google.com/?cid=0x0:0x1ecd9809b76a5b29" TargetMode="External"/><Relationship Id="rId29" Type="http://schemas.openxmlformats.org/officeDocument/2006/relationships/hyperlink" Target="https://maps.google.com/?cid=0x0:0xcaeabdc5dd4a55f1" TargetMode="External"/><Relationship Id="rId51" Type="http://schemas.openxmlformats.org/officeDocument/2006/relationships/hyperlink" Target="https://maps.google.com/?cid=0x0:0x40a7863e90b5eafc" TargetMode="External"/><Relationship Id="rId50" Type="http://schemas.openxmlformats.org/officeDocument/2006/relationships/hyperlink" Target="https://maps.google.com/?cid=0x0:0x8a5ceddd29b9e5be" TargetMode="External"/><Relationship Id="rId53" Type="http://schemas.openxmlformats.org/officeDocument/2006/relationships/hyperlink" Target="https://maps.google.com/?cid=0x0:0x92374142422e4145" TargetMode="External"/><Relationship Id="rId52" Type="http://schemas.openxmlformats.org/officeDocument/2006/relationships/hyperlink" Target="https://maps.google.com/?cid=0x0:0x9078d814f7cc35df" TargetMode="External"/><Relationship Id="rId11" Type="http://schemas.openxmlformats.org/officeDocument/2006/relationships/hyperlink" Target="https://www.99.co/id/properti/rumah-dijual-5500jt-magetan-1006786174" TargetMode="External"/><Relationship Id="rId55" Type="http://schemas.openxmlformats.org/officeDocument/2006/relationships/drawing" Target="../drawings/drawing2.xml"/><Relationship Id="rId10" Type="http://schemas.openxmlformats.org/officeDocument/2006/relationships/hyperlink" Target="https://maps.google.com/?cid=0x0:0xdcc943cd061becc6" TargetMode="External"/><Relationship Id="rId54" Type="http://schemas.openxmlformats.org/officeDocument/2006/relationships/hyperlink" Target="https://maps.google.com/?cid=0x0:0x2f5f41b3384077e8" TargetMode="External"/><Relationship Id="rId13" Type="http://schemas.openxmlformats.org/officeDocument/2006/relationships/hyperlink" Target="https://maps.google.com/?cid=0x0:0x78808a71426d7614" TargetMode="External"/><Relationship Id="rId12" Type="http://schemas.openxmlformats.org/officeDocument/2006/relationships/hyperlink" Target="https://maps.google.com/?cid=0x0:0x77be3c6e2792a2c3" TargetMode="External"/><Relationship Id="rId15" Type="http://schemas.openxmlformats.org/officeDocument/2006/relationships/hyperlink" Target="https://maps.google.com/?cid=0x0:0xda129d3f6e28514e" TargetMode="External"/><Relationship Id="rId14" Type="http://schemas.openxmlformats.org/officeDocument/2006/relationships/hyperlink" Target="https://rumahmagetan.com/" TargetMode="External"/><Relationship Id="rId17" Type="http://schemas.openxmlformats.org/officeDocument/2006/relationships/hyperlink" Target="https://maps.google.com/?cid=0x0:0x9360b4daf1c226be" TargetMode="External"/><Relationship Id="rId16" Type="http://schemas.openxmlformats.org/officeDocument/2006/relationships/hyperlink" Target="https://maps.google.com/?cid=0x0:0xf750a5e5db089e4f" TargetMode="External"/><Relationship Id="rId19" Type="http://schemas.openxmlformats.org/officeDocument/2006/relationships/hyperlink" Target="https://maps.google.com/?cid=0x0:0xa2cf36ebcdc714bb" TargetMode="External"/><Relationship Id="rId18" Type="http://schemas.openxmlformats.org/officeDocument/2006/relationships/hyperlink" Target="https://maps.google.com/?cid=0x0:0xa096e3e7b7c5255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4">
        <v>63218.0</v>
      </c>
      <c r="G2" s="3" t="s">
        <v>31</v>
      </c>
      <c r="H2" s="5">
        <v>8.14E10</v>
      </c>
      <c r="I2" s="4">
        <v>-7.3964127</v>
      </c>
      <c r="J2" s="4">
        <v>111.4102374</v>
      </c>
      <c r="K2" s="6" t="s">
        <v>32</v>
      </c>
      <c r="L2" s="7">
        <f t="shared" ref="L2:L33" si="1">IFERROR(MEDIAN(M2:Y2),"")</f>
        <v>1944444.444</v>
      </c>
      <c r="M2" s="7">
        <f>140000000/72</f>
        <v>1944444.444</v>
      </c>
      <c r="Z2" s="8" t="s">
        <v>33</v>
      </c>
    </row>
    <row r="3">
      <c r="A3" s="3" t="s">
        <v>26</v>
      </c>
      <c r="B3" s="3" t="s">
        <v>34</v>
      </c>
      <c r="C3" s="3" t="s">
        <v>35</v>
      </c>
      <c r="D3" s="3" t="s">
        <v>36</v>
      </c>
      <c r="E3" s="3" t="s">
        <v>30</v>
      </c>
      <c r="F3" s="4">
        <v>63218.0</v>
      </c>
      <c r="G3" s="3" t="s">
        <v>31</v>
      </c>
      <c r="H3" s="5">
        <v>8.22E10</v>
      </c>
      <c r="I3" s="4">
        <v>-7.4008804</v>
      </c>
      <c r="J3" s="4">
        <v>111.4632781</v>
      </c>
      <c r="K3" s="6" t="s">
        <v>37</v>
      </c>
      <c r="L3" s="7" t="str">
        <f t="shared" si="1"/>
        <v/>
      </c>
    </row>
    <row r="4">
      <c r="A4" s="3" t="s">
        <v>26</v>
      </c>
      <c r="B4" s="3" t="s">
        <v>38</v>
      </c>
      <c r="C4" s="3" t="s">
        <v>39</v>
      </c>
      <c r="D4" s="3" t="s">
        <v>40</v>
      </c>
      <c r="E4" s="3" t="s">
        <v>30</v>
      </c>
      <c r="F4" s="4">
        <v>63217.0</v>
      </c>
      <c r="G4" s="3" t="s">
        <v>31</v>
      </c>
      <c r="H4" s="5">
        <v>8.22E10</v>
      </c>
      <c r="I4" s="4">
        <v>-7.41259</v>
      </c>
      <c r="J4" s="4">
        <v>111.4491424</v>
      </c>
      <c r="K4" s="6" t="s">
        <v>41</v>
      </c>
      <c r="L4" s="7">
        <f t="shared" si="1"/>
        <v>2090277.778</v>
      </c>
      <c r="M4" s="7">
        <f>150500000/72</f>
        <v>2090277.778</v>
      </c>
      <c r="Z4" s="8" t="s">
        <v>42</v>
      </c>
    </row>
    <row r="5">
      <c r="A5" s="3" t="s">
        <v>26</v>
      </c>
      <c r="B5" s="3" t="s">
        <v>43</v>
      </c>
      <c r="C5" s="3" t="s">
        <v>44</v>
      </c>
      <c r="D5" s="3" t="s">
        <v>45</v>
      </c>
      <c r="E5" s="3" t="s">
        <v>30</v>
      </c>
      <c r="F5" s="4">
        <v>63216.0</v>
      </c>
      <c r="G5" s="3" t="s">
        <v>31</v>
      </c>
      <c r="H5" s="3" t="s">
        <v>46</v>
      </c>
      <c r="I5" s="4">
        <v>-7.4217303</v>
      </c>
      <c r="J5" s="4">
        <v>111.4451772</v>
      </c>
      <c r="K5" s="6" t="s">
        <v>47</v>
      </c>
      <c r="L5" s="7" t="str">
        <f t="shared" si="1"/>
        <v/>
      </c>
      <c r="Z5" s="9" t="s">
        <v>48</v>
      </c>
    </row>
    <row r="6">
      <c r="A6" s="3" t="s">
        <v>26</v>
      </c>
      <c r="B6" s="3" t="s">
        <v>49</v>
      </c>
      <c r="C6" s="3" t="s">
        <v>50</v>
      </c>
      <c r="D6" s="3" t="s">
        <v>51</v>
      </c>
      <c r="E6" s="3" t="s">
        <v>30</v>
      </c>
      <c r="F6" s="4">
        <v>63218.0</v>
      </c>
      <c r="G6" s="3" t="s">
        <v>31</v>
      </c>
      <c r="H6" s="5">
        <v>8.83E10</v>
      </c>
      <c r="I6" s="4">
        <v>-7.4036432</v>
      </c>
      <c r="J6" s="4">
        <v>111.4558036</v>
      </c>
      <c r="K6" s="6" t="s">
        <v>52</v>
      </c>
      <c r="L6" s="7" t="str">
        <f t="shared" si="1"/>
        <v/>
      </c>
      <c r="Z6" s="9" t="s">
        <v>48</v>
      </c>
    </row>
    <row r="7">
      <c r="A7" s="3" t="s">
        <v>26</v>
      </c>
      <c r="B7" s="3" t="s">
        <v>53</v>
      </c>
      <c r="C7" s="3" t="s">
        <v>54</v>
      </c>
      <c r="D7" s="3" t="s">
        <v>55</v>
      </c>
      <c r="E7" s="3" t="s">
        <v>30</v>
      </c>
      <c r="F7" s="4">
        <v>63217.0</v>
      </c>
      <c r="G7" s="3" t="s">
        <v>31</v>
      </c>
      <c r="H7" s="5">
        <v>8.21E10</v>
      </c>
      <c r="I7" s="4">
        <v>-7.4063078</v>
      </c>
      <c r="J7" s="4">
        <v>111.4377307</v>
      </c>
      <c r="K7" s="6" t="s">
        <v>56</v>
      </c>
      <c r="L7" s="7" t="str">
        <f t="shared" si="1"/>
        <v/>
      </c>
      <c r="Z7" s="9" t="s">
        <v>48</v>
      </c>
    </row>
    <row r="8">
      <c r="A8" s="3" t="s">
        <v>26</v>
      </c>
      <c r="B8" s="3" t="s">
        <v>57</v>
      </c>
      <c r="C8" s="3" t="s">
        <v>58</v>
      </c>
      <c r="D8" s="3" t="s">
        <v>59</v>
      </c>
      <c r="E8" s="3" t="s">
        <v>30</v>
      </c>
      <c r="F8" s="4">
        <v>63253.0</v>
      </c>
      <c r="G8" s="3" t="s">
        <v>31</v>
      </c>
      <c r="H8" s="5">
        <v>8.12E10</v>
      </c>
      <c r="I8" s="4">
        <v>-7.4421173</v>
      </c>
      <c r="J8" s="4">
        <v>111.4098098</v>
      </c>
      <c r="K8" s="6" t="s">
        <v>60</v>
      </c>
      <c r="L8" s="7">
        <f t="shared" si="1"/>
        <v>4930555.556</v>
      </c>
      <c r="M8" s="7">
        <f>355000000/72</f>
        <v>4930555.556</v>
      </c>
      <c r="Z8" s="8" t="s">
        <v>61</v>
      </c>
    </row>
    <row r="9">
      <c r="A9" s="3" t="s">
        <v>26</v>
      </c>
      <c r="B9" s="3" t="s">
        <v>62</v>
      </c>
      <c r="C9" s="3" t="s">
        <v>63</v>
      </c>
      <c r="D9" s="3" t="s">
        <v>64</v>
      </c>
      <c r="E9" s="3" t="s">
        <v>30</v>
      </c>
      <c r="F9" s="4">
        <v>63271.0</v>
      </c>
      <c r="G9" s="3" t="s">
        <v>31</v>
      </c>
      <c r="H9" s="3" t="s">
        <v>46</v>
      </c>
      <c r="I9" s="4">
        <v>-7.4887299</v>
      </c>
      <c r="J9" s="4">
        <v>111.4286089</v>
      </c>
      <c r="K9" s="6" t="s">
        <v>65</v>
      </c>
      <c r="L9" s="7" t="str">
        <f t="shared" si="1"/>
        <v/>
      </c>
      <c r="Z9" s="9" t="s">
        <v>48</v>
      </c>
    </row>
    <row r="10">
      <c r="A10" s="3" t="s">
        <v>26</v>
      </c>
      <c r="B10" s="3" t="s">
        <v>66</v>
      </c>
      <c r="C10" s="3" t="s">
        <v>67</v>
      </c>
      <c r="D10" s="3" t="s">
        <v>68</v>
      </c>
      <c r="E10" s="3" t="s">
        <v>30</v>
      </c>
      <c r="F10" s="4">
        <v>63252.0</v>
      </c>
      <c r="G10" s="3" t="s">
        <v>31</v>
      </c>
      <c r="H10" s="3" t="s">
        <v>46</v>
      </c>
      <c r="I10" s="4">
        <v>-7.3798286</v>
      </c>
      <c r="J10" s="4">
        <v>111.3506855</v>
      </c>
      <c r="K10" s="6" t="s">
        <v>69</v>
      </c>
      <c r="L10" s="7" t="str">
        <f t="shared" si="1"/>
        <v/>
      </c>
      <c r="Z10" s="9" t="s">
        <v>48</v>
      </c>
    </row>
    <row r="11">
      <c r="A11" s="3" t="s">
        <v>26</v>
      </c>
      <c r="B11" s="3" t="s">
        <v>70</v>
      </c>
      <c r="C11" s="3" t="s">
        <v>71</v>
      </c>
      <c r="D11" s="3" t="s">
        <v>72</v>
      </c>
      <c r="E11" s="3" t="s">
        <v>30</v>
      </c>
      <c r="F11" s="4">
        <v>63264.0</v>
      </c>
      <c r="G11" s="3" t="s">
        <v>31</v>
      </c>
      <c r="H11" s="3" t="s">
        <v>46</v>
      </c>
      <c r="I11" s="4">
        <v>-7.549443</v>
      </c>
      <c r="J11" s="4">
        <v>111.183462</v>
      </c>
      <c r="K11" s="6" t="s">
        <v>73</v>
      </c>
      <c r="L11" s="7" t="str">
        <f t="shared" si="1"/>
        <v/>
      </c>
      <c r="Z11" s="9" t="s">
        <v>48</v>
      </c>
    </row>
    <row r="12">
      <c r="A12" s="3" t="s">
        <v>74</v>
      </c>
      <c r="B12" s="3" t="s">
        <v>75</v>
      </c>
      <c r="C12" s="3" t="s">
        <v>76</v>
      </c>
      <c r="D12" s="3" t="s">
        <v>77</v>
      </c>
      <c r="E12" s="3" t="s">
        <v>30</v>
      </c>
      <c r="F12" s="4">
        <v>63271.0</v>
      </c>
      <c r="G12" s="3" t="s">
        <v>31</v>
      </c>
      <c r="H12" s="3" t="s">
        <v>46</v>
      </c>
      <c r="I12" s="4">
        <v>-7.4910899</v>
      </c>
      <c r="J12" s="4">
        <v>111.4289507</v>
      </c>
      <c r="K12" s="6" t="s">
        <v>78</v>
      </c>
      <c r="L12" s="7" t="str">
        <f t="shared" si="1"/>
        <v/>
      </c>
      <c r="Z12" s="9" t="s">
        <v>48</v>
      </c>
    </row>
    <row r="13">
      <c r="A13" s="3" t="s">
        <v>79</v>
      </c>
      <c r="B13" s="3" t="s">
        <v>80</v>
      </c>
      <c r="C13" s="3" t="s">
        <v>81</v>
      </c>
      <c r="D13" s="3" t="s">
        <v>82</v>
      </c>
      <c r="E13" s="3" t="s">
        <v>30</v>
      </c>
      <c r="F13" s="4">
        <v>63281.0</v>
      </c>
      <c r="G13" s="3" t="s">
        <v>31</v>
      </c>
      <c r="H13" s="3" t="s">
        <v>46</v>
      </c>
      <c r="I13" s="4">
        <v>-7.4481173</v>
      </c>
      <c r="J13" s="4">
        <v>111.5529117</v>
      </c>
      <c r="K13" s="6" t="s">
        <v>83</v>
      </c>
      <c r="L13" s="7" t="str">
        <f t="shared" si="1"/>
        <v/>
      </c>
      <c r="Z13" s="9" t="s">
        <v>48</v>
      </c>
    </row>
    <row r="14">
      <c r="A14" s="3" t="s">
        <v>26</v>
      </c>
      <c r="B14" s="3" t="s">
        <v>84</v>
      </c>
      <c r="C14" s="3" t="s">
        <v>85</v>
      </c>
      <c r="D14" s="3" t="s">
        <v>86</v>
      </c>
      <c r="E14" s="3" t="s">
        <v>30</v>
      </c>
      <c r="F14" s="4">
        <v>63211.0</v>
      </c>
      <c r="G14" s="3" t="s">
        <v>31</v>
      </c>
      <c r="H14" s="3" t="s">
        <v>46</v>
      </c>
      <c r="I14" s="4">
        <v>-7.4013993</v>
      </c>
      <c r="J14" s="4">
        <v>111.4458942</v>
      </c>
      <c r="K14" s="6" t="s">
        <v>87</v>
      </c>
      <c r="L14" s="7" t="str">
        <f t="shared" si="1"/>
        <v/>
      </c>
      <c r="Z14" s="9" t="s">
        <v>48</v>
      </c>
    </row>
    <row r="15">
      <c r="A15" s="3" t="s">
        <v>26</v>
      </c>
      <c r="B15" s="3" t="s">
        <v>88</v>
      </c>
      <c r="C15" s="3" t="s">
        <v>89</v>
      </c>
      <c r="D15" s="3" t="s">
        <v>90</v>
      </c>
      <c r="E15" s="3" t="s">
        <v>30</v>
      </c>
      <c r="F15" s="4">
        <v>63271.0</v>
      </c>
      <c r="G15" s="3" t="s">
        <v>31</v>
      </c>
      <c r="H15" s="3" t="s">
        <v>46</v>
      </c>
      <c r="I15" s="4">
        <v>-7.4838612</v>
      </c>
      <c r="J15" s="4">
        <v>111.4286664</v>
      </c>
      <c r="K15" s="6" t="s">
        <v>91</v>
      </c>
      <c r="L15" s="7" t="str">
        <f t="shared" si="1"/>
        <v/>
      </c>
      <c r="Z15" s="9" t="s">
        <v>48</v>
      </c>
    </row>
    <row r="16">
      <c r="A16" s="3" t="s">
        <v>26</v>
      </c>
      <c r="B16" s="3" t="s">
        <v>92</v>
      </c>
      <c r="C16" s="3" t="s">
        <v>93</v>
      </c>
      <c r="D16" s="3" t="s">
        <v>94</v>
      </c>
      <c r="E16" s="3" t="s">
        <v>30</v>
      </c>
      <c r="F16" s="4">
        <v>63218.0</v>
      </c>
      <c r="G16" s="3" t="s">
        <v>31</v>
      </c>
      <c r="H16" s="5">
        <v>8.57E10</v>
      </c>
      <c r="I16" s="4">
        <v>-7.4064698</v>
      </c>
      <c r="J16" s="4">
        <v>111.3961894</v>
      </c>
      <c r="K16" s="6" t="s">
        <v>95</v>
      </c>
      <c r="L16" s="7" t="str">
        <f t="shared" si="1"/>
        <v/>
      </c>
      <c r="Z16" s="9" t="s">
        <v>48</v>
      </c>
    </row>
    <row r="17">
      <c r="A17" s="3" t="s">
        <v>26</v>
      </c>
      <c r="B17" s="3" t="s">
        <v>96</v>
      </c>
      <c r="C17" s="3" t="s">
        <v>97</v>
      </c>
      <c r="D17" s="3" t="s">
        <v>98</v>
      </c>
      <c r="E17" s="3" t="s">
        <v>30</v>
      </c>
      <c r="F17" s="4">
        <v>63271.0</v>
      </c>
      <c r="G17" s="3" t="s">
        <v>31</v>
      </c>
      <c r="H17" s="3" t="s">
        <v>46</v>
      </c>
      <c r="I17" s="4">
        <v>-7.48881</v>
      </c>
      <c r="J17" s="4">
        <v>111.42935</v>
      </c>
      <c r="K17" s="6" t="s">
        <v>99</v>
      </c>
      <c r="L17" s="7" t="str">
        <f t="shared" si="1"/>
        <v/>
      </c>
      <c r="Z17" s="9" t="s">
        <v>48</v>
      </c>
    </row>
    <row r="18">
      <c r="A18" s="3" t="s">
        <v>26</v>
      </c>
      <c r="B18" s="3" t="s">
        <v>100</v>
      </c>
      <c r="C18" s="3" t="s">
        <v>101</v>
      </c>
      <c r="D18" s="3" t="s">
        <v>102</v>
      </c>
      <c r="E18" s="3" t="s">
        <v>30</v>
      </c>
      <c r="F18" s="4">
        <v>63214.0</v>
      </c>
      <c r="G18" s="3" t="s">
        <v>31</v>
      </c>
      <c r="H18" s="3" t="s">
        <v>46</v>
      </c>
      <c r="I18" s="4">
        <v>-7.4146709</v>
      </c>
      <c r="J18" s="4">
        <v>111.4218012</v>
      </c>
      <c r="K18" s="6" t="s">
        <v>103</v>
      </c>
      <c r="L18" s="7" t="str">
        <f t="shared" si="1"/>
        <v/>
      </c>
      <c r="Z18" s="9" t="s">
        <v>48</v>
      </c>
    </row>
    <row r="19">
      <c r="A19" s="3" t="s">
        <v>26</v>
      </c>
      <c r="B19" s="3" t="s">
        <v>104</v>
      </c>
      <c r="C19" s="3" t="s">
        <v>105</v>
      </c>
      <c r="D19" s="3" t="s">
        <v>106</v>
      </c>
      <c r="E19" s="3" t="s">
        <v>30</v>
      </c>
      <c r="F19" s="3" t="s">
        <v>46</v>
      </c>
      <c r="G19" s="3" t="s">
        <v>31</v>
      </c>
      <c r="H19" s="5">
        <v>8.58E10</v>
      </c>
      <c r="I19" s="4">
        <v>-7.4336665</v>
      </c>
      <c r="J19" s="4">
        <v>111.4031602</v>
      </c>
      <c r="K19" s="6" t="s">
        <v>107</v>
      </c>
      <c r="L19" s="7" t="str">
        <f t="shared" si="1"/>
        <v/>
      </c>
      <c r="Z19" s="9" t="s">
        <v>48</v>
      </c>
    </row>
    <row r="20">
      <c r="A20" s="3" t="s">
        <v>26</v>
      </c>
      <c r="B20" s="3" t="s">
        <v>108</v>
      </c>
      <c r="C20" s="3" t="s">
        <v>109</v>
      </c>
      <c r="D20" s="3" t="s">
        <v>106</v>
      </c>
      <c r="E20" s="3" t="s">
        <v>30</v>
      </c>
      <c r="F20" s="3" t="s">
        <v>46</v>
      </c>
      <c r="G20" s="3" t="s">
        <v>31</v>
      </c>
      <c r="H20" s="5">
        <v>8.13E10</v>
      </c>
      <c r="I20" s="4">
        <v>-7.3999244</v>
      </c>
      <c r="J20" s="4">
        <v>111.459254</v>
      </c>
      <c r="K20" s="6" t="s">
        <v>110</v>
      </c>
      <c r="L20" s="7" t="str">
        <f t="shared" si="1"/>
        <v/>
      </c>
      <c r="Z20" s="9" t="s">
        <v>48</v>
      </c>
    </row>
    <row r="21">
      <c r="A21" s="3" t="s">
        <v>26</v>
      </c>
      <c r="B21" s="3" t="s">
        <v>111</v>
      </c>
      <c r="C21" s="3" t="s">
        <v>112</v>
      </c>
      <c r="D21" s="3" t="s">
        <v>113</v>
      </c>
      <c r="E21" s="3" t="s">
        <v>30</v>
      </c>
      <c r="F21" s="4">
        <v>63218.0</v>
      </c>
      <c r="G21" s="3" t="s">
        <v>31</v>
      </c>
      <c r="H21" s="3" t="s">
        <v>46</v>
      </c>
      <c r="I21" s="4">
        <v>-7.4227568</v>
      </c>
      <c r="J21" s="4">
        <v>111.4804196</v>
      </c>
      <c r="K21" s="6" t="s">
        <v>114</v>
      </c>
      <c r="L21" s="7" t="str">
        <f t="shared" si="1"/>
        <v/>
      </c>
      <c r="Z21" s="9" t="s">
        <v>48</v>
      </c>
    </row>
    <row r="22">
      <c r="A22" s="3" t="s">
        <v>26</v>
      </c>
      <c r="B22" s="3" t="s">
        <v>115</v>
      </c>
      <c r="C22" s="3" t="s">
        <v>116</v>
      </c>
      <c r="D22" s="3" t="s">
        <v>117</v>
      </c>
      <c r="E22" s="3" t="s">
        <v>30</v>
      </c>
      <c r="F22" s="4">
        <v>63271.0</v>
      </c>
      <c r="G22" s="3" t="s">
        <v>31</v>
      </c>
      <c r="H22" s="5">
        <v>8.96E10</v>
      </c>
      <c r="I22" s="4">
        <v>-7.4773795</v>
      </c>
      <c r="J22" s="4">
        <v>111.4386823</v>
      </c>
      <c r="K22" s="6" t="s">
        <v>118</v>
      </c>
      <c r="L22" s="7" t="str">
        <f t="shared" si="1"/>
        <v/>
      </c>
      <c r="Z22" s="9" t="s">
        <v>48</v>
      </c>
    </row>
    <row r="23">
      <c r="A23" s="3" t="s">
        <v>26</v>
      </c>
      <c r="B23" s="3" t="s">
        <v>119</v>
      </c>
      <c r="C23" s="3" t="s">
        <v>120</v>
      </c>
      <c r="D23" s="3" t="s">
        <v>121</v>
      </c>
      <c r="E23" s="3" t="s">
        <v>30</v>
      </c>
      <c r="F23" s="4">
        <v>63271.0</v>
      </c>
      <c r="G23" s="3" t="s">
        <v>31</v>
      </c>
      <c r="H23" s="5">
        <v>8.95E11</v>
      </c>
      <c r="I23" s="4">
        <v>-7.4372918</v>
      </c>
      <c r="J23" s="4">
        <v>111.4461767</v>
      </c>
      <c r="K23" s="6" t="s">
        <v>122</v>
      </c>
      <c r="L23" s="7">
        <f t="shared" si="1"/>
        <v>3890109.89</v>
      </c>
      <c r="M23" s="7">
        <f>354000000/91</f>
        <v>3890109.89</v>
      </c>
      <c r="Z23" s="8" t="s">
        <v>123</v>
      </c>
    </row>
    <row r="24">
      <c r="A24" s="3" t="s">
        <v>74</v>
      </c>
      <c r="B24" s="3" t="s">
        <v>124</v>
      </c>
      <c r="C24" s="3" t="s">
        <v>125</v>
      </c>
      <c r="D24" s="3" t="s">
        <v>126</v>
      </c>
      <c r="E24" s="3" t="s">
        <v>30</v>
      </c>
      <c r="F24" s="4">
        <v>63211.0</v>
      </c>
      <c r="G24" s="3" t="s">
        <v>31</v>
      </c>
      <c r="H24" s="5">
        <v>8.82E9</v>
      </c>
      <c r="I24" s="4">
        <v>-7.4030588</v>
      </c>
      <c r="J24" s="4">
        <v>111.4497621</v>
      </c>
      <c r="K24" s="6" t="s">
        <v>127</v>
      </c>
      <c r="L24" s="7" t="str">
        <f t="shared" si="1"/>
        <v/>
      </c>
      <c r="Z24" s="9" t="s">
        <v>48</v>
      </c>
    </row>
    <row r="25">
      <c r="A25" s="3" t="s">
        <v>74</v>
      </c>
      <c r="B25" s="3" t="s">
        <v>128</v>
      </c>
      <c r="C25" s="3" t="s">
        <v>129</v>
      </c>
      <c r="D25" s="3" t="s">
        <v>130</v>
      </c>
      <c r="E25" s="3" t="s">
        <v>30</v>
      </c>
      <c r="F25" s="4">
        <v>63215.0</v>
      </c>
      <c r="G25" s="3" t="s">
        <v>31</v>
      </c>
      <c r="H25" s="3" t="s">
        <v>46</v>
      </c>
      <c r="I25" s="4">
        <v>-7.4261107</v>
      </c>
      <c r="J25" s="4">
        <v>111.4094022</v>
      </c>
      <c r="K25" s="6" t="s">
        <v>131</v>
      </c>
      <c r="L25" s="7">
        <f t="shared" si="1"/>
        <v>3650793.651</v>
      </c>
      <c r="M25" s="7">
        <f>230000000/63</f>
        <v>3650793.651</v>
      </c>
      <c r="Z25" s="8" t="s">
        <v>132</v>
      </c>
    </row>
    <row r="26">
      <c r="A26" s="3" t="s">
        <v>79</v>
      </c>
      <c r="B26" s="3" t="s">
        <v>133</v>
      </c>
      <c r="C26" s="3" t="s">
        <v>134</v>
      </c>
      <c r="D26" s="3" t="s">
        <v>36</v>
      </c>
      <c r="E26" s="3" t="s">
        <v>30</v>
      </c>
      <c r="F26" s="4">
        <v>63218.0</v>
      </c>
      <c r="G26" s="3" t="s">
        <v>31</v>
      </c>
      <c r="H26" s="3" t="s">
        <v>46</v>
      </c>
      <c r="I26" s="4">
        <v>-7.404652</v>
      </c>
      <c r="J26" s="4">
        <v>111.4607683</v>
      </c>
      <c r="K26" s="6" t="s">
        <v>135</v>
      </c>
      <c r="L26" s="7" t="str">
        <f t="shared" si="1"/>
        <v/>
      </c>
      <c r="Z26" s="9" t="s">
        <v>48</v>
      </c>
    </row>
    <row r="27">
      <c r="A27" s="3" t="s">
        <v>74</v>
      </c>
      <c r="B27" s="3" t="s">
        <v>136</v>
      </c>
      <c r="C27" s="3" t="s">
        <v>137</v>
      </c>
      <c r="D27" s="3" t="s">
        <v>138</v>
      </c>
      <c r="E27" s="3" t="s">
        <v>30</v>
      </c>
      <c r="F27" s="4">
        <v>63215.0</v>
      </c>
      <c r="G27" s="3" t="s">
        <v>31</v>
      </c>
      <c r="H27" s="5">
        <v>8.23E10</v>
      </c>
      <c r="I27" s="4">
        <v>-7.4145391</v>
      </c>
      <c r="J27" s="4">
        <v>111.4226142</v>
      </c>
      <c r="K27" s="6" t="s">
        <v>139</v>
      </c>
      <c r="L27" s="7" t="str">
        <f t="shared" si="1"/>
        <v/>
      </c>
      <c r="Z27" s="9" t="s">
        <v>48</v>
      </c>
    </row>
    <row r="28">
      <c r="A28" s="3" t="s">
        <v>74</v>
      </c>
      <c r="B28" s="3" t="s">
        <v>140</v>
      </c>
      <c r="C28" s="3" t="s">
        <v>141</v>
      </c>
      <c r="D28" s="3" t="s">
        <v>142</v>
      </c>
      <c r="E28" s="3" t="s">
        <v>30</v>
      </c>
      <c r="F28" s="4">
        <v>63216.0</v>
      </c>
      <c r="G28" s="3" t="s">
        <v>31</v>
      </c>
      <c r="H28" s="3" t="s">
        <v>46</v>
      </c>
      <c r="I28" s="4">
        <v>-7.4134909</v>
      </c>
      <c r="J28" s="4">
        <v>111.4358894</v>
      </c>
      <c r="K28" s="6" t="s">
        <v>143</v>
      </c>
      <c r="L28" s="7" t="str">
        <f t="shared" si="1"/>
        <v/>
      </c>
      <c r="Z28" s="9" t="s">
        <v>48</v>
      </c>
    </row>
    <row r="29">
      <c r="A29" s="3" t="s">
        <v>74</v>
      </c>
      <c r="B29" s="3" t="s">
        <v>144</v>
      </c>
      <c r="C29" s="3" t="s">
        <v>145</v>
      </c>
      <c r="D29" s="3" t="s">
        <v>77</v>
      </c>
      <c r="E29" s="3" t="s">
        <v>30</v>
      </c>
      <c r="F29" s="4">
        <v>63271.0</v>
      </c>
      <c r="G29" s="3" t="s">
        <v>31</v>
      </c>
      <c r="H29" s="3" t="s">
        <v>46</v>
      </c>
      <c r="I29" s="4">
        <v>-7.4887221</v>
      </c>
      <c r="J29" s="4">
        <v>111.4289542</v>
      </c>
      <c r="K29" s="6" t="s">
        <v>146</v>
      </c>
      <c r="L29" s="7" t="str">
        <f t="shared" si="1"/>
        <v/>
      </c>
      <c r="Z29" s="9" t="s">
        <v>48</v>
      </c>
    </row>
    <row r="30">
      <c r="A30" s="3" t="s">
        <v>74</v>
      </c>
      <c r="B30" s="3" t="s">
        <v>147</v>
      </c>
      <c r="C30" s="3" t="s">
        <v>148</v>
      </c>
      <c r="D30" s="3" t="s">
        <v>149</v>
      </c>
      <c r="E30" s="3" t="s">
        <v>30</v>
      </c>
      <c r="F30" s="4">
        <v>63218.0</v>
      </c>
      <c r="G30" s="3" t="s">
        <v>31</v>
      </c>
      <c r="H30" s="3" t="s">
        <v>46</v>
      </c>
      <c r="I30" s="4">
        <v>-7.3933605</v>
      </c>
      <c r="J30" s="4">
        <v>111.4598652</v>
      </c>
      <c r="K30" s="6" t="s">
        <v>150</v>
      </c>
      <c r="L30" s="7" t="str">
        <f t="shared" si="1"/>
        <v/>
      </c>
      <c r="Z30" s="9" t="s">
        <v>48</v>
      </c>
    </row>
    <row r="31">
      <c r="A31" s="3" t="s">
        <v>74</v>
      </c>
      <c r="B31" s="3" t="s">
        <v>151</v>
      </c>
      <c r="C31" s="3" t="s">
        <v>152</v>
      </c>
      <c r="D31" s="3" t="s">
        <v>153</v>
      </c>
      <c r="E31" s="3" t="s">
        <v>30</v>
      </c>
      <c r="F31" s="4">
        <v>63271.0</v>
      </c>
      <c r="G31" s="3" t="s">
        <v>31</v>
      </c>
      <c r="H31" s="3" t="s">
        <v>46</v>
      </c>
      <c r="I31" s="4">
        <v>-7.4842153</v>
      </c>
      <c r="J31" s="4">
        <v>111.4285506</v>
      </c>
      <c r="K31" s="6" t="s">
        <v>154</v>
      </c>
      <c r="L31" s="7" t="str">
        <f t="shared" si="1"/>
        <v/>
      </c>
      <c r="Z31" s="9" t="s">
        <v>48</v>
      </c>
    </row>
    <row r="32">
      <c r="A32" s="3" t="s">
        <v>79</v>
      </c>
      <c r="B32" s="3" t="s">
        <v>155</v>
      </c>
      <c r="C32" s="3" t="s">
        <v>156</v>
      </c>
      <c r="D32" s="3" t="s">
        <v>157</v>
      </c>
      <c r="E32" s="3" t="s">
        <v>30</v>
      </c>
      <c r="F32" s="4">
        <v>63214.0</v>
      </c>
      <c r="G32" s="3" t="s">
        <v>31</v>
      </c>
      <c r="H32" s="3" t="s">
        <v>46</v>
      </c>
      <c r="I32" s="4">
        <v>-7.4048634</v>
      </c>
      <c r="J32" s="4">
        <v>111.4310198</v>
      </c>
      <c r="K32" s="6" t="s">
        <v>158</v>
      </c>
      <c r="L32" s="7" t="str">
        <f t="shared" si="1"/>
        <v/>
      </c>
      <c r="Z32" s="9" t="s">
        <v>48</v>
      </c>
    </row>
    <row r="33">
      <c r="A33" s="3" t="s">
        <v>26</v>
      </c>
      <c r="B33" s="3" t="s">
        <v>159</v>
      </c>
      <c r="C33" s="3" t="s">
        <v>160</v>
      </c>
      <c r="D33" s="3" t="s">
        <v>161</v>
      </c>
      <c r="E33" s="3" t="s">
        <v>30</v>
      </c>
      <c r="F33" s="4">
        <v>63271.0</v>
      </c>
      <c r="G33" s="3" t="s">
        <v>31</v>
      </c>
      <c r="H33" s="3" t="s">
        <v>46</v>
      </c>
      <c r="I33" s="4">
        <v>-7.4884989</v>
      </c>
      <c r="J33" s="4">
        <v>111.4292261</v>
      </c>
      <c r="K33" s="6" t="s">
        <v>162</v>
      </c>
      <c r="L33" s="7" t="str">
        <f t="shared" si="1"/>
        <v/>
      </c>
      <c r="Z33" s="9" t="s">
        <v>48</v>
      </c>
    </row>
  </sheetData>
  <hyperlinks>
    <hyperlink r:id="rId1" ref="K2"/>
    <hyperlink r:id="rId2" location=":~:text=Bhayangkara%20Ngawi%20Residence:%20Tipe%2036,71%20di%20antaranya%20sudah%20terjual." ref="Z2"/>
    <hyperlink r:id="rId3" ref="K3"/>
    <hyperlink r:id="rId4" ref="K4"/>
    <hyperlink r:id="rId5" ref="Z4"/>
    <hyperlink r:id="rId6" ref="K5"/>
    <hyperlink r:id="rId7" ref="K6"/>
    <hyperlink r:id="rId8" ref="K7"/>
    <hyperlink r:id="rId9" ref="K8"/>
    <hyperlink r:id="rId10" ref="Z8"/>
    <hyperlink r:id="rId11" ref="K9"/>
    <hyperlink r:id="rId12" ref="K10"/>
    <hyperlink r:id="rId13" ref="K11"/>
    <hyperlink r:id="rId14" ref="K12"/>
    <hyperlink r:id="rId15" ref="K13"/>
    <hyperlink r:id="rId16" ref="K14"/>
    <hyperlink r:id="rId17" ref="K15"/>
    <hyperlink r:id="rId18" ref="K16"/>
    <hyperlink r:id="rId19" ref="K17"/>
    <hyperlink r:id="rId20" ref="K18"/>
    <hyperlink r:id="rId21" ref="K19"/>
    <hyperlink r:id="rId22" ref="K20"/>
    <hyperlink r:id="rId23" ref="K21"/>
    <hyperlink r:id="rId24" ref="K22"/>
    <hyperlink r:id="rId25" ref="K23"/>
    <hyperlink r:id="rId26" ref="Z23"/>
    <hyperlink r:id="rId27" ref="K24"/>
    <hyperlink r:id="rId28" ref="K25"/>
    <hyperlink r:id="rId29" ref="Z25"/>
    <hyperlink r:id="rId30" ref="K26"/>
    <hyperlink r:id="rId31" ref="K27"/>
    <hyperlink r:id="rId32" ref="K28"/>
    <hyperlink r:id="rId33" ref="K29"/>
    <hyperlink r:id="rId34" ref="K30"/>
    <hyperlink r:id="rId35" ref="K31"/>
    <hyperlink r:id="rId36" ref="K32"/>
    <hyperlink r:id="rId37" ref="K33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63"/>
  </cols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11" t="s">
        <v>163</v>
      </c>
      <c r="B2" s="12" t="s">
        <v>164</v>
      </c>
      <c r="C2" s="10" t="s">
        <v>165</v>
      </c>
      <c r="D2" s="11" t="s">
        <v>166</v>
      </c>
      <c r="E2" s="10" t="s">
        <v>30</v>
      </c>
      <c r="F2" s="13">
        <v>63382.0</v>
      </c>
      <c r="G2" s="10" t="s">
        <v>31</v>
      </c>
      <c r="H2" s="11" t="s">
        <v>46</v>
      </c>
      <c r="I2" s="10">
        <v>-7.6769156</v>
      </c>
      <c r="J2" s="11">
        <v>111.4279237</v>
      </c>
      <c r="K2" s="14" t="s">
        <v>167</v>
      </c>
      <c r="L2" s="7" t="str">
        <f t="shared" ref="L2:L46" si="1">IFERROR(MEDIAN(M2:Y2),"")</f>
        <v/>
      </c>
      <c r="Z2" s="9" t="s">
        <v>48</v>
      </c>
    </row>
    <row r="3">
      <c r="A3" s="11" t="s">
        <v>168</v>
      </c>
      <c r="B3" s="12" t="s">
        <v>169</v>
      </c>
      <c r="C3" s="10" t="s">
        <v>170</v>
      </c>
      <c r="D3" s="11" t="s">
        <v>171</v>
      </c>
      <c r="E3" s="10" t="s">
        <v>30</v>
      </c>
      <c r="F3" s="13">
        <v>63383.0</v>
      </c>
      <c r="G3" s="10" t="s">
        <v>31</v>
      </c>
      <c r="H3" s="11" t="s">
        <v>46</v>
      </c>
      <c r="I3" s="10">
        <v>-7.6573505</v>
      </c>
      <c r="J3" s="11">
        <v>111.5032366</v>
      </c>
      <c r="K3" s="14" t="s">
        <v>172</v>
      </c>
      <c r="L3" s="7">
        <f t="shared" si="1"/>
        <v>3950000</v>
      </c>
      <c r="M3" s="7">
        <f>276500000/70</f>
        <v>3950000</v>
      </c>
      <c r="Z3" s="8" t="s">
        <v>173</v>
      </c>
    </row>
    <row r="4">
      <c r="A4" s="11" t="s">
        <v>174</v>
      </c>
      <c r="B4" s="12" t="s">
        <v>175</v>
      </c>
      <c r="C4" s="10" t="s">
        <v>176</v>
      </c>
      <c r="D4" s="11" t="s">
        <v>177</v>
      </c>
      <c r="E4" s="10" t="s">
        <v>30</v>
      </c>
      <c r="F4" s="13">
        <v>63395.0</v>
      </c>
      <c r="G4" s="10" t="s">
        <v>31</v>
      </c>
      <c r="H4" s="11" t="s">
        <v>46</v>
      </c>
      <c r="I4" s="10">
        <v>-7.554533</v>
      </c>
      <c r="J4" s="11">
        <v>111.4217352</v>
      </c>
      <c r="K4" s="14" t="s">
        <v>178</v>
      </c>
      <c r="L4" s="7" t="str">
        <f t="shared" si="1"/>
        <v/>
      </c>
      <c r="M4" s="7" t="str">
        <f t="shared" ref="M4:M6" si="2">IFERROR(MEDIAN(N4:Z4),"")</f>
        <v/>
      </c>
      <c r="Z4" s="9" t="s">
        <v>48</v>
      </c>
    </row>
    <row r="5">
      <c r="A5" s="11" t="s">
        <v>179</v>
      </c>
      <c r="B5" s="11" t="s">
        <v>180</v>
      </c>
      <c r="C5" s="10" t="s">
        <v>181</v>
      </c>
      <c r="D5" s="11" t="s">
        <v>182</v>
      </c>
      <c r="E5" s="10" t="s">
        <v>30</v>
      </c>
      <c r="F5" s="11" t="s">
        <v>46</v>
      </c>
      <c r="G5" s="10" t="s">
        <v>31</v>
      </c>
      <c r="H5" s="11" t="s">
        <v>46</v>
      </c>
      <c r="I5" s="10">
        <v>-7.6444565</v>
      </c>
      <c r="J5" s="11">
        <v>111.310584</v>
      </c>
      <c r="K5" s="14" t="s">
        <v>183</v>
      </c>
      <c r="L5" s="7" t="str">
        <f t="shared" si="1"/>
        <v/>
      </c>
      <c r="M5" s="7" t="str">
        <f t="shared" si="2"/>
        <v/>
      </c>
      <c r="Z5" s="9" t="s">
        <v>48</v>
      </c>
    </row>
    <row r="6">
      <c r="A6" s="11" t="s">
        <v>179</v>
      </c>
      <c r="B6" s="11" t="s">
        <v>184</v>
      </c>
      <c r="C6" s="10" t="s">
        <v>185</v>
      </c>
      <c r="D6" s="11" t="s">
        <v>186</v>
      </c>
      <c r="E6" s="10" t="s">
        <v>30</v>
      </c>
      <c r="F6" s="13">
        <v>63319.0</v>
      </c>
      <c r="G6" s="10" t="s">
        <v>31</v>
      </c>
      <c r="H6" s="15">
        <v>8.12E10</v>
      </c>
      <c r="I6" s="10">
        <v>-7.6446278</v>
      </c>
      <c r="J6" s="11">
        <v>111.3539425</v>
      </c>
      <c r="K6" s="14" t="s">
        <v>187</v>
      </c>
      <c r="L6" s="7" t="str">
        <f t="shared" si="1"/>
        <v/>
      </c>
      <c r="M6" s="7" t="str">
        <f t="shared" si="2"/>
        <v/>
      </c>
      <c r="Z6" s="9" t="s">
        <v>48</v>
      </c>
    </row>
    <row r="7">
      <c r="A7" s="11" t="s">
        <v>179</v>
      </c>
      <c r="B7" s="11" t="s">
        <v>188</v>
      </c>
      <c r="C7" s="10" t="s">
        <v>189</v>
      </c>
      <c r="D7" s="11" t="s">
        <v>182</v>
      </c>
      <c r="E7" s="10" t="s">
        <v>30</v>
      </c>
      <c r="F7" s="11" t="s">
        <v>46</v>
      </c>
      <c r="G7" s="10" t="s">
        <v>31</v>
      </c>
      <c r="H7" s="11" t="s">
        <v>46</v>
      </c>
      <c r="I7" s="10">
        <v>-7.6085931</v>
      </c>
      <c r="J7" s="11">
        <v>111.4152507</v>
      </c>
      <c r="K7" s="14" t="s">
        <v>190</v>
      </c>
      <c r="L7" s="7">
        <f t="shared" si="1"/>
        <v>2280303.03</v>
      </c>
      <c r="M7" s="7">
        <f>150500000/66</f>
        <v>2280303.03</v>
      </c>
      <c r="Z7" s="8" t="s">
        <v>191</v>
      </c>
    </row>
    <row r="8">
      <c r="A8" s="11" t="s">
        <v>192</v>
      </c>
      <c r="B8" s="12" t="s">
        <v>193</v>
      </c>
      <c r="C8" s="10" t="s">
        <v>194</v>
      </c>
      <c r="D8" s="11" t="s">
        <v>195</v>
      </c>
      <c r="E8" s="10" t="s">
        <v>30</v>
      </c>
      <c r="F8" s="13">
        <v>63319.0</v>
      </c>
      <c r="G8" s="10" t="s">
        <v>31</v>
      </c>
      <c r="H8" s="11" t="s">
        <v>46</v>
      </c>
      <c r="I8" s="10">
        <v>-7.6372103</v>
      </c>
      <c r="J8" s="11">
        <v>111.3605942</v>
      </c>
      <c r="K8" s="14" t="s">
        <v>196</v>
      </c>
      <c r="L8" s="7" t="str">
        <f t="shared" si="1"/>
        <v/>
      </c>
      <c r="M8" s="7" t="str">
        <f>IFERROR(MEDIAN(N8:Z8),"")</f>
        <v/>
      </c>
      <c r="Z8" s="9" t="s">
        <v>48</v>
      </c>
    </row>
    <row r="9">
      <c r="A9" s="11" t="s">
        <v>197</v>
      </c>
      <c r="B9" s="12" t="s">
        <v>198</v>
      </c>
      <c r="C9" s="10" t="s">
        <v>199</v>
      </c>
      <c r="D9" s="11" t="s">
        <v>200</v>
      </c>
      <c r="E9" s="10" t="s">
        <v>30</v>
      </c>
      <c r="F9" s="13">
        <v>63312.0</v>
      </c>
      <c r="G9" s="10" t="s">
        <v>31</v>
      </c>
      <c r="H9" s="11" t="s">
        <v>46</v>
      </c>
      <c r="I9" s="10">
        <v>-7.6323984</v>
      </c>
      <c r="J9" s="11">
        <v>111.3276567</v>
      </c>
      <c r="K9" s="14" t="s">
        <v>201</v>
      </c>
      <c r="L9" s="7">
        <f t="shared" si="1"/>
        <v>6962025.316</v>
      </c>
      <c r="M9" s="7">
        <f>550000000/79</f>
        <v>6962025.316</v>
      </c>
      <c r="Z9" s="8" t="s">
        <v>202</v>
      </c>
    </row>
    <row r="10">
      <c r="A10" s="11" t="s">
        <v>203</v>
      </c>
      <c r="B10" s="12" t="s">
        <v>204</v>
      </c>
      <c r="C10" s="10" t="s">
        <v>205</v>
      </c>
      <c r="D10" s="11" t="s">
        <v>206</v>
      </c>
      <c r="E10" s="10" t="s">
        <v>30</v>
      </c>
      <c r="F10" s="13">
        <v>63361.0</v>
      </c>
      <c r="G10" s="10" t="s">
        <v>31</v>
      </c>
      <c r="H10" s="11" t="s">
        <v>46</v>
      </c>
      <c r="I10" s="10">
        <v>-7.6573606</v>
      </c>
      <c r="J10" s="11">
        <v>111.3289747</v>
      </c>
      <c r="K10" s="14" t="s">
        <v>207</v>
      </c>
      <c r="L10" s="7" t="str">
        <f t="shared" si="1"/>
        <v/>
      </c>
      <c r="M10" s="7" t="str">
        <f>IFERROR(MEDIAN(N10:Z10),"")</f>
        <v/>
      </c>
      <c r="Z10" s="9" t="s">
        <v>48</v>
      </c>
    </row>
    <row r="11">
      <c r="A11" s="11" t="s">
        <v>208</v>
      </c>
      <c r="B11" s="12" t="s">
        <v>209</v>
      </c>
      <c r="C11" s="10" t="s">
        <v>210</v>
      </c>
      <c r="D11" s="11" t="s">
        <v>211</v>
      </c>
      <c r="E11" s="10" t="s">
        <v>30</v>
      </c>
      <c r="F11" s="13">
        <v>63351.0</v>
      </c>
      <c r="G11" s="10" t="s">
        <v>31</v>
      </c>
      <c r="H11" s="11" t="s">
        <v>46</v>
      </c>
      <c r="I11" s="10">
        <v>-7.6683063</v>
      </c>
      <c r="J11" s="11">
        <v>111.3185163</v>
      </c>
      <c r="K11" s="14" t="s">
        <v>212</v>
      </c>
      <c r="L11" s="7">
        <f t="shared" si="1"/>
        <v>2777777.778</v>
      </c>
      <c r="M11" s="7">
        <f>200000000/72</f>
        <v>2777777.778</v>
      </c>
      <c r="Z11" s="8" t="s">
        <v>213</v>
      </c>
    </row>
    <row r="12">
      <c r="A12" s="11" t="s">
        <v>26</v>
      </c>
      <c r="B12" s="12" t="s">
        <v>214</v>
      </c>
      <c r="C12" s="10" t="s">
        <v>215</v>
      </c>
      <c r="D12" s="11" t="s">
        <v>216</v>
      </c>
      <c r="E12" s="10" t="s">
        <v>30</v>
      </c>
      <c r="F12" s="13">
        <v>63392.0</v>
      </c>
      <c r="G12" s="10" t="s">
        <v>31</v>
      </c>
      <c r="H12" s="11" t="s">
        <v>46</v>
      </c>
      <c r="I12" s="10">
        <v>-7.5823674</v>
      </c>
      <c r="J12" s="11">
        <v>111.460347</v>
      </c>
      <c r="K12" s="14" t="s">
        <v>217</v>
      </c>
      <c r="L12" s="7" t="str">
        <f t="shared" si="1"/>
        <v/>
      </c>
      <c r="M12" s="7" t="str">
        <f t="shared" ref="M12:M17" si="3">IFERROR(MEDIAN(N12:Z12),"")</f>
        <v/>
      </c>
      <c r="Z12" s="9" t="s">
        <v>48</v>
      </c>
    </row>
    <row r="13">
      <c r="A13" s="11" t="s">
        <v>26</v>
      </c>
      <c r="B13" s="12" t="s">
        <v>218</v>
      </c>
      <c r="C13" s="10" t="s">
        <v>219</v>
      </c>
      <c r="D13" s="11" t="s">
        <v>220</v>
      </c>
      <c r="E13" s="10" t="s">
        <v>30</v>
      </c>
      <c r="F13" s="13">
        <v>63395.0</v>
      </c>
      <c r="G13" s="10" t="s">
        <v>31</v>
      </c>
      <c r="H13" s="15">
        <v>8.58E10</v>
      </c>
      <c r="I13" s="10">
        <v>-7.5586225</v>
      </c>
      <c r="J13" s="11">
        <v>111.4348983</v>
      </c>
      <c r="K13" s="14" t="s">
        <v>221</v>
      </c>
      <c r="L13" s="7" t="str">
        <f t="shared" si="1"/>
        <v/>
      </c>
      <c r="M13" s="7" t="str">
        <f t="shared" si="3"/>
        <v/>
      </c>
      <c r="Z13" s="9" t="s">
        <v>48</v>
      </c>
    </row>
    <row r="14">
      <c r="A14" s="11" t="s">
        <v>26</v>
      </c>
      <c r="B14" s="12" t="s">
        <v>222</v>
      </c>
      <c r="C14" s="10" t="s">
        <v>223</v>
      </c>
      <c r="D14" s="11" t="s">
        <v>224</v>
      </c>
      <c r="E14" s="10" t="s">
        <v>30</v>
      </c>
      <c r="F14" s="13">
        <v>63395.0</v>
      </c>
      <c r="G14" s="10" t="s">
        <v>31</v>
      </c>
      <c r="H14" s="11" t="s">
        <v>46</v>
      </c>
      <c r="I14" s="10">
        <v>-7.5830509</v>
      </c>
      <c r="J14" s="11">
        <v>111.4012154</v>
      </c>
      <c r="K14" s="14" t="s">
        <v>225</v>
      </c>
      <c r="L14" s="7" t="str">
        <f t="shared" si="1"/>
        <v/>
      </c>
      <c r="M14" s="7" t="str">
        <f t="shared" si="3"/>
        <v/>
      </c>
      <c r="Z14" s="9" t="s">
        <v>48</v>
      </c>
    </row>
    <row r="15">
      <c r="A15" s="11" t="s">
        <v>26</v>
      </c>
      <c r="B15" s="12" t="s">
        <v>226</v>
      </c>
      <c r="C15" s="10" t="s">
        <v>227</v>
      </c>
      <c r="D15" s="11" t="s">
        <v>228</v>
      </c>
      <c r="E15" s="10" t="s">
        <v>30</v>
      </c>
      <c r="F15" s="13">
        <v>63382.0</v>
      </c>
      <c r="G15" s="10" t="s">
        <v>31</v>
      </c>
      <c r="H15" s="15">
        <v>8.78E10</v>
      </c>
      <c r="I15" s="10">
        <v>-7.6899076</v>
      </c>
      <c r="J15" s="11">
        <v>111.4201484</v>
      </c>
      <c r="K15" s="14" t="s">
        <v>229</v>
      </c>
      <c r="L15" s="7" t="str">
        <f t="shared" si="1"/>
        <v/>
      </c>
      <c r="M15" s="7" t="str">
        <f t="shared" si="3"/>
        <v/>
      </c>
      <c r="Z15" s="9" t="s">
        <v>48</v>
      </c>
    </row>
    <row r="16">
      <c r="A16" s="11" t="s">
        <v>26</v>
      </c>
      <c r="B16" s="12" t="s">
        <v>230</v>
      </c>
      <c r="C16" s="10" t="s">
        <v>231</v>
      </c>
      <c r="D16" s="11" t="s">
        <v>232</v>
      </c>
      <c r="E16" s="10" t="s">
        <v>30</v>
      </c>
      <c r="F16" s="13">
        <v>63382.0</v>
      </c>
      <c r="G16" s="10" t="s">
        <v>31</v>
      </c>
      <c r="H16" s="11" t="s">
        <v>46</v>
      </c>
      <c r="I16" s="10">
        <v>-7.6785988</v>
      </c>
      <c r="J16" s="11">
        <v>111.4281716</v>
      </c>
      <c r="K16" s="14" t="s">
        <v>233</v>
      </c>
      <c r="L16" s="7" t="str">
        <f t="shared" si="1"/>
        <v/>
      </c>
      <c r="M16" s="7" t="str">
        <f t="shared" si="3"/>
        <v/>
      </c>
      <c r="Z16" s="9" t="s">
        <v>48</v>
      </c>
    </row>
    <row r="17">
      <c r="A17" s="11" t="s">
        <v>26</v>
      </c>
      <c r="B17" s="12" t="s">
        <v>234</v>
      </c>
      <c r="C17" s="10" t="s">
        <v>235</v>
      </c>
      <c r="D17" s="11" t="s">
        <v>236</v>
      </c>
      <c r="E17" s="10" t="s">
        <v>30</v>
      </c>
      <c r="F17" s="13">
        <v>63311.0</v>
      </c>
      <c r="G17" s="10" t="s">
        <v>31</v>
      </c>
      <c r="H17" s="11" t="s">
        <v>46</v>
      </c>
      <c r="I17" s="10">
        <v>-7.6420108</v>
      </c>
      <c r="J17" s="11">
        <v>111.3306029</v>
      </c>
      <c r="K17" s="14" t="s">
        <v>237</v>
      </c>
      <c r="L17" s="7" t="str">
        <f t="shared" si="1"/>
        <v/>
      </c>
      <c r="M17" s="7" t="str">
        <f t="shared" si="3"/>
        <v/>
      </c>
      <c r="Z17" s="9" t="s">
        <v>48</v>
      </c>
    </row>
    <row r="18">
      <c r="A18" s="11" t="s">
        <v>26</v>
      </c>
      <c r="B18" s="12" t="s">
        <v>238</v>
      </c>
      <c r="C18" s="10" t="s">
        <v>239</v>
      </c>
      <c r="D18" s="11" t="s">
        <v>240</v>
      </c>
      <c r="E18" s="10" t="s">
        <v>30</v>
      </c>
      <c r="F18" s="13">
        <v>63312.0</v>
      </c>
      <c r="G18" s="10" t="s">
        <v>31</v>
      </c>
      <c r="H18" s="11" t="s">
        <v>46</v>
      </c>
      <c r="I18" s="10">
        <v>-7.6356048</v>
      </c>
      <c r="J18" s="11">
        <v>111.3241314</v>
      </c>
      <c r="K18" s="14" t="s">
        <v>241</v>
      </c>
      <c r="L18" s="7">
        <f t="shared" si="1"/>
        <v>316666.6667</v>
      </c>
      <c r="M18" s="7">
        <f>475000000/1500</f>
        <v>316666.6667</v>
      </c>
      <c r="Z18" s="8" t="s">
        <v>242</v>
      </c>
    </row>
    <row r="19">
      <c r="A19" s="11" t="s">
        <v>26</v>
      </c>
      <c r="B19" s="12" t="s">
        <v>243</v>
      </c>
      <c r="C19" s="10" t="s">
        <v>244</v>
      </c>
      <c r="D19" s="11" t="s">
        <v>245</v>
      </c>
      <c r="E19" s="10" t="s">
        <v>30</v>
      </c>
      <c r="F19" s="13">
        <v>63312.0</v>
      </c>
      <c r="G19" s="10" t="s">
        <v>31</v>
      </c>
      <c r="H19" s="11" t="s">
        <v>46</v>
      </c>
      <c r="I19" s="10">
        <v>-7.6315743</v>
      </c>
      <c r="J19" s="11">
        <v>111.3280438</v>
      </c>
      <c r="K19" s="14" t="s">
        <v>246</v>
      </c>
      <c r="L19" s="7">
        <f t="shared" si="1"/>
        <v>4166666.667</v>
      </c>
      <c r="M19" s="7">
        <f>375000000/90</f>
        <v>4166666.667</v>
      </c>
      <c r="Z19" s="8" t="s">
        <v>247</v>
      </c>
    </row>
    <row r="20">
      <c r="A20" s="11" t="s">
        <v>26</v>
      </c>
      <c r="B20" s="12" t="s">
        <v>248</v>
      </c>
      <c r="C20" s="10" t="s">
        <v>249</v>
      </c>
      <c r="D20" s="11" t="s">
        <v>250</v>
      </c>
      <c r="E20" s="10" t="s">
        <v>30</v>
      </c>
      <c r="F20" s="13">
        <v>63312.0</v>
      </c>
      <c r="G20" s="10" t="s">
        <v>31</v>
      </c>
      <c r="H20" s="11" t="s">
        <v>46</v>
      </c>
      <c r="I20" s="10">
        <v>-7.6396794</v>
      </c>
      <c r="J20" s="11">
        <v>111.3172239</v>
      </c>
      <c r="K20" s="14" t="s">
        <v>251</v>
      </c>
      <c r="L20" s="7" t="str">
        <f t="shared" si="1"/>
        <v/>
      </c>
      <c r="M20" s="7" t="str">
        <f t="shared" ref="M20:M24" si="4">IFERROR(MEDIAN(N20:Z20),"")</f>
        <v/>
      </c>
      <c r="Z20" s="9" t="s">
        <v>48</v>
      </c>
    </row>
    <row r="21">
      <c r="A21" s="11" t="s">
        <v>26</v>
      </c>
      <c r="B21" s="12" t="s">
        <v>252</v>
      </c>
      <c r="C21" s="10" t="s">
        <v>253</v>
      </c>
      <c r="D21" s="11" t="s">
        <v>254</v>
      </c>
      <c r="E21" s="10" t="s">
        <v>30</v>
      </c>
      <c r="F21" s="13">
        <v>63313.0</v>
      </c>
      <c r="G21" s="10" t="s">
        <v>31</v>
      </c>
      <c r="H21" s="11" t="s">
        <v>46</v>
      </c>
      <c r="I21" s="10">
        <v>-7.6457474</v>
      </c>
      <c r="J21" s="11">
        <v>111.3126961</v>
      </c>
      <c r="K21" s="14" t="s">
        <v>255</v>
      </c>
      <c r="L21" s="7" t="str">
        <f t="shared" si="1"/>
        <v/>
      </c>
      <c r="M21" s="7" t="str">
        <f t="shared" si="4"/>
        <v/>
      </c>
      <c r="Z21" s="9" t="s">
        <v>48</v>
      </c>
    </row>
    <row r="22">
      <c r="A22" s="11" t="s">
        <v>26</v>
      </c>
      <c r="B22" s="12" t="s">
        <v>256</v>
      </c>
      <c r="C22" s="10" t="s">
        <v>257</v>
      </c>
      <c r="D22" s="11" t="s">
        <v>258</v>
      </c>
      <c r="E22" s="10" t="s">
        <v>30</v>
      </c>
      <c r="F22" s="13">
        <v>63313.0</v>
      </c>
      <c r="G22" s="10" t="s">
        <v>31</v>
      </c>
      <c r="H22" s="11" t="s">
        <v>46</v>
      </c>
      <c r="I22" s="10">
        <v>-7.64544</v>
      </c>
      <c r="J22" s="11">
        <v>111.31555</v>
      </c>
      <c r="K22" s="14" t="s">
        <v>259</v>
      </c>
      <c r="L22" s="7" t="str">
        <f t="shared" si="1"/>
        <v/>
      </c>
      <c r="M22" s="7" t="str">
        <f t="shared" si="4"/>
        <v/>
      </c>
      <c r="Z22" s="9" t="s">
        <v>48</v>
      </c>
    </row>
    <row r="23">
      <c r="A23" s="11" t="s">
        <v>26</v>
      </c>
      <c r="B23" s="12" t="s">
        <v>260</v>
      </c>
      <c r="C23" s="10" t="s">
        <v>261</v>
      </c>
      <c r="D23" s="11" t="s">
        <v>262</v>
      </c>
      <c r="E23" s="10" t="s">
        <v>30</v>
      </c>
      <c r="F23" s="13">
        <v>63313.0</v>
      </c>
      <c r="G23" s="10" t="s">
        <v>31</v>
      </c>
      <c r="H23" s="11" t="s">
        <v>46</v>
      </c>
      <c r="I23" s="10">
        <v>-7.6437996</v>
      </c>
      <c r="J23" s="11">
        <v>111.3113751</v>
      </c>
      <c r="K23" s="14" t="s">
        <v>263</v>
      </c>
      <c r="L23" s="7" t="str">
        <f t="shared" si="1"/>
        <v/>
      </c>
      <c r="M23" s="7" t="str">
        <f t="shared" si="4"/>
        <v/>
      </c>
      <c r="Z23" s="9" t="s">
        <v>48</v>
      </c>
    </row>
    <row r="24">
      <c r="A24" s="11" t="s">
        <v>26</v>
      </c>
      <c r="B24" s="12" t="s">
        <v>264</v>
      </c>
      <c r="C24" s="10" t="s">
        <v>265</v>
      </c>
      <c r="D24" s="11" t="s">
        <v>266</v>
      </c>
      <c r="E24" s="10" t="s">
        <v>30</v>
      </c>
      <c r="F24" s="13">
        <v>63361.0</v>
      </c>
      <c r="G24" s="10" t="s">
        <v>31</v>
      </c>
      <c r="H24" s="15">
        <v>8.12E10</v>
      </c>
      <c r="I24" s="10">
        <v>-7.6235103</v>
      </c>
      <c r="J24" s="11">
        <v>111.3366343</v>
      </c>
      <c r="K24" s="14" t="s">
        <v>267</v>
      </c>
      <c r="L24" s="7" t="str">
        <f t="shared" si="1"/>
        <v/>
      </c>
      <c r="M24" s="7" t="str">
        <f t="shared" si="4"/>
        <v/>
      </c>
      <c r="Z24" s="9" t="s">
        <v>48</v>
      </c>
    </row>
    <row r="25">
      <c r="A25" s="11" t="s">
        <v>26</v>
      </c>
      <c r="B25" s="12" t="s">
        <v>268</v>
      </c>
      <c r="C25" s="10" t="s">
        <v>269</v>
      </c>
      <c r="D25" s="11" t="s">
        <v>270</v>
      </c>
      <c r="E25" s="10" t="s">
        <v>30</v>
      </c>
      <c r="F25" s="13">
        <v>63319.0</v>
      </c>
      <c r="G25" s="10" t="s">
        <v>31</v>
      </c>
      <c r="H25" s="15">
        <v>8.13E10</v>
      </c>
      <c r="I25" s="10">
        <v>-7.6404683</v>
      </c>
      <c r="J25" s="11">
        <v>111.3493752</v>
      </c>
      <c r="K25" s="14" t="s">
        <v>271</v>
      </c>
      <c r="L25" s="7">
        <f t="shared" si="1"/>
        <v>2960526.316</v>
      </c>
      <c r="M25" s="7">
        <f>225000000/76</f>
        <v>2960526.316</v>
      </c>
      <c r="Z25" s="8" t="s">
        <v>272</v>
      </c>
    </row>
    <row r="26">
      <c r="A26" s="11" t="s">
        <v>26</v>
      </c>
      <c r="B26" s="12" t="s">
        <v>273</v>
      </c>
      <c r="C26" s="10" t="s">
        <v>274</v>
      </c>
      <c r="D26" s="11" t="s">
        <v>275</v>
      </c>
      <c r="E26" s="10" t="s">
        <v>30</v>
      </c>
      <c r="F26" s="13">
        <v>63392.0</v>
      </c>
      <c r="G26" s="10" t="s">
        <v>31</v>
      </c>
      <c r="H26" s="11" t="s">
        <v>46</v>
      </c>
      <c r="I26" s="10">
        <v>-7.6058728</v>
      </c>
      <c r="J26" s="11">
        <v>111.4487243</v>
      </c>
      <c r="K26" s="14" t="s">
        <v>276</v>
      </c>
      <c r="L26" s="7" t="str">
        <f t="shared" si="1"/>
        <v/>
      </c>
      <c r="M26" s="7" t="str">
        <f>IFERROR(MEDIAN(N26:Z26),"")</f>
        <v/>
      </c>
      <c r="Z26" s="9" t="s">
        <v>48</v>
      </c>
    </row>
    <row r="27">
      <c r="A27" s="11" t="s">
        <v>26</v>
      </c>
      <c r="B27" s="12" t="s">
        <v>277</v>
      </c>
      <c r="C27" s="10" t="s">
        <v>278</v>
      </c>
      <c r="D27" s="11" t="s">
        <v>279</v>
      </c>
      <c r="E27" s="10" t="s">
        <v>30</v>
      </c>
      <c r="F27" s="13">
        <v>63392.0</v>
      </c>
      <c r="G27" s="10" t="s">
        <v>31</v>
      </c>
      <c r="H27" s="15">
        <v>8.13E10</v>
      </c>
      <c r="I27" s="10">
        <v>-7.6016252</v>
      </c>
      <c r="J27" s="11">
        <v>111.4730132</v>
      </c>
      <c r="K27" s="14" t="s">
        <v>280</v>
      </c>
      <c r="L27" s="7">
        <f t="shared" si="1"/>
        <v>3230555.556</v>
      </c>
      <c r="M27" s="7">
        <f>166000000/60</f>
        <v>2766666.667</v>
      </c>
      <c r="N27" s="7">
        <f>266000000/72</f>
        <v>3694444.444</v>
      </c>
      <c r="Z27" s="8" t="s">
        <v>281</v>
      </c>
    </row>
    <row r="28">
      <c r="A28" s="11" t="s">
        <v>26</v>
      </c>
      <c r="B28" s="12" t="s">
        <v>282</v>
      </c>
      <c r="C28" s="10" t="s">
        <v>283</v>
      </c>
      <c r="D28" s="11" t="s">
        <v>284</v>
      </c>
      <c r="E28" s="10" t="s">
        <v>30</v>
      </c>
      <c r="F28" s="13">
        <v>63392.0</v>
      </c>
      <c r="G28" s="10" t="s">
        <v>31</v>
      </c>
      <c r="H28" s="11" t="s">
        <v>46</v>
      </c>
      <c r="I28" s="10">
        <v>-7.5987773</v>
      </c>
      <c r="J28" s="11">
        <v>111.439581</v>
      </c>
      <c r="K28" s="14" t="s">
        <v>285</v>
      </c>
      <c r="L28" s="7" t="str">
        <f t="shared" si="1"/>
        <v/>
      </c>
      <c r="M28" s="7" t="str">
        <f t="shared" ref="M28:M35" si="5">IFERROR(MEDIAN(N28:Z28),"")</f>
        <v/>
      </c>
      <c r="Z28" s="9" t="s">
        <v>48</v>
      </c>
    </row>
    <row r="29">
      <c r="A29" s="11" t="s">
        <v>26</v>
      </c>
      <c r="B29" s="12" t="s">
        <v>286</v>
      </c>
      <c r="C29" s="10" t="s">
        <v>287</v>
      </c>
      <c r="D29" s="11" t="s">
        <v>288</v>
      </c>
      <c r="E29" s="10" t="s">
        <v>30</v>
      </c>
      <c r="F29" s="13">
        <v>63352.0</v>
      </c>
      <c r="G29" s="10" t="s">
        <v>31</v>
      </c>
      <c r="H29" s="11" t="s">
        <v>46</v>
      </c>
      <c r="I29" s="10">
        <v>-7.6149949</v>
      </c>
      <c r="J29" s="11">
        <v>111.2851099</v>
      </c>
      <c r="K29" s="14" t="s">
        <v>289</v>
      </c>
      <c r="L29" s="7" t="str">
        <f t="shared" si="1"/>
        <v/>
      </c>
      <c r="M29" s="7" t="str">
        <f t="shared" si="5"/>
        <v/>
      </c>
      <c r="Z29" s="9" t="s">
        <v>48</v>
      </c>
    </row>
    <row r="30">
      <c r="A30" s="11" t="s">
        <v>26</v>
      </c>
      <c r="B30" s="12" t="s">
        <v>290</v>
      </c>
      <c r="C30" s="10" t="s">
        <v>291</v>
      </c>
      <c r="D30" s="11" t="s">
        <v>292</v>
      </c>
      <c r="E30" s="10" t="s">
        <v>30</v>
      </c>
      <c r="F30" s="13">
        <v>63383.0</v>
      </c>
      <c r="G30" s="10" t="s">
        <v>31</v>
      </c>
      <c r="H30" s="15">
        <v>8.22E10</v>
      </c>
      <c r="I30" s="10">
        <v>-7.6560633</v>
      </c>
      <c r="J30" s="11">
        <v>111.5058928</v>
      </c>
      <c r="K30" s="14" t="s">
        <v>293</v>
      </c>
      <c r="L30" s="7" t="str">
        <f t="shared" si="1"/>
        <v/>
      </c>
      <c r="M30" s="7" t="str">
        <f t="shared" si="5"/>
        <v/>
      </c>
      <c r="Z30" s="9" t="s">
        <v>48</v>
      </c>
    </row>
    <row r="31">
      <c r="A31" s="11" t="s">
        <v>26</v>
      </c>
      <c r="B31" s="12" t="s">
        <v>294</v>
      </c>
      <c r="C31" s="10" t="s">
        <v>295</v>
      </c>
      <c r="D31" s="11" t="s">
        <v>296</v>
      </c>
      <c r="E31" s="10" t="s">
        <v>30</v>
      </c>
      <c r="F31" s="13">
        <v>63361.0</v>
      </c>
      <c r="G31" s="10" t="s">
        <v>31</v>
      </c>
      <c r="H31" s="11" t="s">
        <v>46</v>
      </c>
      <c r="I31" s="10">
        <v>-7.6850927</v>
      </c>
      <c r="J31" s="11">
        <v>111.2780783</v>
      </c>
      <c r="K31" s="14" t="s">
        <v>297</v>
      </c>
      <c r="L31" s="7" t="str">
        <f t="shared" si="1"/>
        <v/>
      </c>
      <c r="M31" s="7" t="str">
        <f t="shared" si="5"/>
        <v/>
      </c>
      <c r="Z31" s="9" t="s">
        <v>48</v>
      </c>
    </row>
    <row r="32">
      <c r="A32" s="11" t="s">
        <v>298</v>
      </c>
      <c r="B32" s="12" t="s">
        <v>299</v>
      </c>
      <c r="C32" s="10" t="s">
        <v>300</v>
      </c>
      <c r="D32" s="11" t="s">
        <v>182</v>
      </c>
      <c r="E32" s="10" t="s">
        <v>30</v>
      </c>
      <c r="F32" s="11" t="s">
        <v>46</v>
      </c>
      <c r="G32" s="10" t="s">
        <v>31</v>
      </c>
      <c r="H32" s="11" t="s">
        <v>46</v>
      </c>
      <c r="I32" s="10">
        <v>-7.6779255</v>
      </c>
      <c r="J32" s="11">
        <v>111.3038785</v>
      </c>
      <c r="K32" s="14" t="s">
        <v>301</v>
      </c>
      <c r="L32" s="7" t="str">
        <f t="shared" si="1"/>
        <v/>
      </c>
      <c r="M32" s="7" t="str">
        <f t="shared" si="5"/>
        <v/>
      </c>
      <c r="Z32" s="9" t="s">
        <v>48</v>
      </c>
    </row>
    <row r="33">
      <c r="A33" s="11" t="s">
        <v>298</v>
      </c>
      <c r="B33" s="12" t="s">
        <v>302</v>
      </c>
      <c r="C33" s="10" t="s">
        <v>303</v>
      </c>
      <c r="D33" s="11" t="s">
        <v>304</v>
      </c>
      <c r="E33" s="10" t="s">
        <v>30</v>
      </c>
      <c r="F33" s="13">
        <v>63391.0</v>
      </c>
      <c r="G33" s="10" t="s">
        <v>31</v>
      </c>
      <c r="H33" s="15">
        <v>8.21E10</v>
      </c>
      <c r="I33" s="10">
        <v>-7.6216524</v>
      </c>
      <c r="J33" s="11">
        <v>111.3833246</v>
      </c>
      <c r="K33" s="14" t="s">
        <v>305</v>
      </c>
      <c r="L33" s="7" t="str">
        <f t="shared" si="1"/>
        <v/>
      </c>
      <c r="M33" s="7" t="str">
        <f t="shared" si="5"/>
        <v/>
      </c>
      <c r="Z33" s="9" t="s">
        <v>48</v>
      </c>
    </row>
    <row r="34">
      <c r="A34" s="11" t="s">
        <v>306</v>
      </c>
      <c r="B34" s="12" t="s">
        <v>307</v>
      </c>
      <c r="C34" s="10" t="s">
        <v>308</v>
      </c>
      <c r="D34" s="11" t="s">
        <v>309</v>
      </c>
      <c r="E34" s="10" t="s">
        <v>30</v>
      </c>
      <c r="F34" s="13">
        <v>63351.0</v>
      </c>
      <c r="G34" s="10" t="s">
        <v>31</v>
      </c>
      <c r="H34" s="15">
        <v>8.56E10</v>
      </c>
      <c r="I34" s="10">
        <v>-7.6665304</v>
      </c>
      <c r="J34" s="11">
        <v>111.3316136</v>
      </c>
      <c r="K34" s="14" t="s">
        <v>310</v>
      </c>
      <c r="L34" s="7" t="str">
        <f t="shared" si="1"/>
        <v/>
      </c>
      <c r="M34" s="7" t="str">
        <f t="shared" si="5"/>
        <v/>
      </c>
      <c r="Z34" s="9" t="s">
        <v>48</v>
      </c>
    </row>
    <row r="35">
      <c r="A35" s="11" t="s">
        <v>306</v>
      </c>
      <c r="B35" s="12" t="s">
        <v>311</v>
      </c>
      <c r="C35" s="10" t="s">
        <v>312</v>
      </c>
      <c r="D35" s="11" t="s">
        <v>313</v>
      </c>
      <c r="E35" s="10" t="s">
        <v>30</v>
      </c>
      <c r="F35" s="13">
        <v>63315.0</v>
      </c>
      <c r="G35" s="10" t="s">
        <v>31</v>
      </c>
      <c r="H35" s="11" t="s">
        <v>46</v>
      </c>
      <c r="I35" s="10">
        <v>-7.660871</v>
      </c>
      <c r="J35" s="11">
        <v>111.3332635</v>
      </c>
      <c r="K35" s="14" t="s">
        <v>314</v>
      </c>
      <c r="L35" s="7" t="str">
        <f t="shared" si="1"/>
        <v/>
      </c>
      <c r="M35" s="7" t="str">
        <f t="shared" si="5"/>
        <v/>
      </c>
      <c r="Z35" s="9" t="s">
        <v>48</v>
      </c>
    </row>
    <row r="36">
      <c r="A36" s="11" t="s">
        <v>306</v>
      </c>
      <c r="B36" s="12" t="s">
        <v>315</v>
      </c>
      <c r="C36" s="10" t="s">
        <v>316</v>
      </c>
      <c r="D36" s="11" t="s">
        <v>317</v>
      </c>
      <c r="E36" s="10" t="s">
        <v>30</v>
      </c>
      <c r="F36" s="13">
        <v>63392.0</v>
      </c>
      <c r="G36" s="10" t="s">
        <v>31</v>
      </c>
      <c r="H36" s="11" t="s">
        <v>46</v>
      </c>
      <c r="I36" s="10">
        <v>-7.5951659</v>
      </c>
      <c r="J36" s="11">
        <v>111.4548035</v>
      </c>
      <c r="K36" s="14" t="s">
        <v>318</v>
      </c>
      <c r="L36" s="7">
        <f t="shared" si="1"/>
        <v>1958333.333</v>
      </c>
      <c r="M36" s="7">
        <f>235000000/120</f>
        <v>1958333.333</v>
      </c>
      <c r="Z36" s="8" t="s">
        <v>319</v>
      </c>
    </row>
    <row r="37">
      <c r="A37" s="11" t="s">
        <v>306</v>
      </c>
      <c r="B37" s="12" t="s">
        <v>320</v>
      </c>
      <c r="C37" s="10" t="s">
        <v>321</v>
      </c>
      <c r="D37" s="11" t="s">
        <v>322</v>
      </c>
      <c r="E37" s="10" t="s">
        <v>30</v>
      </c>
      <c r="F37" s="13">
        <v>63392.0</v>
      </c>
      <c r="G37" s="10" t="s">
        <v>31</v>
      </c>
      <c r="H37" s="11" t="s">
        <v>46</v>
      </c>
      <c r="I37" s="10">
        <v>-7.5933174</v>
      </c>
      <c r="J37" s="11">
        <v>111.4329026</v>
      </c>
      <c r="K37" s="14" t="s">
        <v>323</v>
      </c>
      <c r="L37" s="7" t="str">
        <f t="shared" si="1"/>
        <v/>
      </c>
      <c r="M37" s="7" t="str">
        <f t="shared" ref="M37:M46" si="6">IFERROR(MEDIAN(N37:Z37),"")</f>
        <v/>
      </c>
      <c r="Z37" s="9" t="s">
        <v>48</v>
      </c>
    </row>
    <row r="38">
      <c r="A38" s="11" t="s">
        <v>306</v>
      </c>
      <c r="B38" s="12" t="s">
        <v>324</v>
      </c>
      <c r="C38" s="10" t="s">
        <v>325</v>
      </c>
      <c r="D38" s="11" t="s">
        <v>326</v>
      </c>
      <c r="E38" s="10" t="s">
        <v>30</v>
      </c>
      <c r="F38" s="13">
        <v>63392.0</v>
      </c>
      <c r="G38" s="10" t="s">
        <v>31</v>
      </c>
      <c r="H38" s="15">
        <v>2.72E9</v>
      </c>
      <c r="I38" s="10">
        <v>-7.5957321</v>
      </c>
      <c r="J38" s="11">
        <v>111.4617451</v>
      </c>
      <c r="K38" s="14" t="s">
        <v>327</v>
      </c>
      <c r="L38" s="7" t="str">
        <f t="shared" si="1"/>
        <v/>
      </c>
      <c r="M38" s="7" t="str">
        <f t="shared" si="6"/>
        <v/>
      </c>
      <c r="Z38" s="9" t="s">
        <v>48</v>
      </c>
    </row>
    <row r="39">
      <c r="A39" s="11" t="s">
        <v>306</v>
      </c>
      <c r="B39" s="12" t="s">
        <v>328</v>
      </c>
      <c r="C39" s="10" t="s">
        <v>329</v>
      </c>
      <c r="D39" s="11" t="s">
        <v>330</v>
      </c>
      <c r="E39" s="10" t="s">
        <v>30</v>
      </c>
      <c r="F39" s="13">
        <v>63391.0</v>
      </c>
      <c r="G39" s="10" t="s">
        <v>31</v>
      </c>
      <c r="H39" s="11" t="s">
        <v>46</v>
      </c>
      <c r="I39" s="10">
        <v>-7.6170254</v>
      </c>
      <c r="J39" s="11">
        <v>111.3553374</v>
      </c>
      <c r="K39" s="14" t="s">
        <v>331</v>
      </c>
      <c r="L39" s="7" t="str">
        <f t="shared" si="1"/>
        <v/>
      </c>
      <c r="M39" s="7" t="str">
        <f t="shared" si="6"/>
        <v/>
      </c>
      <c r="Z39" s="9" t="s">
        <v>48</v>
      </c>
    </row>
    <row r="40">
      <c r="A40" s="11" t="s">
        <v>306</v>
      </c>
      <c r="B40" s="12" t="s">
        <v>332</v>
      </c>
      <c r="C40" s="10" t="s">
        <v>333</v>
      </c>
      <c r="D40" s="11" t="s">
        <v>182</v>
      </c>
      <c r="E40" s="10" t="s">
        <v>30</v>
      </c>
      <c r="F40" s="11" t="s">
        <v>46</v>
      </c>
      <c r="G40" s="10" t="s">
        <v>31</v>
      </c>
      <c r="H40" s="11" t="s">
        <v>46</v>
      </c>
      <c r="I40" s="10">
        <v>-7.705187</v>
      </c>
      <c r="J40" s="11">
        <v>111.4014316</v>
      </c>
      <c r="K40" s="14" t="s">
        <v>334</v>
      </c>
      <c r="L40" s="7" t="str">
        <f t="shared" si="1"/>
        <v/>
      </c>
      <c r="M40" s="7" t="str">
        <f t="shared" si="6"/>
        <v/>
      </c>
      <c r="Z40" s="9" t="s">
        <v>48</v>
      </c>
    </row>
    <row r="41">
      <c r="A41" s="11" t="s">
        <v>74</v>
      </c>
      <c r="B41" s="12" t="s">
        <v>335</v>
      </c>
      <c r="C41" s="10" t="s">
        <v>336</v>
      </c>
      <c r="D41" s="11" t="s">
        <v>337</v>
      </c>
      <c r="E41" s="10" t="s">
        <v>30</v>
      </c>
      <c r="F41" s="13">
        <v>63392.0</v>
      </c>
      <c r="G41" s="10" t="s">
        <v>31</v>
      </c>
      <c r="H41" s="11" t="s">
        <v>46</v>
      </c>
      <c r="I41" s="10">
        <v>-7.5818135</v>
      </c>
      <c r="J41" s="11">
        <v>111.4599866</v>
      </c>
      <c r="K41" s="14" t="s">
        <v>338</v>
      </c>
      <c r="L41" s="7" t="str">
        <f t="shared" si="1"/>
        <v/>
      </c>
      <c r="M41" s="7" t="str">
        <f t="shared" si="6"/>
        <v/>
      </c>
      <c r="Z41" s="9" t="s">
        <v>48</v>
      </c>
    </row>
    <row r="42">
      <c r="A42" s="11" t="s">
        <v>74</v>
      </c>
      <c r="B42" s="12" t="s">
        <v>339</v>
      </c>
      <c r="C42" s="10" t="s">
        <v>340</v>
      </c>
      <c r="D42" s="11" t="s">
        <v>341</v>
      </c>
      <c r="E42" s="10" t="s">
        <v>30</v>
      </c>
      <c r="F42" s="13">
        <v>63352.0</v>
      </c>
      <c r="G42" s="10" t="s">
        <v>31</v>
      </c>
      <c r="H42" s="15">
        <v>8.13E10</v>
      </c>
      <c r="I42" s="10">
        <v>-7.6294817</v>
      </c>
      <c r="J42" s="11">
        <v>111.3317248</v>
      </c>
      <c r="K42" s="14" t="s">
        <v>342</v>
      </c>
      <c r="L42" s="7" t="str">
        <f t="shared" si="1"/>
        <v/>
      </c>
      <c r="M42" s="7" t="str">
        <f t="shared" si="6"/>
        <v/>
      </c>
      <c r="Z42" s="9" t="s">
        <v>48</v>
      </c>
    </row>
    <row r="43">
      <c r="A43" s="11" t="s">
        <v>74</v>
      </c>
      <c r="B43" s="12" t="s">
        <v>343</v>
      </c>
      <c r="C43" s="10" t="s">
        <v>344</v>
      </c>
      <c r="D43" s="11" t="s">
        <v>182</v>
      </c>
      <c r="E43" s="10" t="s">
        <v>30</v>
      </c>
      <c r="F43" s="11" t="s">
        <v>46</v>
      </c>
      <c r="G43" s="10" t="s">
        <v>31</v>
      </c>
      <c r="H43" s="11" t="s">
        <v>46</v>
      </c>
      <c r="I43" s="10">
        <v>-7.646409</v>
      </c>
      <c r="J43" s="11">
        <v>111.317913</v>
      </c>
      <c r="K43" s="14" t="s">
        <v>345</v>
      </c>
      <c r="L43" s="7" t="str">
        <f t="shared" si="1"/>
        <v/>
      </c>
      <c r="M43" s="7" t="str">
        <f t="shared" si="6"/>
        <v/>
      </c>
      <c r="Z43" s="9" t="s">
        <v>48</v>
      </c>
    </row>
    <row r="44">
      <c r="A44" s="11" t="s">
        <v>74</v>
      </c>
      <c r="B44" s="12" t="s">
        <v>346</v>
      </c>
      <c r="C44" s="10" t="s">
        <v>347</v>
      </c>
      <c r="D44" s="11" t="s">
        <v>348</v>
      </c>
      <c r="E44" s="10" t="s">
        <v>30</v>
      </c>
      <c r="F44" s="13">
        <v>63392.0</v>
      </c>
      <c r="G44" s="10" t="s">
        <v>31</v>
      </c>
      <c r="H44" s="15">
        <v>8.52E10</v>
      </c>
      <c r="I44" s="10">
        <v>-7.5994727</v>
      </c>
      <c r="J44" s="11">
        <v>111.447557</v>
      </c>
      <c r="K44" s="14" t="s">
        <v>349</v>
      </c>
      <c r="L44" s="7" t="str">
        <f t="shared" si="1"/>
        <v/>
      </c>
      <c r="M44" s="7" t="str">
        <f t="shared" si="6"/>
        <v/>
      </c>
      <c r="Z44" s="9" t="s">
        <v>48</v>
      </c>
    </row>
    <row r="45">
      <c r="A45" s="11" t="s">
        <v>74</v>
      </c>
      <c r="B45" s="12" t="s">
        <v>350</v>
      </c>
      <c r="C45" s="10" t="s">
        <v>351</v>
      </c>
      <c r="D45" s="11" t="s">
        <v>322</v>
      </c>
      <c r="E45" s="10" t="s">
        <v>30</v>
      </c>
      <c r="F45" s="13">
        <v>63392.0</v>
      </c>
      <c r="G45" s="10" t="s">
        <v>31</v>
      </c>
      <c r="H45" s="11" t="s">
        <v>46</v>
      </c>
      <c r="I45" s="10">
        <v>-7.5970038</v>
      </c>
      <c r="J45" s="11">
        <v>111.4341907</v>
      </c>
      <c r="K45" s="14" t="s">
        <v>352</v>
      </c>
      <c r="L45" s="7" t="str">
        <f t="shared" si="1"/>
        <v/>
      </c>
      <c r="M45" s="7" t="str">
        <f t="shared" si="6"/>
        <v/>
      </c>
      <c r="Z45" s="9" t="s">
        <v>48</v>
      </c>
    </row>
    <row r="46">
      <c r="A46" s="11" t="s">
        <v>353</v>
      </c>
      <c r="B46" s="12" t="s">
        <v>354</v>
      </c>
      <c r="C46" s="10" t="s">
        <v>355</v>
      </c>
      <c r="D46" s="11" t="s">
        <v>356</v>
      </c>
      <c r="E46" s="10" t="s">
        <v>30</v>
      </c>
      <c r="F46" s="13">
        <v>63395.0</v>
      </c>
      <c r="G46" s="10" t="s">
        <v>31</v>
      </c>
      <c r="H46" s="15">
        <v>8.13E10</v>
      </c>
      <c r="I46" s="10">
        <v>-7.5422519</v>
      </c>
      <c r="J46" s="11">
        <v>111.4310401</v>
      </c>
      <c r="K46" s="14" t="s">
        <v>357</v>
      </c>
      <c r="L46" s="7" t="str">
        <f t="shared" si="1"/>
        <v/>
      </c>
      <c r="M46" s="7" t="str">
        <f t="shared" si="6"/>
        <v/>
      </c>
      <c r="Z46" s="9" t="s">
        <v>48</v>
      </c>
    </row>
  </sheetData>
  <hyperlinks>
    <hyperlink r:id="rId1" ref="K2"/>
    <hyperlink r:id="rId2" ref="K3"/>
    <hyperlink r:id="rId3" ref="Z3"/>
    <hyperlink r:id="rId4" ref="K4"/>
    <hyperlink r:id="rId5" ref="K5"/>
    <hyperlink r:id="rId6" ref="K6"/>
    <hyperlink r:id="rId7" ref="K7"/>
    <hyperlink r:id="rId8" ref="Z7"/>
    <hyperlink r:id="rId9" ref="K8"/>
    <hyperlink r:id="rId10" ref="K9"/>
    <hyperlink r:id="rId11" ref="Z9"/>
    <hyperlink r:id="rId12" ref="K10"/>
    <hyperlink r:id="rId13" ref="K11"/>
    <hyperlink r:id="rId14" ref="Z11"/>
    <hyperlink r:id="rId15" ref="K12"/>
    <hyperlink r:id="rId16" ref="K13"/>
    <hyperlink r:id="rId17" ref="K14"/>
    <hyperlink r:id="rId18" ref="K15"/>
    <hyperlink r:id="rId19" ref="K16"/>
    <hyperlink r:id="rId20" ref="K17"/>
    <hyperlink r:id="rId21" ref="K18"/>
    <hyperlink r:id="rId22" ref="Z18"/>
    <hyperlink r:id="rId23" ref="K19"/>
    <hyperlink r:id="rId24" ref="Z19"/>
    <hyperlink r:id="rId25" ref="K20"/>
    <hyperlink r:id="rId26" ref="K21"/>
    <hyperlink r:id="rId27" ref="K22"/>
    <hyperlink r:id="rId28" ref="K23"/>
    <hyperlink r:id="rId29" ref="K24"/>
    <hyperlink r:id="rId30" ref="K25"/>
    <hyperlink r:id="rId31" ref="Z25"/>
    <hyperlink r:id="rId32" ref="K26"/>
    <hyperlink r:id="rId33" ref="K27"/>
    <hyperlink r:id="rId34" ref="Z27"/>
    <hyperlink r:id="rId35" ref="K28"/>
    <hyperlink r:id="rId36" ref="K29"/>
    <hyperlink r:id="rId37" ref="K30"/>
    <hyperlink r:id="rId38" ref="K31"/>
    <hyperlink r:id="rId39" ref="K32"/>
    <hyperlink r:id="rId40" ref="K33"/>
    <hyperlink r:id="rId41" ref="K34"/>
    <hyperlink r:id="rId42" ref="K35"/>
    <hyperlink r:id="rId43" ref="K36"/>
    <hyperlink r:id="rId44" ref="Z36"/>
    <hyperlink r:id="rId45" ref="K37"/>
    <hyperlink r:id="rId46" ref="K38"/>
    <hyperlink r:id="rId47" ref="K39"/>
    <hyperlink r:id="rId48" ref="K40"/>
    <hyperlink r:id="rId49" ref="K41"/>
    <hyperlink r:id="rId50" ref="K42"/>
    <hyperlink r:id="rId51" ref="K43"/>
    <hyperlink r:id="rId52" ref="K44"/>
    <hyperlink r:id="rId53" ref="K45"/>
    <hyperlink r:id="rId54" ref="K46"/>
  </hyperlinks>
  <drawing r:id="rId55"/>
</worksheet>
</file>